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willmore\Desktop\"/>
    </mc:Choice>
  </mc:AlternateContent>
  <bookViews>
    <workbookView xWindow="0" yWindow="0" windowWidth="20490" windowHeight="7755" tabRatio="919" firstSheet="27" activeTab="35"/>
  </bookViews>
  <sheets>
    <sheet name="Dajabon" sheetId="106" r:id="rId1"/>
    <sheet name="Rodriguez" sheetId="105" r:id="rId2"/>
    <sheet name="MC" sheetId="104" r:id="rId3"/>
    <sheet name="Villa" sheetId="101" r:id="rId4"/>
    <sheet name="SC" sheetId="103" r:id="rId5"/>
    <sheet name="Jimaní" sheetId="102" r:id="rId6"/>
    <sheet name="Barahona" sheetId="100" r:id="rId7"/>
    <sheet name="SPM" sheetId="99" r:id="rId8"/>
    <sheet name="Puerto Plata" sheetId="98" r:id="rId9"/>
    <sheet name="1-21 SEIBO" sheetId="97" r:id="rId10"/>
    <sheet name="DN" sheetId="96" r:id="rId11"/>
    <sheet name="La Romana" sheetId="95" r:id="rId12"/>
    <sheet name="PSD" sheetId="93" r:id="rId13"/>
    <sheet name="Elías Piña" sheetId="92" r:id="rId14"/>
    <sheet name="LM" sheetId="91" r:id="rId15"/>
    <sheet name="SJM" sheetId="90" r:id="rId16"/>
    <sheet name="Pedernales" sheetId="89" r:id="rId17"/>
    <sheet name="Neyba" sheetId="88" r:id="rId18"/>
    <sheet name="Nagua" sheetId="87" r:id="rId19"/>
    <sheet name="Samaná" sheetId="86" r:id="rId20"/>
    <sheet name="SFM" sheetId="85" r:id="rId21"/>
    <sheet name="Salcedo" sheetId="84" r:id="rId22"/>
    <sheet name="Bonao" sheetId="83" r:id="rId23"/>
    <sheet name="Cotuí" sheetId="82" r:id="rId24"/>
    <sheet name="Moca" sheetId="81" r:id="rId25"/>
    <sheet name="Dep. La Vega" sheetId="80" r:id="rId26"/>
    <sheet name="Baní" sheetId="79" r:id="rId27"/>
    <sheet name="Azua" sheetId="78" r:id="rId28"/>
    <sheet name="Ocoa" sheetId="77" r:id="rId29"/>
    <sheet name="Hato Mayor" sheetId="76" r:id="rId30"/>
    <sheet name="Higuey" sheetId="75" r:id="rId31"/>
    <sheet name="MP" sheetId="74" r:id="rId32"/>
    <sheet name="Mao" sheetId="73" r:id="rId33"/>
    <sheet name="Santiago" sheetId="72" r:id="rId34"/>
    <sheet name="NACIONAL" sheetId="1" r:id="rId35"/>
    <sheet name="Estadísticas" sheetId="5" r:id="rId36"/>
    <sheet name="REPORTE ADOLESCENTES" sheetId="2" state="hidden" r:id="rId37"/>
    <sheet name="REPORTE" sheetId="3" state="hidden" r:id="rId38"/>
  </sheets>
  <externalReferences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_xlnm.Print_Area" localSheetId="18">Nagua!$B$1:$K$248</definedName>
    <definedName name="_xlnm.Print_Area" localSheetId="8">'Puerto Plata'!$A$1:$J$258</definedName>
    <definedName name="_xlnm.Print_Area" localSheetId="37">REPORTE!$A$1:$G$34</definedName>
    <definedName name="_xlnm.Print_Area" localSheetId="19">Samaná!$A$1:$K$249</definedName>
    <definedName name="_xlnm.Print_Area" localSheetId="20">SFM!$B$1:$K$249</definedName>
    <definedName name="TIPO">[1]LEYENDA!$B$2:$B$40</definedName>
    <definedName name="Z_0DA6477F_8024_476B_887E_CBA97BB111E8_.wvu.PrintArea" localSheetId="37" hidden="1">REPORTE!$A$1:$G$34</definedName>
    <definedName name="Z_2303B38C_7E86_4405_8750_E3C0D1408889_.wvu.PrintArea" localSheetId="37" hidden="1">REPORTE!$A$1:$G$34</definedName>
    <definedName name="Z_4D1B92CA_0296_4BA5_AF1C_48AF834C52B4_.wvu.PrintArea" localSheetId="37" hidden="1">REPORTE!$A$1:$G$34</definedName>
    <definedName name="Z_5B4B215A_BEF8_4606_BAD2_CC1F76A3113C_.wvu.PrintArea" localSheetId="37" hidden="1">REPORTE!$A$1:$G$34</definedName>
    <definedName name="Z_93E3F420_C415_4B27_A059_5A8F7DCFB319_.wvu.PrintArea" localSheetId="37" hidden="1">REPORTE!$A$1:$G$34</definedName>
    <definedName name="Z_AB11C4E2_D344_413B_90BE_142C56FCF610_.wvu.PrintArea" localSheetId="37" hidden="1">REPORTE!$A$1:$G$34</definedName>
    <definedName name="Z_C479FF3D_8620_4676_9F85_F652A590F30E_.wvu.PrintArea" localSheetId="37" hidden="1">REPORTE!$A$1:$G$34</definedName>
  </definedNames>
  <calcPr calcId="152511" calcMode="autoNoTable"/>
  <customWorkbookViews>
    <customWorkbookView name="Ilonka Medrano - Vista personalizada" guid="{4D1B92CA-0296-4BA5-AF1C-48AF834C52B4}" mergeInterval="0" personalView="1" maximized="1" xWindow="-8" yWindow="-8" windowWidth="1382" windowHeight="744" tabRatio="803" activeSheetId="1"/>
    <customWorkbookView name="Ysabel Martinez - Vista personalizada" guid="{C479FF3D-8620-4676-9F85-F652A590F30E}" mergeInterval="0" personalView="1" maximized="1" xWindow="-8" yWindow="-8" windowWidth="1936" windowHeight="1056" tabRatio="803" activeSheetId="1"/>
    <customWorkbookView name="Isabel Martinez Morel - Vista personalizada" guid="{93E3F420-C415-4B27-A059-5A8F7DCFB319}" mergeInterval="0" personalView="1" maximized="1" xWindow="-8" yWindow="-8" windowWidth="1382" windowHeight="744" tabRatio="803" activeSheetId="1" showComments="commIndAndComment"/>
    <customWorkbookView name="Anny Hernandez - Vista personalizada" guid="{0DA6477F-8024-476B-887E-CBA97BB111E8}" mergeInterval="0" personalView="1" maximized="1" windowWidth="1436" windowHeight="675" tabRatio="803" activeSheetId="1"/>
    <customWorkbookView name="Rosanna Ramos - Vista personalizada" guid="{2303B38C-7E86-4405-8750-E3C0D1408889}" mergeInterval="0" personalView="1" maximized="1" windowWidth="1436" windowHeight="675" tabRatio="803" activeSheetId="1"/>
    <customWorkbookView name="Isabel Martinez - Vista personalizada" guid="{5B4B215A-BEF8-4606-BAD2-CC1F76A3113C}" mergeInterval="0" personalView="1" maximized="1" xWindow="-8" yWindow="-8" windowWidth="1382" windowHeight="744" tabRatio="803" activeSheetId="1"/>
    <customWorkbookView name="Rosanna Ramos rramos - Vista personalizada" guid="{AB11C4E2-D344-413B-90BE-142C56FCF610}" mergeInterval="0" personalView="1" maximized="1" xWindow="-8" yWindow="-8" windowWidth="1382" windowHeight="744" tabRatio="803" activeSheetId="1"/>
  </customWorkbookViews>
</workbook>
</file>

<file path=xl/calcChain.xml><?xml version="1.0" encoding="utf-8"?>
<calcChain xmlns="http://schemas.openxmlformats.org/spreadsheetml/2006/main">
  <c r="F24" i="1" l="1"/>
  <c r="G24" i="1"/>
  <c r="H24" i="1"/>
  <c r="I24" i="1"/>
  <c r="F25" i="1"/>
  <c r="G25" i="1"/>
  <c r="H25" i="1"/>
  <c r="I25" i="1"/>
  <c r="F26" i="1"/>
  <c r="G26" i="1"/>
  <c r="H26" i="1"/>
  <c r="I26" i="1"/>
  <c r="F27" i="1"/>
  <c r="G27" i="1"/>
  <c r="H27" i="1"/>
  <c r="I27" i="1"/>
  <c r="F29" i="1"/>
  <c r="G29" i="1"/>
  <c r="H29" i="1"/>
  <c r="I29" i="1"/>
  <c r="F30" i="1"/>
  <c r="G30" i="1"/>
  <c r="H30" i="1"/>
  <c r="I30" i="1"/>
  <c r="F31" i="1"/>
  <c r="G31" i="1"/>
  <c r="H31" i="1"/>
  <c r="I31" i="1"/>
  <c r="F32" i="1"/>
  <c r="G32" i="1"/>
  <c r="H32" i="1"/>
  <c r="I32" i="1"/>
  <c r="F33" i="1"/>
  <c r="G33" i="1"/>
  <c r="H33" i="1"/>
  <c r="I33" i="1"/>
  <c r="F35" i="1"/>
  <c r="G35" i="1"/>
  <c r="H35" i="1"/>
  <c r="I35" i="1"/>
  <c r="F36" i="1"/>
  <c r="G36" i="1"/>
  <c r="H36" i="1"/>
  <c r="I36" i="1"/>
  <c r="F37" i="1"/>
  <c r="G37" i="1"/>
  <c r="H37" i="1"/>
  <c r="I37" i="1"/>
  <c r="F39" i="1"/>
  <c r="G39" i="1"/>
  <c r="H39" i="1"/>
  <c r="I39" i="1"/>
  <c r="F40" i="1"/>
  <c r="G40" i="1"/>
  <c r="H40" i="1"/>
  <c r="I40" i="1"/>
  <c r="F41" i="1"/>
  <c r="G41" i="1"/>
  <c r="H41" i="1"/>
  <c r="I41" i="1"/>
  <c r="F42" i="1"/>
  <c r="G42" i="1"/>
  <c r="H42" i="1"/>
  <c r="I42" i="1"/>
  <c r="F44" i="1"/>
  <c r="G44" i="1"/>
  <c r="H44" i="1"/>
  <c r="I44" i="1"/>
  <c r="F45" i="1"/>
  <c r="G45" i="1"/>
  <c r="H45" i="1"/>
  <c r="I45" i="1"/>
  <c r="F46" i="1"/>
  <c r="G46" i="1"/>
  <c r="H46" i="1"/>
  <c r="I46" i="1"/>
  <c r="F47" i="1"/>
  <c r="G47" i="1"/>
  <c r="H47" i="1"/>
  <c r="I47" i="1"/>
  <c r="F48" i="1"/>
  <c r="G48" i="1"/>
  <c r="H48" i="1"/>
  <c r="I48" i="1"/>
  <c r="F49" i="1"/>
  <c r="G49" i="1"/>
  <c r="H49" i="1"/>
  <c r="I49" i="1"/>
  <c r="F50" i="1"/>
  <c r="G50" i="1"/>
  <c r="H50" i="1"/>
  <c r="I50" i="1"/>
  <c r="F51" i="1"/>
  <c r="G51" i="1"/>
  <c r="H51" i="1"/>
  <c r="I51" i="1"/>
  <c r="F52" i="1"/>
  <c r="G52" i="1"/>
  <c r="H52" i="1"/>
  <c r="I52" i="1"/>
  <c r="F53" i="1"/>
  <c r="G53" i="1"/>
  <c r="H53" i="1"/>
  <c r="I53" i="1"/>
  <c r="F54" i="1"/>
  <c r="G54" i="1"/>
  <c r="H54" i="1"/>
  <c r="I54" i="1"/>
  <c r="F56" i="1"/>
  <c r="G56" i="1"/>
  <c r="H56" i="1"/>
  <c r="I56" i="1"/>
  <c r="F57" i="1"/>
  <c r="G57" i="1"/>
  <c r="H57" i="1"/>
  <c r="I57" i="1"/>
  <c r="F58" i="1"/>
  <c r="G58" i="1"/>
  <c r="H58" i="1"/>
  <c r="I58" i="1"/>
  <c r="F59" i="1"/>
  <c r="G59" i="1"/>
  <c r="H59" i="1"/>
  <c r="I59" i="1"/>
  <c r="F60" i="1"/>
  <c r="G60" i="1"/>
  <c r="H60" i="1"/>
  <c r="I60" i="1"/>
  <c r="F61" i="1"/>
  <c r="G61" i="1"/>
  <c r="H61" i="1"/>
  <c r="I61" i="1"/>
  <c r="F62" i="1"/>
  <c r="G62" i="1"/>
  <c r="H62" i="1"/>
  <c r="I62" i="1"/>
  <c r="F63" i="1"/>
  <c r="G63" i="1"/>
  <c r="H63" i="1"/>
  <c r="I63" i="1"/>
  <c r="F64" i="1"/>
  <c r="G64" i="1"/>
  <c r="H64" i="1"/>
  <c r="I64" i="1"/>
  <c r="F71" i="1"/>
  <c r="G71" i="1"/>
  <c r="H71" i="1"/>
  <c r="I71" i="1"/>
  <c r="F73" i="1"/>
  <c r="G73" i="1"/>
  <c r="H73" i="1"/>
  <c r="I73" i="1"/>
  <c r="F74" i="1"/>
  <c r="G74" i="1"/>
  <c r="H74" i="1"/>
  <c r="I74" i="1"/>
  <c r="F75" i="1"/>
  <c r="G75" i="1"/>
  <c r="H75" i="1"/>
  <c r="I75" i="1"/>
  <c r="F77" i="1"/>
  <c r="G77" i="1"/>
  <c r="H77" i="1"/>
  <c r="I77" i="1"/>
  <c r="F79" i="1"/>
  <c r="G79" i="1"/>
  <c r="H79" i="1"/>
  <c r="I79" i="1"/>
  <c r="F80" i="1"/>
  <c r="G80" i="1"/>
  <c r="H80" i="1"/>
  <c r="I80" i="1"/>
  <c r="F81" i="1"/>
  <c r="G81" i="1"/>
  <c r="H81" i="1"/>
  <c r="I81" i="1"/>
  <c r="F82" i="1"/>
  <c r="G82" i="1"/>
  <c r="H82" i="1"/>
  <c r="I82" i="1"/>
  <c r="F83" i="1"/>
  <c r="G83" i="1"/>
  <c r="H83" i="1"/>
  <c r="I83" i="1"/>
  <c r="F84" i="1"/>
  <c r="G84" i="1"/>
  <c r="H84" i="1"/>
  <c r="I84" i="1"/>
  <c r="F85" i="1"/>
  <c r="G85" i="1"/>
  <c r="H85" i="1"/>
  <c r="I85" i="1"/>
  <c r="F86" i="1"/>
  <c r="G86" i="1"/>
  <c r="H86" i="1"/>
  <c r="I86" i="1"/>
  <c r="G91" i="1"/>
  <c r="G92" i="1"/>
  <c r="G93" i="1"/>
  <c r="G94" i="1"/>
  <c r="I100" i="1"/>
  <c r="I101" i="1"/>
  <c r="I102" i="1"/>
  <c r="I103" i="1"/>
  <c r="I104" i="1"/>
  <c r="I106" i="1"/>
  <c r="I107" i="1"/>
  <c r="I108" i="1"/>
  <c r="I109" i="1"/>
  <c r="I110" i="1"/>
  <c r="I112" i="1"/>
  <c r="I113" i="1"/>
  <c r="I114" i="1"/>
  <c r="I115" i="1"/>
  <c r="I116" i="1"/>
  <c r="I118" i="1"/>
  <c r="I119" i="1"/>
  <c r="I120" i="1"/>
  <c r="I122" i="1"/>
  <c r="I123" i="1"/>
  <c r="I124" i="1"/>
  <c r="I126" i="1"/>
  <c r="I127" i="1"/>
  <c r="I128" i="1"/>
  <c r="I129" i="1"/>
  <c r="I130" i="1"/>
  <c r="I132" i="1"/>
  <c r="I133" i="1"/>
  <c r="I134" i="1"/>
  <c r="I135" i="1"/>
  <c r="I136" i="1"/>
  <c r="I139" i="1"/>
  <c r="I140" i="1"/>
  <c r="I141" i="1"/>
  <c r="I142" i="1"/>
  <c r="I144" i="1"/>
  <c r="I145" i="1"/>
  <c r="I146" i="1"/>
  <c r="I147" i="1"/>
  <c r="I149" i="1"/>
  <c r="I150" i="1"/>
  <c r="I151" i="1"/>
  <c r="I152" i="1"/>
  <c r="I154" i="1"/>
  <c r="I155" i="1"/>
  <c r="I156" i="1"/>
  <c r="I157" i="1"/>
  <c r="I159" i="1"/>
  <c r="I160" i="1"/>
  <c r="I161" i="1"/>
  <c r="I162" i="1"/>
  <c r="I164" i="1"/>
  <c r="I165" i="1"/>
  <c r="I166" i="1"/>
  <c r="I167" i="1"/>
  <c r="I169" i="1"/>
  <c r="I170" i="1"/>
  <c r="I171" i="1"/>
  <c r="I172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2" i="1"/>
  <c r="I213" i="1"/>
  <c r="I214" i="1"/>
  <c r="I216" i="1"/>
  <c r="I217" i="1"/>
  <c r="I219" i="1"/>
  <c r="I220" i="1"/>
  <c r="I221" i="1"/>
  <c r="I222" i="1"/>
  <c r="I224" i="1"/>
  <c r="I225" i="1"/>
  <c r="I226" i="1"/>
  <c r="I228" i="1"/>
  <c r="I229" i="1"/>
  <c r="I230" i="1"/>
  <c r="I231" i="1"/>
  <c r="I233" i="1"/>
  <c r="I234" i="1"/>
  <c r="I235" i="1"/>
  <c r="I236" i="1"/>
  <c r="I238" i="1"/>
  <c r="I239" i="1"/>
  <c r="I240" i="1"/>
  <c r="I241" i="1"/>
  <c r="I243" i="1"/>
  <c r="I244" i="1"/>
  <c r="I245" i="1"/>
  <c r="I245" i="106" l="1"/>
  <c r="I244" i="106"/>
  <c r="I242" i="106" s="1"/>
  <c r="I243" i="106"/>
  <c r="I241" i="106"/>
  <c r="I240" i="106"/>
  <c r="I239" i="106"/>
  <c r="I238" i="106"/>
  <c r="I237" i="106" s="1"/>
  <c r="I236" i="106"/>
  <c r="I235" i="106"/>
  <c r="I234" i="106"/>
  <c r="I233" i="106"/>
  <c r="I232" i="106" s="1"/>
  <c r="I231" i="106"/>
  <c r="I230" i="106"/>
  <c r="I229" i="106"/>
  <c r="I228" i="106"/>
  <c r="I227" i="106" s="1"/>
  <c r="I226" i="106"/>
  <c r="I225" i="106"/>
  <c r="I224" i="106"/>
  <c r="I223" i="106"/>
  <c r="I222" i="106"/>
  <c r="I221" i="106"/>
  <c r="I220" i="106"/>
  <c r="I218" i="106" s="1"/>
  <c r="I219" i="106"/>
  <c r="I217" i="106"/>
  <c r="I216" i="106"/>
  <c r="I215" i="106"/>
  <c r="I214" i="106"/>
  <c r="I213" i="106"/>
  <c r="I212" i="106"/>
  <c r="I211" i="106" s="1"/>
  <c r="I210" i="106"/>
  <c r="I209" i="106"/>
  <c r="I208" i="106"/>
  <c r="I207" i="106"/>
  <c r="I206" i="106"/>
  <c r="I205" i="106"/>
  <c r="I204" i="106"/>
  <c r="I203" i="106"/>
  <c r="I202" i="106"/>
  <c r="I201" i="106"/>
  <c r="I200" i="106"/>
  <c r="I199" i="106"/>
  <c r="I198" i="106"/>
  <c r="I197" i="106"/>
  <c r="I196" i="106"/>
  <c r="I195" i="106"/>
  <c r="I194" i="106"/>
  <c r="I193" i="106"/>
  <c r="I192" i="106"/>
  <c r="I191" i="106"/>
  <c r="I190" i="106"/>
  <c r="I189" i="106"/>
  <c r="I188" i="106"/>
  <c r="I187" i="106"/>
  <c r="I186" i="106"/>
  <c r="I185" i="106"/>
  <c r="I184" i="106"/>
  <c r="I183" i="106"/>
  <c r="I182" i="106"/>
  <c r="I181" i="106"/>
  <c r="I180" i="106"/>
  <c r="I179" i="106"/>
  <c r="I178" i="106"/>
  <c r="I177" i="106"/>
  <c r="I176" i="106"/>
  <c r="I175" i="106"/>
  <c r="I174" i="106"/>
  <c r="I173" i="106" s="1"/>
  <c r="I172" i="106"/>
  <c r="I171" i="106"/>
  <c r="I170" i="106"/>
  <c r="I169" i="106"/>
  <c r="I168" i="106" s="1"/>
  <c r="I167" i="106"/>
  <c r="I166" i="106"/>
  <c r="I165" i="106"/>
  <c r="I164" i="106"/>
  <c r="I163" i="106" s="1"/>
  <c r="I162" i="106"/>
  <c r="I161" i="106"/>
  <c r="I160" i="106"/>
  <c r="I159" i="106"/>
  <c r="I158" i="106" s="1"/>
  <c r="I157" i="106"/>
  <c r="I156" i="106"/>
  <c r="I155" i="106"/>
  <c r="I154" i="106"/>
  <c r="I153" i="106" s="1"/>
  <c r="I152" i="106"/>
  <c r="I151" i="106"/>
  <c r="I148" i="106" s="1"/>
  <c r="I150" i="106"/>
  <c r="I149" i="106"/>
  <c r="I147" i="106"/>
  <c r="I146" i="106"/>
  <c r="I145" i="106"/>
  <c r="I144" i="106"/>
  <c r="I143" i="106"/>
  <c r="I142" i="106"/>
  <c r="I141" i="106"/>
  <c r="I140" i="106"/>
  <c r="I139" i="106"/>
  <c r="I138" i="106" s="1"/>
  <c r="I136" i="106"/>
  <c r="I135" i="106"/>
  <c r="I134" i="106"/>
  <c r="I133" i="106"/>
  <c r="I132" i="106"/>
  <c r="I131" i="106" s="1"/>
  <c r="I130" i="106"/>
  <c r="I129" i="106"/>
  <c r="I128" i="106"/>
  <c r="I127" i="106"/>
  <c r="I126" i="106"/>
  <c r="I125" i="106" s="1"/>
  <c r="I124" i="106"/>
  <c r="I123" i="106"/>
  <c r="I121" i="106" s="1"/>
  <c r="I122" i="106"/>
  <c r="I120" i="106"/>
  <c r="I119" i="106"/>
  <c r="I117" i="106" s="1"/>
  <c r="I118" i="106"/>
  <c r="I116" i="106"/>
  <c r="I115" i="106"/>
  <c r="I114" i="106"/>
  <c r="I113" i="106"/>
  <c r="I112" i="106"/>
  <c r="I111" i="106"/>
  <c r="I110" i="106"/>
  <c r="I109" i="106"/>
  <c r="I108" i="106"/>
  <c r="I107" i="106"/>
  <c r="I106" i="106"/>
  <c r="I105" i="106" s="1"/>
  <c r="I104" i="106"/>
  <c r="I103" i="106"/>
  <c r="I102" i="106"/>
  <c r="I101" i="106"/>
  <c r="I100" i="106"/>
  <c r="I99" i="106" s="1"/>
  <c r="G94" i="106"/>
  <c r="H94" i="106" s="1"/>
  <c r="H93" i="106"/>
  <c r="G93" i="106"/>
  <c r="H92" i="106"/>
  <c r="G92" i="106"/>
  <c r="H91" i="106"/>
  <c r="G91" i="106"/>
  <c r="J86" i="106"/>
  <c r="I86" i="106"/>
  <c r="H86" i="106"/>
  <c r="G86" i="106"/>
  <c r="F86" i="106"/>
  <c r="I85" i="106"/>
  <c r="H85" i="106"/>
  <c r="G85" i="106"/>
  <c r="F85" i="106"/>
  <c r="J85" i="106" s="1"/>
  <c r="I84" i="106"/>
  <c r="H84" i="106"/>
  <c r="G84" i="106"/>
  <c r="F84" i="106"/>
  <c r="J84" i="106" s="1"/>
  <c r="I83" i="106"/>
  <c r="I78" i="106" s="1"/>
  <c r="H83" i="106"/>
  <c r="G83" i="106"/>
  <c r="F83" i="106"/>
  <c r="J83" i="106" s="1"/>
  <c r="I82" i="106"/>
  <c r="H82" i="106"/>
  <c r="G82" i="106"/>
  <c r="F82" i="106"/>
  <c r="J82" i="106" s="1"/>
  <c r="I81" i="106"/>
  <c r="H81" i="106"/>
  <c r="J81" i="106" s="1"/>
  <c r="G81" i="106"/>
  <c r="F81" i="106"/>
  <c r="I80" i="106"/>
  <c r="H80" i="106"/>
  <c r="G80" i="106"/>
  <c r="G78" i="106" s="1"/>
  <c r="F80" i="106"/>
  <c r="J80" i="106" s="1"/>
  <c r="J79" i="106"/>
  <c r="I79" i="106"/>
  <c r="H79" i="106"/>
  <c r="H78" i="106" s="1"/>
  <c r="G79" i="106"/>
  <c r="F79" i="106"/>
  <c r="I77" i="106"/>
  <c r="H77" i="106"/>
  <c r="G77" i="106"/>
  <c r="F77" i="106"/>
  <c r="J77" i="106" s="1"/>
  <c r="J75" i="106"/>
  <c r="I75" i="106"/>
  <c r="H75" i="106"/>
  <c r="G75" i="106"/>
  <c r="F75" i="106"/>
  <c r="J74" i="106"/>
  <c r="I74" i="106"/>
  <c r="I72" i="106" s="1"/>
  <c r="H74" i="106"/>
  <c r="G74" i="106"/>
  <c r="F74" i="106"/>
  <c r="I73" i="106"/>
  <c r="H73" i="106"/>
  <c r="G73" i="106"/>
  <c r="G72" i="106" s="1"/>
  <c r="F73" i="106"/>
  <c r="J73" i="106" s="1"/>
  <c r="H72" i="106"/>
  <c r="I71" i="106"/>
  <c r="I70" i="106" s="1"/>
  <c r="H71" i="106"/>
  <c r="H70" i="106" s="1"/>
  <c r="G71" i="106"/>
  <c r="G70" i="106" s="1"/>
  <c r="F71" i="106"/>
  <c r="J71" i="106" s="1"/>
  <c r="F70" i="106"/>
  <c r="J70" i="106" s="1"/>
  <c r="I64" i="106"/>
  <c r="J64" i="106" s="1"/>
  <c r="H64" i="106"/>
  <c r="G64" i="106"/>
  <c r="F64" i="106"/>
  <c r="I63" i="106"/>
  <c r="H63" i="106"/>
  <c r="G63" i="106"/>
  <c r="F63" i="106"/>
  <c r="J63" i="106" s="1"/>
  <c r="I62" i="106"/>
  <c r="H62" i="106"/>
  <c r="G62" i="106"/>
  <c r="F62" i="106"/>
  <c r="J62" i="106" s="1"/>
  <c r="J61" i="106"/>
  <c r="I61" i="106"/>
  <c r="H61" i="106"/>
  <c r="G61" i="106"/>
  <c r="F61" i="106"/>
  <c r="I60" i="106"/>
  <c r="H60" i="106"/>
  <c r="H55" i="106" s="1"/>
  <c r="G60" i="106"/>
  <c r="F60" i="106"/>
  <c r="J60" i="106" s="1"/>
  <c r="J59" i="106"/>
  <c r="I59" i="106"/>
  <c r="H59" i="106"/>
  <c r="G59" i="106"/>
  <c r="F59" i="106"/>
  <c r="J58" i="106"/>
  <c r="I58" i="106"/>
  <c r="H58" i="106"/>
  <c r="G58" i="106"/>
  <c r="F58" i="106"/>
  <c r="I57" i="106"/>
  <c r="J57" i="106" s="1"/>
  <c r="H57" i="106"/>
  <c r="G57" i="106"/>
  <c r="F57" i="106"/>
  <c r="F55" i="106" s="1"/>
  <c r="J55" i="106" s="1"/>
  <c r="I56" i="106"/>
  <c r="H56" i="106"/>
  <c r="G56" i="106"/>
  <c r="G55" i="106" s="1"/>
  <c r="F56" i="106"/>
  <c r="J56" i="106" s="1"/>
  <c r="I55" i="106"/>
  <c r="I54" i="106"/>
  <c r="H54" i="106"/>
  <c r="G54" i="106"/>
  <c r="F54" i="106"/>
  <c r="J54" i="106" s="1"/>
  <c r="J53" i="106"/>
  <c r="I53" i="106"/>
  <c r="H53" i="106"/>
  <c r="G53" i="106"/>
  <c r="F53" i="106"/>
  <c r="I52" i="106"/>
  <c r="H52" i="106"/>
  <c r="G52" i="106"/>
  <c r="F52" i="106"/>
  <c r="J52" i="106" s="1"/>
  <c r="J51" i="106"/>
  <c r="I51" i="106"/>
  <c r="H51" i="106"/>
  <c r="G51" i="106"/>
  <c r="F51" i="106"/>
  <c r="J50" i="106"/>
  <c r="I50" i="106"/>
  <c r="H50" i="106"/>
  <c r="G50" i="106"/>
  <c r="F50" i="106"/>
  <c r="I49" i="106"/>
  <c r="H49" i="106"/>
  <c r="G49" i="106"/>
  <c r="F49" i="106"/>
  <c r="J49" i="106" s="1"/>
  <c r="I48" i="106"/>
  <c r="H48" i="106"/>
  <c r="G48" i="106"/>
  <c r="F48" i="106"/>
  <c r="J48" i="106" s="1"/>
  <c r="I47" i="106"/>
  <c r="H47" i="106"/>
  <c r="G47" i="106"/>
  <c r="F47" i="106"/>
  <c r="J47" i="106" s="1"/>
  <c r="I46" i="106"/>
  <c r="H46" i="106"/>
  <c r="G46" i="106"/>
  <c r="F46" i="106"/>
  <c r="J46" i="106" s="1"/>
  <c r="J45" i="106"/>
  <c r="I45" i="106"/>
  <c r="H45" i="106"/>
  <c r="G45" i="106"/>
  <c r="F45" i="106"/>
  <c r="I44" i="106"/>
  <c r="I43" i="106" s="1"/>
  <c r="H44" i="106"/>
  <c r="H43" i="106" s="1"/>
  <c r="G44" i="106"/>
  <c r="G43" i="106" s="1"/>
  <c r="F44" i="106"/>
  <c r="J44" i="106" s="1"/>
  <c r="J42" i="106"/>
  <c r="I42" i="106"/>
  <c r="H42" i="106"/>
  <c r="G42" i="106"/>
  <c r="F42" i="106"/>
  <c r="I41" i="106"/>
  <c r="H41" i="106"/>
  <c r="G41" i="106"/>
  <c r="F41" i="106"/>
  <c r="J41" i="106" s="1"/>
  <c r="I40" i="106"/>
  <c r="H40" i="106"/>
  <c r="G40" i="106"/>
  <c r="F40" i="106"/>
  <c r="J40" i="106" s="1"/>
  <c r="I39" i="106"/>
  <c r="I38" i="106" s="1"/>
  <c r="H39" i="106"/>
  <c r="H38" i="106" s="1"/>
  <c r="G39" i="106"/>
  <c r="G38" i="106" s="1"/>
  <c r="F39" i="106"/>
  <c r="J39" i="106" s="1"/>
  <c r="F38" i="106"/>
  <c r="J38" i="106" s="1"/>
  <c r="I37" i="106"/>
  <c r="H37" i="106"/>
  <c r="J37" i="106" s="1"/>
  <c r="G37" i="106"/>
  <c r="F37" i="106"/>
  <c r="I36" i="106"/>
  <c r="H36" i="106"/>
  <c r="H34" i="106" s="1"/>
  <c r="J34" i="106" s="1"/>
  <c r="G36" i="106"/>
  <c r="F36" i="106"/>
  <c r="J36" i="106" s="1"/>
  <c r="J35" i="106"/>
  <c r="I35" i="106"/>
  <c r="H35" i="106"/>
  <c r="G35" i="106"/>
  <c r="F35" i="106"/>
  <c r="I34" i="106"/>
  <c r="G34" i="106"/>
  <c r="F34" i="106"/>
  <c r="I33" i="106"/>
  <c r="H33" i="106"/>
  <c r="G33" i="106"/>
  <c r="G28" i="106" s="1"/>
  <c r="F33" i="106"/>
  <c r="J33" i="106" s="1"/>
  <c r="I32" i="106"/>
  <c r="H32" i="106"/>
  <c r="G32" i="106"/>
  <c r="F32" i="106"/>
  <c r="J32" i="106" s="1"/>
  <c r="I31" i="106"/>
  <c r="H31" i="106"/>
  <c r="G31" i="106"/>
  <c r="F31" i="106"/>
  <c r="J31" i="106" s="1"/>
  <c r="I30" i="106"/>
  <c r="H30" i="106"/>
  <c r="G30" i="106"/>
  <c r="F30" i="106"/>
  <c r="J30" i="106" s="1"/>
  <c r="I29" i="106"/>
  <c r="I28" i="106" s="1"/>
  <c r="H29" i="106"/>
  <c r="G29" i="106"/>
  <c r="F29" i="106"/>
  <c r="J29" i="106" s="1"/>
  <c r="H28" i="106"/>
  <c r="I27" i="106"/>
  <c r="H27" i="106"/>
  <c r="G27" i="106"/>
  <c r="F27" i="106"/>
  <c r="J27" i="106" s="1"/>
  <c r="J26" i="106"/>
  <c r="I26" i="106"/>
  <c r="H26" i="106"/>
  <c r="G26" i="106"/>
  <c r="F26" i="106"/>
  <c r="I25" i="106"/>
  <c r="H25" i="106"/>
  <c r="G25" i="106"/>
  <c r="F25" i="106"/>
  <c r="J25" i="106" s="1"/>
  <c r="I24" i="106"/>
  <c r="H24" i="106"/>
  <c r="H23" i="106" s="1"/>
  <c r="G24" i="106"/>
  <c r="G23" i="106" s="1"/>
  <c r="F24" i="106"/>
  <c r="J24" i="106" s="1"/>
  <c r="I23" i="106"/>
  <c r="F23" i="106"/>
  <c r="J23" i="106" s="1"/>
  <c r="I17" i="106"/>
  <c r="H17" i="106"/>
  <c r="J17" i="106" s="1"/>
  <c r="I16" i="106"/>
  <c r="I15" i="106" s="1"/>
  <c r="H16" i="106"/>
  <c r="H15" i="106" s="1"/>
  <c r="J15" i="106" s="1"/>
  <c r="H10" i="106"/>
  <c r="G22" i="106" l="1"/>
  <c r="J66" i="106"/>
  <c r="I98" i="106"/>
  <c r="I96" i="106" s="1"/>
  <c r="I137" i="106"/>
  <c r="H22" i="106"/>
  <c r="H89" i="106"/>
  <c r="I22" i="106"/>
  <c r="F43" i="106"/>
  <c r="J43" i="106" s="1"/>
  <c r="F72" i="106"/>
  <c r="J72" i="106" s="1"/>
  <c r="J16" i="106"/>
  <c r="F78" i="106"/>
  <c r="J78" i="106" s="1"/>
  <c r="F28" i="106"/>
  <c r="J28" i="106" s="1"/>
  <c r="F21" i="106" s="1"/>
  <c r="H247" i="106" s="1"/>
  <c r="J76" i="106" s="1"/>
  <c r="F22" i="106" l="1"/>
  <c r="J21" i="106"/>
  <c r="I245" i="105" l="1"/>
  <c r="I244" i="105"/>
  <c r="I243" i="105"/>
  <c r="I242" i="105" s="1"/>
  <c r="I241" i="105"/>
  <c r="I240" i="105"/>
  <c r="I239" i="105"/>
  <c r="I238" i="105"/>
  <c r="I236" i="105"/>
  <c r="I235" i="105"/>
  <c r="I234" i="105"/>
  <c r="I233" i="105"/>
  <c r="I231" i="105"/>
  <c r="I230" i="105"/>
  <c r="I229" i="105"/>
  <c r="I228" i="105"/>
  <c r="I226" i="105"/>
  <c r="I223" i="105" s="1"/>
  <c r="I225" i="105"/>
  <c r="I224" i="105"/>
  <c r="I222" i="105"/>
  <c r="I221" i="105"/>
  <c r="I220" i="105"/>
  <c r="I219" i="105"/>
  <c r="I217" i="105"/>
  <c r="I215" i="105" s="1"/>
  <c r="I216" i="105"/>
  <c r="I214" i="105"/>
  <c r="I213" i="105"/>
  <c r="I212" i="105"/>
  <c r="I210" i="105"/>
  <c r="I209" i="105"/>
  <c r="I208" i="105"/>
  <c r="I207" i="105"/>
  <c r="I206" i="105"/>
  <c r="I205" i="105"/>
  <c r="I204" i="105"/>
  <c r="I203" i="105"/>
  <c r="I202" i="105"/>
  <c r="I201" i="105"/>
  <c r="I200" i="105"/>
  <c r="I199" i="105"/>
  <c r="I198" i="105"/>
  <c r="I197" i="105"/>
  <c r="I196" i="105"/>
  <c r="I195" i="105"/>
  <c r="I194" i="105"/>
  <c r="I193" i="105"/>
  <c r="I192" i="105"/>
  <c r="I191" i="105"/>
  <c r="I190" i="105"/>
  <c r="I189" i="105"/>
  <c r="I188" i="105"/>
  <c r="I187" i="105"/>
  <c r="I186" i="105"/>
  <c r="I185" i="105"/>
  <c r="I184" i="105"/>
  <c r="I183" i="105"/>
  <c r="I182" i="105"/>
  <c r="I181" i="105"/>
  <c r="I180" i="105"/>
  <c r="I179" i="105"/>
  <c r="I178" i="105"/>
  <c r="I177" i="105"/>
  <c r="I176" i="105"/>
  <c r="I175" i="105"/>
  <c r="I174" i="105"/>
  <c r="I172" i="105"/>
  <c r="I171" i="105"/>
  <c r="I170" i="105"/>
  <c r="I169" i="105"/>
  <c r="I168" i="105" s="1"/>
  <c r="I167" i="105"/>
  <c r="I166" i="105"/>
  <c r="I165" i="105"/>
  <c r="I164" i="105"/>
  <c r="I162" i="105"/>
  <c r="I161" i="105"/>
  <c r="I160" i="105"/>
  <c r="I159" i="105"/>
  <c r="I158" i="105" s="1"/>
  <c r="I157" i="105"/>
  <c r="I156" i="105"/>
  <c r="I153" i="105" s="1"/>
  <c r="I155" i="105"/>
  <c r="I154" i="105"/>
  <c r="I152" i="105"/>
  <c r="I151" i="105"/>
  <c r="I150" i="105"/>
  <c r="I149" i="105"/>
  <c r="I147" i="105"/>
  <c r="I146" i="105"/>
  <c r="I145" i="105"/>
  <c r="I144" i="105"/>
  <c r="I143" i="105" s="1"/>
  <c r="I142" i="105"/>
  <c r="I141" i="105"/>
  <c r="I140" i="105"/>
  <c r="I139" i="105"/>
  <c r="I136" i="105"/>
  <c r="I135" i="105"/>
  <c r="I134" i="105"/>
  <c r="I133" i="105"/>
  <c r="I132" i="105"/>
  <c r="I131" i="105" s="1"/>
  <c r="I130" i="105"/>
  <c r="I129" i="105"/>
  <c r="I128" i="105"/>
  <c r="I127" i="105"/>
  <c r="I126" i="105"/>
  <c r="I124" i="105"/>
  <c r="I123" i="105"/>
  <c r="I122" i="105"/>
  <c r="I120" i="105"/>
  <c r="I119" i="105"/>
  <c r="I118" i="105"/>
  <c r="I116" i="105"/>
  <c r="I115" i="105"/>
  <c r="I114" i="105"/>
  <c r="I113" i="105"/>
  <c r="I112" i="105"/>
  <c r="I111" i="105"/>
  <c r="I110" i="105"/>
  <c r="I109" i="105"/>
  <c r="I108" i="105"/>
  <c r="I107" i="105"/>
  <c r="I106" i="105"/>
  <c r="I104" i="105"/>
  <c r="I103" i="105"/>
  <c r="I102" i="105"/>
  <c r="I101" i="105"/>
  <c r="I100" i="105"/>
  <c r="G94" i="105"/>
  <c r="H94" i="105" s="1"/>
  <c r="G93" i="105"/>
  <c r="H93" i="105" s="1"/>
  <c r="G92" i="105"/>
  <c r="H92" i="105" s="1"/>
  <c r="G91" i="105"/>
  <c r="H91" i="105" s="1"/>
  <c r="I86" i="105"/>
  <c r="H86" i="105"/>
  <c r="G86" i="105"/>
  <c r="F86" i="105"/>
  <c r="J86" i="105" s="1"/>
  <c r="I85" i="105"/>
  <c r="H85" i="105"/>
  <c r="G85" i="105"/>
  <c r="F85" i="105"/>
  <c r="I84" i="105"/>
  <c r="H84" i="105"/>
  <c r="G84" i="105"/>
  <c r="F84" i="105"/>
  <c r="I83" i="105"/>
  <c r="H83" i="105"/>
  <c r="G83" i="105"/>
  <c r="F83" i="105"/>
  <c r="I82" i="105"/>
  <c r="H82" i="105"/>
  <c r="G82" i="105"/>
  <c r="F82" i="105"/>
  <c r="I81" i="105"/>
  <c r="H81" i="105"/>
  <c r="G81" i="105"/>
  <c r="F81" i="105"/>
  <c r="J81" i="105" s="1"/>
  <c r="I80" i="105"/>
  <c r="H80" i="105"/>
  <c r="G80" i="105"/>
  <c r="F80" i="105"/>
  <c r="I79" i="105"/>
  <c r="H79" i="105"/>
  <c r="G79" i="105"/>
  <c r="F79" i="105"/>
  <c r="I77" i="105"/>
  <c r="H77" i="105"/>
  <c r="G77" i="105"/>
  <c r="F77" i="105"/>
  <c r="I75" i="105"/>
  <c r="H75" i="105"/>
  <c r="G75" i="105"/>
  <c r="F75" i="105"/>
  <c r="I74" i="105"/>
  <c r="H74" i="105"/>
  <c r="G74" i="105"/>
  <c r="F74" i="105"/>
  <c r="J74" i="105" s="1"/>
  <c r="I73" i="105"/>
  <c r="I72" i="105" s="1"/>
  <c r="H73" i="105"/>
  <c r="G73" i="105"/>
  <c r="G72" i="105" s="1"/>
  <c r="F73" i="105"/>
  <c r="I71" i="105"/>
  <c r="I70" i="105" s="1"/>
  <c r="H71" i="105"/>
  <c r="H70" i="105" s="1"/>
  <c r="G71" i="105"/>
  <c r="F71" i="105"/>
  <c r="J71" i="105" s="1"/>
  <c r="G70" i="105"/>
  <c r="I65" i="105"/>
  <c r="H65" i="105"/>
  <c r="G65" i="105"/>
  <c r="F65" i="105"/>
  <c r="I64" i="105"/>
  <c r="H64" i="105"/>
  <c r="G64" i="105"/>
  <c r="F64" i="105"/>
  <c r="I63" i="105"/>
  <c r="H63" i="105"/>
  <c r="G63" i="105"/>
  <c r="F63" i="105"/>
  <c r="I62" i="105"/>
  <c r="H62" i="105"/>
  <c r="G62" i="105"/>
  <c r="F62" i="105"/>
  <c r="J62" i="105" s="1"/>
  <c r="I61" i="105"/>
  <c r="H61" i="105"/>
  <c r="G61" i="105"/>
  <c r="F61" i="105"/>
  <c r="I60" i="105"/>
  <c r="H60" i="105"/>
  <c r="G60" i="105"/>
  <c r="F60" i="105"/>
  <c r="J60" i="105" s="1"/>
  <c r="I59" i="105"/>
  <c r="H59" i="105"/>
  <c r="G59" i="105"/>
  <c r="F59" i="105"/>
  <c r="I58" i="105"/>
  <c r="H58" i="105"/>
  <c r="G58" i="105"/>
  <c r="F58" i="105"/>
  <c r="I57" i="105"/>
  <c r="H57" i="105"/>
  <c r="G57" i="105"/>
  <c r="F57" i="105"/>
  <c r="I56" i="105"/>
  <c r="H56" i="105"/>
  <c r="H55" i="105" s="1"/>
  <c r="G56" i="105"/>
  <c r="F56" i="105"/>
  <c r="F55" i="105" s="1"/>
  <c r="I54" i="105"/>
  <c r="H54" i="105"/>
  <c r="G54" i="105"/>
  <c r="F54" i="105"/>
  <c r="J54" i="105" s="1"/>
  <c r="I53" i="105"/>
  <c r="H53" i="105"/>
  <c r="G53" i="105"/>
  <c r="J53" i="105" s="1"/>
  <c r="F53" i="105"/>
  <c r="I52" i="105"/>
  <c r="H52" i="105"/>
  <c r="G52" i="105"/>
  <c r="F52" i="105"/>
  <c r="J52" i="105" s="1"/>
  <c r="I51" i="105"/>
  <c r="H51" i="105"/>
  <c r="G51" i="105"/>
  <c r="F51" i="105"/>
  <c r="I50" i="105"/>
  <c r="H50" i="105"/>
  <c r="G50" i="105"/>
  <c r="F50" i="105"/>
  <c r="F43" i="105" s="1"/>
  <c r="I49" i="105"/>
  <c r="H49" i="105"/>
  <c r="G49" i="105"/>
  <c r="F49" i="105"/>
  <c r="I48" i="105"/>
  <c r="H48" i="105"/>
  <c r="G48" i="105"/>
  <c r="F48" i="105"/>
  <c r="I47" i="105"/>
  <c r="H47" i="105"/>
  <c r="J47" i="105" s="1"/>
  <c r="G47" i="105"/>
  <c r="F47" i="105"/>
  <c r="I46" i="105"/>
  <c r="H46" i="105"/>
  <c r="G46" i="105"/>
  <c r="J46" i="105" s="1"/>
  <c r="F46" i="105"/>
  <c r="I45" i="105"/>
  <c r="I43" i="105" s="1"/>
  <c r="H45" i="105"/>
  <c r="G45" i="105"/>
  <c r="F45" i="105"/>
  <c r="I44" i="105"/>
  <c r="H44" i="105"/>
  <c r="G44" i="105"/>
  <c r="F44" i="105"/>
  <c r="I42" i="105"/>
  <c r="H42" i="105"/>
  <c r="G42" i="105"/>
  <c r="F42" i="105"/>
  <c r="I41" i="105"/>
  <c r="H41" i="105"/>
  <c r="G41" i="105"/>
  <c r="F41" i="105"/>
  <c r="J41" i="105" s="1"/>
  <c r="I40" i="105"/>
  <c r="H40" i="105"/>
  <c r="J40" i="105" s="1"/>
  <c r="G40" i="105"/>
  <c r="F40" i="105"/>
  <c r="I39" i="105"/>
  <c r="I38" i="105" s="1"/>
  <c r="H39" i="105"/>
  <c r="G39" i="105"/>
  <c r="G38" i="105" s="1"/>
  <c r="F39" i="105"/>
  <c r="I37" i="105"/>
  <c r="H37" i="105"/>
  <c r="G37" i="105"/>
  <c r="F37" i="105"/>
  <c r="I36" i="105"/>
  <c r="H36" i="105"/>
  <c r="H34" i="105" s="1"/>
  <c r="G36" i="105"/>
  <c r="F36" i="105"/>
  <c r="I35" i="105"/>
  <c r="I34" i="105" s="1"/>
  <c r="H35" i="105"/>
  <c r="G35" i="105"/>
  <c r="G34" i="105" s="1"/>
  <c r="F35" i="105"/>
  <c r="J35" i="105" s="1"/>
  <c r="F34" i="105"/>
  <c r="I33" i="105"/>
  <c r="H33" i="105"/>
  <c r="G33" i="105"/>
  <c r="F33" i="105"/>
  <c r="I32" i="105"/>
  <c r="I28" i="105" s="1"/>
  <c r="H32" i="105"/>
  <c r="G32" i="105"/>
  <c r="F32" i="105"/>
  <c r="J32" i="105" s="1"/>
  <c r="I31" i="105"/>
  <c r="H31" i="105"/>
  <c r="G31" i="105"/>
  <c r="F31" i="105"/>
  <c r="J31" i="105" s="1"/>
  <c r="I30" i="105"/>
  <c r="H30" i="105"/>
  <c r="J30" i="105" s="1"/>
  <c r="G30" i="105"/>
  <c r="F30" i="105"/>
  <c r="I29" i="105"/>
  <c r="H29" i="105"/>
  <c r="G29" i="105"/>
  <c r="F29" i="105"/>
  <c r="I27" i="105"/>
  <c r="H27" i="105"/>
  <c r="G27" i="105"/>
  <c r="F27" i="105"/>
  <c r="J27" i="105" s="1"/>
  <c r="I26" i="105"/>
  <c r="H26" i="105"/>
  <c r="G26" i="105"/>
  <c r="F26" i="105"/>
  <c r="J26" i="105" s="1"/>
  <c r="I25" i="105"/>
  <c r="H25" i="105"/>
  <c r="G25" i="105"/>
  <c r="F25" i="105"/>
  <c r="J25" i="105" s="1"/>
  <c r="I24" i="105"/>
  <c r="I23" i="105" s="1"/>
  <c r="H24" i="105"/>
  <c r="H23" i="105" s="1"/>
  <c r="G24" i="105"/>
  <c r="F24" i="105"/>
  <c r="J24" i="105" s="1"/>
  <c r="G23" i="105"/>
  <c r="I17" i="105"/>
  <c r="H17" i="105"/>
  <c r="J17" i="105" s="1"/>
  <c r="I16" i="105"/>
  <c r="I15" i="105" s="1"/>
  <c r="H16" i="105"/>
  <c r="J16" i="105" s="1"/>
  <c r="H10" i="105"/>
  <c r="J34" i="105" l="1"/>
  <c r="J75" i="105"/>
  <c r="J79" i="105"/>
  <c r="I99" i="105"/>
  <c r="I138" i="105"/>
  <c r="H38" i="105"/>
  <c r="J44" i="105"/>
  <c r="F70" i="105"/>
  <c r="J70" i="105" s="1"/>
  <c r="H72" i="105"/>
  <c r="J83" i="105"/>
  <c r="J85" i="105"/>
  <c r="I105" i="105"/>
  <c r="I117" i="105"/>
  <c r="I148" i="105"/>
  <c r="I218" i="105"/>
  <c r="I227" i="105"/>
  <c r="I237" i="105"/>
  <c r="G43" i="105"/>
  <c r="J39" i="105"/>
  <c r="J58" i="105"/>
  <c r="H28" i="105"/>
  <c r="J33" i="105"/>
  <c r="J42" i="105"/>
  <c r="J77" i="105"/>
  <c r="J80" i="105"/>
  <c r="I78" i="105"/>
  <c r="J48" i="105"/>
  <c r="J61" i="105"/>
  <c r="G78" i="105"/>
  <c r="J82" i="105"/>
  <c r="J84" i="105"/>
  <c r="I121" i="105"/>
  <c r="I211" i="105"/>
  <c r="I232" i="105"/>
  <c r="J64" i="105"/>
  <c r="J36" i="105"/>
  <c r="J45" i="105"/>
  <c r="J63" i="105"/>
  <c r="H78" i="105"/>
  <c r="I125" i="105"/>
  <c r="I163" i="105"/>
  <c r="I173" i="105"/>
  <c r="F28" i="105"/>
  <c r="J29" i="105"/>
  <c r="J37" i="105"/>
  <c r="H43" i="105"/>
  <c r="H22" i="105" s="1"/>
  <c r="I55" i="105"/>
  <c r="I22" i="105" s="1"/>
  <c r="F38" i="105"/>
  <c r="J49" i="105"/>
  <c r="J51" i="105"/>
  <c r="J57" i="105"/>
  <c r="J59" i="105"/>
  <c r="J73" i="105"/>
  <c r="H89" i="105"/>
  <c r="J38" i="105"/>
  <c r="F23" i="105"/>
  <c r="G55" i="105"/>
  <c r="J55" i="105" s="1"/>
  <c r="J56" i="105"/>
  <c r="F72" i="105"/>
  <c r="J72" i="105" s="1"/>
  <c r="G28" i="105"/>
  <c r="H15" i="105"/>
  <c r="J15" i="105" s="1"/>
  <c r="J50" i="105"/>
  <c r="F78" i="105"/>
  <c r="I137" i="105" l="1"/>
  <c r="I98" i="105"/>
  <c r="I96" i="105" s="1"/>
  <c r="J78" i="105"/>
  <c r="G22" i="105"/>
  <c r="J43" i="105"/>
  <c r="J66" i="105"/>
  <c r="J28" i="105"/>
  <c r="F22" i="105"/>
  <c r="J23" i="105"/>
  <c r="J21" i="105" l="1"/>
  <c r="F21" i="105"/>
  <c r="H247" i="105" s="1"/>
  <c r="J76" i="105" s="1"/>
  <c r="I242" i="104" l="1"/>
  <c r="I237" i="104"/>
  <c r="I232" i="104"/>
  <c r="I227" i="104"/>
  <c r="I223" i="104"/>
  <c r="I218" i="104"/>
  <c r="I215" i="104"/>
  <c r="I211" i="104"/>
  <c r="I173" i="104"/>
  <c r="I168" i="104"/>
  <c r="I163" i="104"/>
  <c r="I158" i="104"/>
  <c r="I153" i="104"/>
  <c r="I148" i="104"/>
  <c r="I143" i="104"/>
  <c r="I137" i="104" s="1"/>
  <c r="I138" i="104"/>
  <c r="I131" i="104"/>
  <c r="I125" i="104"/>
  <c r="I121" i="104"/>
  <c r="I117" i="104"/>
  <c r="I111" i="104"/>
  <c r="I105" i="104"/>
  <c r="I98" i="104" s="1"/>
  <c r="I99" i="104"/>
  <c r="H94" i="104"/>
  <c r="H93" i="104"/>
  <c r="H92" i="104"/>
  <c r="H91" i="104"/>
  <c r="H89" i="104"/>
  <c r="J86" i="104"/>
  <c r="J85" i="104"/>
  <c r="J84" i="104"/>
  <c r="J83" i="104"/>
  <c r="J82" i="104"/>
  <c r="J81" i="104"/>
  <c r="J80" i="104"/>
  <c r="J79" i="104"/>
  <c r="I78" i="104"/>
  <c r="H78" i="104"/>
  <c r="G78" i="104"/>
  <c r="F78" i="104"/>
  <c r="J78" i="104" s="1"/>
  <c r="J77" i="104"/>
  <c r="J75" i="104"/>
  <c r="J74" i="104"/>
  <c r="J73" i="104"/>
  <c r="I72" i="104"/>
  <c r="H72" i="104"/>
  <c r="G72" i="104"/>
  <c r="F72" i="104"/>
  <c r="J72" i="104" s="1"/>
  <c r="J71" i="104"/>
  <c r="J66" i="104" s="1"/>
  <c r="I70" i="104"/>
  <c r="H70" i="104"/>
  <c r="G70" i="104"/>
  <c r="F70" i="104"/>
  <c r="J70" i="104" s="1"/>
  <c r="J64" i="104"/>
  <c r="J63" i="104"/>
  <c r="J62" i="104"/>
  <c r="J61" i="104"/>
  <c r="J60" i="104"/>
  <c r="J59" i="104"/>
  <c r="J58" i="104"/>
  <c r="J57" i="104"/>
  <c r="J56" i="104"/>
  <c r="J55" i="104"/>
  <c r="I55" i="104"/>
  <c r="H55" i="104"/>
  <c r="G55" i="104"/>
  <c r="F55" i="104"/>
  <c r="J54" i="104"/>
  <c r="J53" i="104"/>
  <c r="J52" i="104"/>
  <c r="J51" i="104"/>
  <c r="J50" i="104"/>
  <c r="J49" i="104"/>
  <c r="J48" i="104"/>
  <c r="J47" i="104"/>
  <c r="J46" i="104"/>
  <c r="J45" i="104"/>
  <c r="J44" i="104"/>
  <c r="J43" i="104"/>
  <c r="I43" i="104"/>
  <c r="H43" i="104"/>
  <c r="G43" i="104"/>
  <c r="F43" i="104"/>
  <c r="J42" i="104"/>
  <c r="J41" i="104"/>
  <c r="J40" i="104"/>
  <c r="J39" i="104"/>
  <c r="I38" i="104"/>
  <c r="H38" i="104"/>
  <c r="J38" i="104" s="1"/>
  <c r="G38" i="104"/>
  <c r="F38" i="104"/>
  <c r="J37" i="104"/>
  <c r="J36" i="104"/>
  <c r="J35" i="104"/>
  <c r="I34" i="104"/>
  <c r="H34" i="104"/>
  <c r="J34" i="104" s="1"/>
  <c r="G34" i="104"/>
  <c r="F34" i="104"/>
  <c r="J33" i="104"/>
  <c r="J32" i="104"/>
  <c r="J31" i="104"/>
  <c r="J30" i="104"/>
  <c r="J29" i="104"/>
  <c r="I28" i="104"/>
  <c r="H28" i="104"/>
  <c r="G28" i="104"/>
  <c r="F28" i="104"/>
  <c r="J28" i="104" s="1"/>
  <c r="J27" i="104"/>
  <c r="J26" i="104"/>
  <c r="J25" i="104"/>
  <c r="J24" i="104"/>
  <c r="I23" i="104"/>
  <c r="H23" i="104"/>
  <c r="H22" i="104" s="1"/>
  <c r="G23" i="104"/>
  <c r="G22" i="104" s="1"/>
  <c r="F23" i="104"/>
  <c r="J23" i="104" s="1"/>
  <c r="I22" i="104"/>
  <c r="I17" i="104"/>
  <c r="H17" i="104"/>
  <c r="J16" i="104"/>
  <c r="H10" i="104"/>
  <c r="H15" i="104" l="1"/>
  <c r="I15" i="104"/>
  <c r="J15" i="104"/>
  <c r="F21" i="104"/>
  <c r="J21" i="104"/>
  <c r="H247" i="104"/>
  <c r="J76" i="104" s="1"/>
  <c r="I96" i="104"/>
  <c r="J17" i="104"/>
  <c r="F22" i="104"/>
  <c r="I245" i="103" l="1"/>
  <c r="I244" i="103"/>
  <c r="I243" i="103"/>
  <c r="I242" i="103" s="1"/>
  <c r="I241" i="103"/>
  <c r="I240" i="103"/>
  <c r="I239" i="103"/>
  <c r="I237" i="103" s="1"/>
  <c r="I238" i="103"/>
  <c r="I236" i="103"/>
  <c r="I235" i="103"/>
  <c r="I234" i="103"/>
  <c r="I233" i="103"/>
  <c r="I232" i="103" s="1"/>
  <c r="I231" i="103"/>
  <c r="I230" i="103"/>
  <c r="I229" i="103"/>
  <c r="I227" i="103" s="1"/>
  <c r="I228" i="103"/>
  <c r="I226" i="103"/>
  <c r="I225" i="103"/>
  <c r="I224" i="103"/>
  <c r="I223" i="103"/>
  <c r="I218" i="103"/>
  <c r="I217" i="103"/>
  <c r="I215" i="103" s="1"/>
  <c r="I216" i="103"/>
  <c r="I214" i="103"/>
  <c r="I213" i="103"/>
  <c r="I212" i="103"/>
  <c r="I211" i="103"/>
  <c r="I210" i="103"/>
  <c r="I209" i="103"/>
  <c r="I208" i="103"/>
  <c r="I207" i="103"/>
  <c r="I206" i="103"/>
  <c r="I205" i="103"/>
  <c r="I204" i="103"/>
  <c r="I203" i="103"/>
  <c r="I202" i="103"/>
  <c r="I201" i="103"/>
  <c r="I200" i="103"/>
  <c r="I199" i="103"/>
  <c r="I198" i="103"/>
  <c r="I197" i="103"/>
  <c r="I196" i="103"/>
  <c r="I195" i="103"/>
  <c r="I194" i="103"/>
  <c r="I193" i="103"/>
  <c r="I192" i="103"/>
  <c r="I191" i="103"/>
  <c r="I190" i="103"/>
  <c r="I189" i="103"/>
  <c r="I188" i="103"/>
  <c r="I187" i="103"/>
  <c r="I186" i="103"/>
  <c r="I185" i="103"/>
  <c r="I184" i="103"/>
  <c r="I183" i="103"/>
  <c r="I182" i="103"/>
  <c r="I181" i="103"/>
  <c r="I180" i="103"/>
  <c r="I179" i="103"/>
  <c r="I178" i="103"/>
  <c r="I177" i="103"/>
  <c r="I176" i="103"/>
  <c r="I175" i="103"/>
  <c r="I173" i="103" s="1"/>
  <c r="I174" i="103"/>
  <c r="I168" i="103"/>
  <c r="I163" i="103"/>
  <c r="I158" i="103"/>
  <c r="I153" i="103"/>
  <c r="I148" i="103"/>
  <c r="I143" i="103"/>
  <c r="I137" i="103" s="1"/>
  <c r="I138" i="103"/>
  <c r="I136" i="103"/>
  <c r="I135" i="103"/>
  <c r="I134" i="103"/>
  <c r="I133" i="103"/>
  <c r="I131" i="103" s="1"/>
  <c r="I132" i="103"/>
  <c r="I125" i="103"/>
  <c r="I121" i="103"/>
  <c r="I120" i="103"/>
  <c r="I119" i="103"/>
  <c r="I117" i="103" s="1"/>
  <c r="I118" i="103"/>
  <c r="I111" i="103"/>
  <c r="I110" i="103"/>
  <c r="I109" i="103"/>
  <c r="I108" i="103"/>
  <c r="I107" i="103"/>
  <c r="I106" i="103"/>
  <c r="I105" i="103" s="1"/>
  <c r="I99" i="103"/>
  <c r="G94" i="103"/>
  <c r="H94" i="103" s="1"/>
  <c r="G93" i="103"/>
  <c r="H93" i="103" s="1"/>
  <c r="G92" i="103"/>
  <c r="H92" i="103" s="1"/>
  <c r="G91" i="103"/>
  <c r="H91" i="103" s="1"/>
  <c r="I86" i="103"/>
  <c r="H86" i="103"/>
  <c r="G86" i="103"/>
  <c r="F86" i="103"/>
  <c r="J86" i="103" s="1"/>
  <c r="I85" i="103"/>
  <c r="H85" i="103"/>
  <c r="G85" i="103"/>
  <c r="F85" i="103"/>
  <c r="J85" i="103" s="1"/>
  <c r="J84" i="103"/>
  <c r="I84" i="103"/>
  <c r="H84" i="103"/>
  <c r="G84" i="103"/>
  <c r="F84" i="103"/>
  <c r="I83" i="103"/>
  <c r="H83" i="103"/>
  <c r="G83" i="103"/>
  <c r="F83" i="103"/>
  <c r="J83" i="103" s="1"/>
  <c r="J82" i="103"/>
  <c r="I82" i="103"/>
  <c r="H82" i="103"/>
  <c r="G82" i="103"/>
  <c r="F82" i="103"/>
  <c r="I81" i="103"/>
  <c r="H81" i="103"/>
  <c r="G81" i="103"/>
  <c r="F81" i="103"/>
  <c r="J81" i="103" s="1"/>
  <c r="I80" i="103"/>
  <c r="H80" i="103"/>
  <c r="G80" i="103"/>
  <c r="F80" i="103"/>
  <c r="F78" i="103" s="1"/>
  <c r="I79" i="103"/>
  <c r="I78" i="103" s="1"/>
  <c r="H79" i="103"/>
  <c r="G79" i="103"/>
  <c r="G78" i="103" s="1"/>
  <c r="F79" i="103"/>
  <c r="J79" i="103" s="1"/>
  <c r="H78" i="103"/>
  <c r="J77" i="103"/>
  <c r="I75" i="103"/>
  <c r="H75" i="103"/>
  <c r="G75" i="103"/>
  <c r="F75" i="103"/>
  <c r="J75" i="103" s="1"/>
  <c r="J74" i="103"/>
  <c r="I74" i="103"/>
  <c r="H74" i="103"/>
  <c r="H72" i="103" s="1"/>
  <c r="G74" i="103"/>
  <c r="F74" i="103"/>
  <c r="I73" i="103"/>
  <c r="I72" i="103" s="1"/>
  <c r="H73" i="103"/>
  <c r="G73" i="103"/>
  <c r="G72" i="103" s="1"/>
  <c r="F73" i="103"/>
  <c r="J73" i="103" s="1"/>
  <c r="F72" i="103"/>
  <c r="I71" i="103"/>
  <c r="I70" i="103" s="1"/>
  <c r="H71" i="103"/>
  <c r="G71" i="103"/>
  <c r="G70" i="103" s="1"/>
  <c r="F71" i="103"/>
  <c r="J71" i="103" s="1"/>
  <c r="H70" i="103"/>
  <c r="F70" i="103"/>
  <c r="J64" i="103"/>
  <c r="J63" i="103"/>
  <c r="J62" i="103"/>
  <c r="J61" i="103"/>
  <c r="J60" i="103"/>
  <c r="J59" i="103"/>
  <c r="J58" i="103"/>
  <c r="J57" i="103"/>
  <c r="J56" i="103"/>
  <c r="I55" i="103"/>
  <c r="H55" i="103"/>
  <c r="G55" i="103"/>
  <c r="J55" i="103" s="1"/>
  <c r="F55" i="103"/>
  <c r="J54" i="103"/>
  <c r="J53" i="103"/>
  <c r="J52" i="103"/>
  <c r="J51" i="103"/>
  <c r="J50" i="103"/>
  <c r="J49" i="103"/>
  <c r="J48" i="103"/>
  <c r="J47" i="103"/>
  <c r="J46" i="103"/>
  <c r="J45" i="103"/>
  <c r="J44" i="103"/>
  <c r="I43" i="103"/>
  <c r="H43" i="103"/>
  <c r="G43" i="103"/>
  <c r="J43" i="103" s="1"/>
  <c r="F43" i="103"/>
  <c r="J42" i="103"/>
  <c r="I42" i="103"/>
  <c r="H42" i="103"/>
  <c r="G42" i="103"/>
  <c r="F42" i="103"/>
  <c r="I41" i="103"/>
  <c r="H41" i="103"/>
  <c r="G41" i="103"/>
  <c r="J41" i="103" s="1"/>
  <c r="F41" i="103"/>
  <c r="I40" i="103"/>
  <c r="H40" i="103"/>
  <c r="G40" i="103"/>
  <c r="F40" i="103"/>
  <c r="F38" i="103" s="1"/>
  <c r="I39" i="103"/>
  <c r="I38" i="103" s="1"/>
  <c r="H39" i="103"/>
  <c r="G39" i="103"/>
  <c r="G38" i="103" s="1"/>
  <c r="F39" i="103"/>
  <c r="J39" i="103" s="1"/>
  <c r="H38" i="103"/>
  <c r="I37" i="103"/>
  <c r="H37" i="103"/>
  <c r="G37" i="103"/>
  <c r="F37" i="103"/>
  <c r="J37" i="103" s="1"/>
  <c r="J36" i="103"/>
  <c r="I36" i="103"/>
  <c r="H36" i="103"/>
  <c r="G36" i="103"/>
  <c r="F36" i="103"/>
  <c r="F34" i="103" s="1"/>
  <c r="I35" i="103"/>
  <c r="I34" i="103" s="1"/>
  <c r="H35" i="103"/>
  <c r="G35" i="103"/>
  <c r="G34" i="103" s="1"/>
  <c r="F35" i="103"/>
  <c r="J35" i="103" s="1"/>
  <c r="H34" i="103"/>
  <c r="I33" i="103"/>
  <c r="H33" i="103"/>
  <c r="G33" i="103"/>
  <c r="F33" i="103"/>
  <c r="J33" i="103" s="1"/>
  <c r="I32" i="103"/>
  <c r="H32" i="103"/>
  <c r="G32" i="103"/>
  <c r="F32" i="103"/>
  <c r="J32" i="103" s="1"/>
  <c r="I31" i="103"/>
  <c r="H31" i="103"/>
  <c r="G31" i="103"/>
  <c r="F31" i="103"/>
  <c r="J31" i="103" s="1"/>
  <c r="I30" i="103"/>
  <c r="H30" i="103"/>
  <c r="H28" i="103" s="1"/>
  <c r="G30" i="103"/>
  <c r="F30" i="103"/>
  <c r="F28" i="103" s="1"/>
  <c r="I29" i="103"/>
  <c r="I28" i="103" s="1"/>
  <c r="H29" i="103"/>
  <c r="G29" i="103"/>
  <c r="G28" i="103" s="1"/>
  <c r="F29" i="103"/>
  <c r="J29" i="103" s="1"/>
  <c r="I27" i="103"/>
  <c r="H27" i="103"/>
  <c r="G27" i="103"/>
  <c r="G23" i="103" s="1"/>
  <c r="F27" i="103"/>
  <c r="J26" i="103"/>
  <c r="I26" i="103"/>
  <c r="H26" i="103"/>
  <c r="G26" i="103"/>
  <c r="F26" i="103"/>
  <c r="I25" i="103"/>
  <c r="I23" i="103" s="1"/>
  <c r="H25" i="103"/>
  <c r="G25" i="103"/>
  <c r="J25" i="103" s="1"/>
  <c r="F25" i="103"/>
  <c r="I24" i="103"/>
  <c r="H24" i="103"/>
  <c r="H23" i="103" s="1"/>
  <c r="H22" i="103" s="1"/>
  <c r="G24" i="103"/>
  <c r="F24" i="103"/>
  <c r="J24" i="103" s="1"/>
  <c r="J17" i="103"/>
  <c r="J16" i="103"/>
  <c r="I15" i="103"/>
  <c r="H15" i="103"/>
  <c r="J15" i="103" s="1"/>
  <c r="H10" i="103"/>
  <c r="J28" i="103" l="1"/>
  <c r="I98" i="103"/>
  <c r="I96" i="103" s="1"/>
  <c r="G22" i="103"/>
  <c r="I22" i="103"/>
  <c r="J72" i="103"/>
  <c r="J38" i="103"/>
  <c r="J70" i="103"/>
  <c r="H89" i="103"/>
  <c r="J34" i="103"/>
  <c r="J78" i="103"/>
  <c r="J30" i="103"/>
  <c r="F23" i="103"/>
  <c r="J27" i="103"/>
  <c r="J40" i="103"/>
  <c r="J80" i="103"/>
  <c r="J66" i="103" s="1"/>
  <c r="J23" i="103" l="1"/>
  <c r="F22" i="103"/>
  <c r="J21" i="103" l="1"/>
  <c r="F21" i="103"/>
  <c r="H247" i="103" s="1"/>
  <c r="J76" i="103" s="1"/>
  <c r="I242" i="102"/>
  <c r="I237" i="102"/>
  <c r="I232" i="102"/>
  <c r="I227" i="102"/>
  <c r="I223" i="102"/>
  <c r="I218" i="102"/>
  <c r="I215" i="102"/>
  <c r="I211" i="102"/>
  <c r="I173" i="102"/>
  <c r="I168" i="102"/>
  <c r="I163" i="102"/>
  <c r="I158" i="102"/>
  <c r="I153" i="102"/>
  <c r="I148" i="102"/>
  <c r="I143" i="102"/>
  <c r="I137" i="102" s="1"/>
  <c r="I138" i="102"/>
  <c r="I131" i="102"/>
  <c r="I125" i="102"/>
  <c r="I121" i="102"/>
  <c r="I117" i="102"/>
  <c r="I111" i="102"/>
  <c r="I105" i="102"/>
  <c r="I98" i="102" s="1"/>
  <c r="I96" i="102" s="1"/>
  <c r="I99" i="102"/>
  <c r="H94" i="102"/>
  <c r="H93" i="102"/>
  <c r="H92" i="102"/>
  <c r="H91" i="102"/>
  <c r="H89" i="102"/>
  <c r="J86" i="102"/>
  <c r="J85" i="102"/>
  <c r="J84" i="102"/>
  <c r="J83" i="102"/>
  <c r="J82" i="102"/>
  <c r="J81" i="102"/>
  <c r="J80" i="102"/>
  <c r="J79" i="102"/>
  <c r="I78" i="102"/>
  <c r="H78" i="102"/>
  <c r="G78" i="102"/>
  <c r="J78" i="102" s="1"/>
  <c r="F78" i="102"/>
  <c r="J77" i="102"/>
  <c r="J75" i="102"/>
  <c r="J74" i="102"/>
  <c r="J73" i="102"/>
  <c r="I72" i="102"/>
  <c r="J72" i="102" s="1"/>
  <c r="H72" i="102"/>
  <c r="G72" i="102"/>
  <c r="F72" i="102"/>
  <c r="J71" i="102"/>
  <c r="J66" i="102" s="1"/>
  <c r="I70" i="102"/>
  <c r="H70" i="102"/>
  <c r="G70" i="102"/>
  <c r="J70" i="102" s="1"/>
  <c r="F70" i="102"/>
  <c r="J64" i="102"/>
  <c r="J63" i="102"/>
  <c r="J62" i="102"/>
  <c r="J61" i="102"/>
  <c r="J60" i="102"/>
  <c r="J59" i="102"/>
  <c r="J58" i="102"/>
  <c r="J57" i="102"/>
  <c r="J56" i="102"/>
  <c r="J55" i="102"/>
  <c r="I55" i="102"/>
  <c r="H55" i="102"/>
  <c r="G55" i="102"/>
  <c r="F55" i="102"/>
  <c r="J54" i="102"/>
  <c r="J53" i="102"/>
  <c r="J52" i="102"/>
  <c r="J51" i="102"/>
  <c r="J50" i="102"/>
  <c r="J49" i="102"/>
  <c r="J48" i="102"/>
  <c r="J47" i="102"/>
  <c r="J46" i="102"/>
  <c r="J45" i="102"/>
  <c r="J44" i="102"/>
  <c r="J43" i="102"/>
  <c r="I43" i="102"/>
  <c r="H43" i="102"/>
  <c r="G43" i="102"/>
  <c r="F43" i="102"/>
  <c r="J42" i="102"/>
  <c r="J41" i="102"/>
  <c r="J40" i="102"/>
  <c r="J39" i="102"/>
  <c r="I38" i="102"/>
  <c r="H38" i="102"/>
  <c r="G38" i="102"/>
  <c r="J38" i="102" s="1"/>
  <c r="F38" i="102"/>
  <c r="J37" i="102"/>
  <c r="J36" i="102"/>
  <c r="J35" i="102"/>
  <c r="I34" i="102"/>
  <c r="H34" i="102"/>
  <c r="G34" i="102"/>
  <c r="J34" i="102" s="1"/>
  <c r="F34" i="102"/>
  <c r="J33" i="102"/>
  <c r="J32" i="102"/>
  <c r="J31" i="102"/>
  <c r="J30" i="102"/>
  <c r="J29" i="102"/>
  <c r="I28" i="102"/>
  <c r="I22" i="102" s="1"/>
  <c r="H28" i="102"/>
  <c r="G28" i="102"/>
  <c r="F28" i="102"/>
  <c r="J27" i="102"/>
  <c r="J26" i="102"/>
  <c r="J25" i="102"/>
  <c r="J24" i="102"/>
  <c r="I23" i="102"/>
  <c r="H23" i="102"/>
  <c r="G23" i="102"/>
  <c r="F23" i="102"/>
  <c r="F22" i="102" s="1"/>
  <c r="H22" i="102"/>
  <c r="J17" i="102"/>
  <c r="J16" i="102"/>
  <c r="I15" i="102"/>
  <c r="H15" i="102"/>
  <c r="J15" i="102" s="1"/>
  <c r="H10" i="102"/>
  <c r="J23" i="102" l="1"/>
  <c r="G22" i="102"/>
  <c r="J28" i="102"/>
  <c r="J21" i="102" l="1"/>
  <c r="F21" i="102"/>
  <c r="H247" i="102" s="1"/>
  <c r="J76" i="102" s="1"/>
  <c r="I242" i="101"/>
  <c r="I237" i="101"/>
  <c r="I232" i="101"/>
  <c r="I227" i="101"/>
  <c r="I223" i="101"/>
  <c r="I218" i="101"/>
  <c r="I215" i="101"/>
  <c r="I211" i="101"/>
  <c r="I173" i="101"/>
  <c r="I168" i="101"/>
  <c r="I163" i="101"/>
  <c r="I158" i="101"/>
  <c r="I153" i="101"/>
  <c r="I148" i="101"/>
  <c r="I143" i="101"/>
  <c r="I137" i="101" s="1"/>
  <c r="I138" i="101"/>
  <c r="I131" i="101"/>
  <c r="I125" i="101"/>
  <c r="I121" i="101"/>
  <c r="I117" i="101"/>
  <c r="I111" i="101"/>
  <c r="I105" i="101"/>
  <c r="I98" i="101" s="1"/>
  <c r="I96" i="101" s="1"/>
  <c r="I99" i="101"/>
  <c r="H94" i="101"/>
  <c r="H93" i="101"/>
  <c r="H92" i="101"/>
  <c r="H91" i="101"/>
  <c r="H89" i="101"/>
  <c r="J86" i="101"/>
  <c r="J85" i="101"/>
  <c r="J84" i="101"/>
  <c r="J83" i="101"/>
  <c r="J82" i="101"/>
  <c r="J81" i="101"/>
  <c r="J80" i="101"/>
  <c r="J79" i="101"/>
  <c r="I78" i="101"/>
  <c r="H78" i="101"/>
  <c r="G78" i="101"/>
  <c r="J78" i="101" s="1"/>
  <c r="F78" i="101"/>
  <c r="J77" i="101"/>
  <c r="J75" i="101"/>
  <c r="J74" i="101"/>
  <c r="J73" i="101"/>
  <c r="I72" i="101"/>
  <c r="H72" i="101"/>
  <c r="G72" i="101"/>
  <c r="F72" i="101"/>
  <c r="J72" i="101" s="1"/>
  <c r="J71" i="101"/>
  <c r="J66" i="101" s="1"/>
  <c r="I70" i="101"/>
  <c r="H70" i="101"/>
  <c r="G70" i="101"/>
  <c r="J70" i="101" s="1"/>
  <c r="F70" i="101"/>
  <c r="J64" i="101"/>
  <c r="J63" i="101"/>
  <c r="J62" i="101"/>
  <c r="J61" i="101"/>
  <c r="J60" i="101"/>
  <c r="J59" i="101"/>
  <c r="J58" i="101"/>
  <c r="J57" i="101"/>
  <c r="J56" i="101"/>
  <c r="J55" i="101"/>
  <c r="I55" i="101"/>
  <c r="H55" i="101"/>
  <c r="G55" i="101"/>
  <c r="F55" i="101"/>
  <c r="J54" i="101"/>
  <c r="J53" i="101"/>
  <c r="J52" i="101"/>
  <c r="J51" i="101"/>
  <c r="J50" i="101"/>
  <c r="J49" i="101"/>
  <c r="J48" i="101"/>
  <c r="J47" i="101"/>
  <c r="J46" i="101"/>
  <c r="J45" i="101"/>
  <c r="J44" i="101"/>
  <c r="J43" i="101"/>
  <c r="I43" i="101"/>
  <c r="H43" i="101"/>
  <c r="G43" i="101"/>
  <c r="F43" i="101"/>
  <c r="J42" i="101"/>
  <c r="J41" i="101"/>
  <c r="J40" i="101"/>
  <c r="J39" i="101"/>
  <c r="I38" i="101"/>
  <c r="H38" i="101"/>
  <c r="H22" i="101" s="1"/>
  <c r="G38" i="101"/>
  <c r="J38" i="101" s="1"/>
  <c r="F38" i="101"/>
  <c r="J37" i="101"/>
  <c r="J36" i="101"/>
  <c r="J35" i="101"/>
  <c r="I34" i="101"/>
  <c r="H34" i="101"/>
  <c r="G34" i="101"/>
  <c r="J34" i="101" s="1"/>
  <c r="F34" i="101"/>
  <c r="J33" i="101"/>
  <c r="J32" i="101"/>
  <c r="J31" i="101"/>
  <c r="J30" i="101"/>
  <c r="J29" i="101"/>
  <c r="I28" i="101"/>
  <c r="I22" i="101" s="1"/>
  <c r="H28" i="101"/>
  <c r="G28" i="101"/>
  <c r="F28" i="101"/>
  <c r="J28" i="101" s="1"/>
  <c r="J27" i="101"/>
  <c r="J26" i="101"/>
  <c r="J25" i="101"/>
  <c r="J24" i="101"/>
  <c r="I23" i="101"/>
  <c r="H23" i="101"/>
  <c r="G23" i="101"/>
  <c r="F23" i="101"/>
  <c r="F22" i="101" s="1"/>
  <c r="J17" i="101"/>
  <c r="J16" i="101"/>
  <c r="I15" i="101"/>
  <c r="J15" i="101" s="1"/>
  <c r="H15" i="101"/>
  <c r="H10" i="101"/>
  <c r="J23" i="101" l="1"/>
  <c r="G22" i="101"/>
  <c r="J21" i="101" l="1"/>
  <c r="F21" i="101"/>
  <c r="H247" i="101" s="1"/>
  <c r="J76" i="101" s="1"/>
  <c r="I242" i="100" l="1"/>
  <c r="I237" i="100"/>
  <c r="I232" i="100"/>
  <c r="I227" i="100"/>
  <c r="I223" i="100"/>
  <c r="I218" i="100"/>
  <c r="I215" i="100"/>
  <c r="I211" i="100"/>
  <c r="I173" i="100"/>
  <c r="I168" i="100"/>
  <c r="I163" i="100"/>
  <c r="I158" i="100"/>
  <c r="I153" i="100"/>
  <c r="I148" i="100"/>
  <c r="I143" i="100"/>
  <c r="I138" i="100"/>
  <c r="I137" i="100" s="1"/>
  <c r="I131" i="100"/>
  <c r="I125" i="100"/>
  <c r="I121" i="100"/>
  <c r="I117" i="100"/>
  <c r="I111" i="100"/>
  <c r="I105" i="100"/>
  <c r="I99" i="100"/>
  <c r="I98" i="100" s="1"/>
  <c r="H94" i="100"/>
  <c r="H93" i="100"/>
  <c r="H92" i="100"/>
  <c r="H91" i="100"/>
  <c r="H89" i="100" s="1"/>
  <c r="J86" i="100"/>
  <c r="J85" i="100"/>
  <c r="J84" i="100"/>
  <c r="J83" i="100"/>
  <c r="J82" i="100"/>
  <c r="J81" i="100"/>
  <c r="J80" i="100"/>
  <c r="J79" i="100"/>
  <c r="J78" i="100"/>
  <c r="I78" i="100"/>
  <c r="H78" i="100"/>
  <c r="G78" i="100"/>
  <c r="F78" i="100"/>
  <c r="J77" i="100"/>
  <c r="J75" i="100"/>
  <c r="J74" i="100"/>
  <c r="J73" i="100"/>
  <c r="I72" i="100"/>
  <c r="H72" i="100"/>
  <c r="G72" i="100"/>
  <c r="F72" i="100"/>
  <c r="J72" i="100" s="1"/>
  <c r="J71" i="100"/>
  <c r="I70" i="100"/>
  <c r="H70" i="100"/>
  <c r="J70" i="100" s="1"/>
  <c r="G70" i="100"/>
  <c r="F70" i="100"/>
  <c r="J64" i="100"/>
  <c r="J63" i="100"/>
  <c r="J62" i="100"/>
  <c r="J61" i="100"/>
  <c r="J60" i="100"/>
  <c r="J59" i="100"/>
  <c r="J58" i="100"/>
  <c r="J57" i="100"/>
  <c r="J56" i="100"/>
  <c r="I55" i="100"/>
  <c r="H55" i="100"/>
  <c r="G55" i="100"/>
  <c r="J55" i="100" s="1"/>
  <c r="F55" i="100"/>
  <c r="J54" i="100"/>
  <c r="J53" i="100"/>
  <c r="J52" i="100"/>
  <c r="J51" i="100"/>
  <c r="J50" i="100"/>
  <c r="J49" i="100"/>
  <c r="J48" i="100"/>
  <c r="J47" i="100"/>
  <c r="J46" i="100"/>
  <c r="J45" i="100"/>
  <c r="J44" i="100"/>
  <c r="I43" i="100"/>
  <c r="H43" i="100"/>
  <c r="G43" i="100"/>
  <c r="J43" i="100" s="1"/>
  <c r="F43" i="100"/>
  <c r="J42" i="100"/>
  <c r="J41" i="100"/>
  <c r="J40" i="100"/>
  <c r="J39" i="100"/>
  <c r="I38" i="100"/>
  <c r="I22" i="100" s="1"/>
  <c r="H38" i="100"/>
  <c r="G38" i="100"/>
  <c r="J38" i="100" s="1"/>
  <c r="F38" i="100"/>
  <c r="J37" i="100"/>
  <c r="J66" i="100" s="1"/>
  <c r="J36" i="100"/>
  <c r="J35" i="100"/>
  <c r="J34" i="100"/>
  <c r="I34" i="100"/>
  <c r="H34" i="100"/>
  <c r="G34" i="100"/>
  <c r="F34" i="100"/>
  <c r="J33" i="100"/>
  <c r="J32" i="100"/>
  <c r="J31" i="100"/>
  <c r="J30" i="100"/>
  <c r="J29" i="100"/>
  <c r="I28" i="100"/>
  <c r="H28" i="100"/>
  <c r="G28" i="100"/>
  <c r="F28" i="100"/>
  <c r="J28" i="100" s="1"/>
  <c r="J27" i="100"/>
  <c r="J26" i="100"/>
  <c r="J25" i="100"/>
  <c r="J24" i="100"/>
  <c r="I23" i="100"/>
  <c r="H23" i="100"/>
  <c r="H22" i="100" s="1"/>
  <c r="G23" i="100"/>
  <c r="F23" i="100"/>
  <c r="J23" i="100" s="1"/>
  <c r="J17" i="100"/>
  <c r="J16" i="100"/>
  <c r="J15" i="100"/>
  <c r="I15" i="100"/>
  <c r="H15" i="100"/>
  <c r="H10" i="100"/>
  <c r="G22" i="100" l="1"/>
  <c r="I96" i="100"/>
  <c r="F21" i="100"/>
  <c r="H247" i="100" s="1"/>
  <c r="J76" i="100" s="1"/>
  <c r="J21" i="100"/>
  <c r="F22" i="100"/>
  <c r="I245" i="99" l="1"/>
  <c r="I244" i="99"/>
  <c r="I243" i="99"/>
  <c r="I241" i="99"/>
  <c r="I240" i="99"/>
  <c r="I239" i="99"/>
  <c r="I238" i="99"/>
  <c r="I236" i="99"/>
  <c r="I235" i="99"/>
  <c r="I234" i="99"/>
  <c r="I233" i="99"/>
  <c r="I231" i="99"/>
  <c r="I230" i="99"/>
  <c r="I229" i="99"/>
  <c r="I228" i="99"/>
  <c r="I226" i="99"/>
  <c r="I225" i="99"/>
  <c r="I224" i="99"/>
  <c r="I222" i="99"/>
  <c r="I221" i="99"/>
  <c r="I220" i="99"/>
  <c r="I219" i="99"/>
  <c r="I217" i="99"/>
  <c r="I215" i="99" s="1"/>
  <c r="I216" i="99"/>
  <c r="I214" i="99"/>
  <c r="I213" i="99"/>
  <c r="I212" i="99"/>
  <c r="I210" i="99"/>
  <c r="I209" i="99"/>
  <c r="I208" i="99"/>
  <c r="I207" i="99"/>
  <c r="I206" i="99"/>
  <c r="I205" i="99"/>
  <c r="I204" i="99"/>
  <c r="I203" i="99"/>
  <c r="I202" i="99"/>
  <c r="I201" i="99"/>
  <c r="I200" i="99"/>
  <c r="I199" i="99"/>
  <c r="I198" i="99"/>
  <c r="I197" i="99"/>
  <c r="I196" i="99"/>
  <c r="I195" i="99"/>
  <c r="I194" i="99"/>
  <c r="I193" i="99"/>
  <c r="I192" i="99"/>
  <c r="I191" i="99"/>
  <c r="I190" i="99"/>
  <c r="I189" i="99"/>
  <c r="I188" i="99"/>
  <c r="I187" i="99"/>
  <c r="I186" i="99"/>
  <c r="I185" i="99"/>
  <c r="I184" i="99"/>
  <c r="I183" i="99"/>
  <c r="I182" i="99"/>
  <c r="I181" i="99"/>
  <c r="I180" i="99"/>
  <c r="I179" i="99"/>
  <c r="I178" i="99"/>
  <c r="I177" i="99"/>
  <c r="I176" i="99"/>
  <c r="I175" i="99"/>
  <c r="I174" i="99"/>
  <c r="I172" i="99"/>
  <c r="I171" i="99"/>
  <c r="I170" i="99"/>
  <c r="I169" i="99"/>
  <c r="I167" i="99"/>
  <c r="I166" i="99"/>
  <c r="I165" i="99"/>
  <c r="I164" i="99"/>
  <c r="I162" i="99"/>
  <c r="I161" i="99"/>
  <c r="I160" i="99"/>
  <c r="I159" i="99"/>
  <c r="I157" i="99"/>
  <c r="I156" i="99"/>
  <c r="I155" i="99"/>
  <c r="I154" i="99"/>
  <c r="I152" i="99"/>
  <c r="I151" i="99"/>
  <c r="I150" i="99"/>
  <c r="I149" i="99"/>
  <c r="I147" i="99"/>
  <c r="I146" i="99"/>
  <c r="I145" i="99"/>
  <c r="I144" i="99"/>
  <c r="I142" i="99"/>
  <c r="I141" i="99"/>
  <c r="I140" i="99"/>
  <c r="I139" i="99"/>
  <c r="I136" i="99"/>
  <c r="I135" i="99"/>
  <c r="I134" i="99"/>
  <c r="I133" i="99"/>
  <c r="I132" i="99"/>
  <c r="I130" i="99"/>
  <c r="I129" i="99"/>
  <c r="I128" i="99"/>
  <c r="I127" i="99"/>
  <c r="I126" i="99"/>
  <c r="I124" i="99"/>
  <c r="I123" i="99"/>
  <c r="I122" i="99"/>
  <c r="I120" i="99"/>
  <c r="I119" i="99"/>
  <c r="I118" i="99"/>
  <c r="I116" i="99"/>
  <c r="I115" i="99"/>
  <c r="I114" i="99"/>
  <c r="I113" i="99"/>
  <c r="I112" i="99"/>
  <c r="I110" i="99"/>
  <c r="I109" i="99"/>
  <c r="I108" i="99"/>
  <c r="I107" i="99"/>
  <c r="I106" i="99"/>
  <c r="I104" i="99"/>
  <c r="I103" i="99"/>
  <c r="I102" i="99"/>
  <c r="I101" i="99"/>
  <c r="I100" i="99"/>
  <c r="G94" i="99"/>
  <c r="H94" i="99" s="1"/>
  <c r="G93" i="99"/>
  <c r="H93" i="99" s="1"/>
  <c r="G92" i="99"/>
  <c r="H92" i="99" s="1"/>
  <c r="G91" i="99"/>
  <c r="H91" i="99" s="1"/>
  <c r="I86" i="99"/>
  <c r="H86" i="99"/>
  <c r="G86" i="99"/>
  <c r="F86" i="99"/>
  <c r="I85" i="99"/>
  <c r="H85" i="99"/>
  <c r="G85" i="99"/>
  <c r="F85" i="99"/>
  <c r="I84" i="99"/>
  <c r="H84" i="99"/>
  <c r="G84" i="99"/>
  <c r="F84" i="99"/>
  <c r="I83" i="99"/>
  <c r="H83" i="99"/>
  <c r="G83" i="99"/>
  <c r="F83" i="99"/>
  <c r="I82" i="99"/>
  <c r="H82" i="99"/>
  <c r="G82" i="99"/>
  <c r="F82" i="99"/>
  <c r="I81" i="99"/>
  <c r="H81" i="99"/>
  <c r="G81" i="99"/>
  <c r="F81" i="99"/>
  <c r="I80" i="99"/>
  <c r="H80" i="99"/>
  <c r="G80" i="99"/>
  <c r="F80" i="99"/>
  <c r="I79" i="99"/>
  <c r="I78" i="99" s="1"/>
  <c r="H79" i="99"/>
  <c r="G79" i="99"/>
  <c r="F79" i="99"/>
  <c r="I77" i="99"/>
  <c r="H77" i="99"/>
  <c r="G77" i="99"/>
  <c r="F77" i="99"/>
  <c r="I75" i="99"/>
  <c r="H75" i="99"/>
  <c r="G75" i="99"/>
  <c r="F75" i="99"/>
  <c r="I74" i="99"/>
  <c r="H74" i="99"/>
  <c r="G74" i="99"/>
  <c r="F74" i="99"/>
  <c r="I73" i="99"/>
  <c r="H73" i="99"/>
  <c r="G73" i="99"/>
  <c r="F73" i="99"/>
  <c r="I71" i="99"/>
  <c r="I70" i="99" s="1"/>
  <c r="H71" i="99"/>
  <c r="H70" i="99" s="1"/>
  <c r="G71" i="99"/>
  <c r="F71" i="99"/>
  <c r="F70" i="99" s="1"/>
  <c r="I64" i="99"/>
  <c r="H64" i="99"/>
  <c r="G64" i="99"/>
  <c r="F64" i="99"/>
  <c r="I63" i="99"/>
  <c r="H63" i="99"/>
  <c r="G63" i="99"/>
  <c r="F63" i="99"/>
  <c r="I62" i="99"/>
  <c r="H62" i="99"/>
  <c r="G62" i="99"/>
  <c r="F62" i="99"/>
  <c r="I61" i="99"/>
  <c r="H61" i="99"/>
  <c r="G61" i="99"/>
  <c r="F61" i="99"/>
  <c r="I60" i="99"/>
  <c r="H60" i="99"/>
  <c r="G60" i="99"/>
  <c r="F60" i="99"/>
  <c r="I59" i="99"/>
  <c r="H59" i="99"/>
  <c r="G59" i="99"/>
  <c r="F59" i="99"/>
  <c r="I58" i="99"/>
  <c r="H58" i="99"/>
  <c r="G58" i="99"/>
  <c r="F58" i="99"/>
  <c r="I57" i="99"/>
  <c r="H57" i="99"/>
  <c r="G57" i="99"/>
  <c r="F57" i="99"/>
  <c r="I56" i="99"/>
  <c r="H56" i="99"/>
  <c r="H55" i="99" s="1"/>
  <c r="G56" i="99"/>
  <c r="F56" i="99"/>
  <c r="I54" i="99"/>
  <c r="H54" i="99"/>
  <c r="G54" i="99"/>
  <c r="F54" i="99"/>
  <c r="I53" i="99"/>
  <c r="H53" i="99"/>
  <c r="G53" i="99"/>
  <c r="F53" i="99"/>
  <c r="I52" i="99"/>
  <c r="H52" i="99"/>
  <c r="G52" i="99"/>
  <c r="F52" i="99"/>
  <c r="I51" i="99"/>
  <c r="H51" i="99"/>
  <c r="G51" i="99"/>
  <c r="F51" i="99"/>
  <c r="I50" i="99"/>
  <c r="H50" i="99"/>
  <c r="G50" i="99"/>
  <c r="F50" i="99"/>
  <c r="I49" i="99"/>
  <c r="H49" i="99"/>
  <c r="G49" i="99"/>
  <c r="F49" i="99"/>
  <c r="I48" i="99"/>
  <c r="H48" i="99"/>
  <c r="G48" i="99"/>
  <c r="F48" i="99"/>
  <c r="I47" i="99"/>
  <c r="H47" i="99"/>
  <c r="G47" i="99"/>
  <c r="F47" i="99"/>
  <c r="I46" i="99"/>
  <c r="H46" i="99"/>
  <c r="G46" i="99"/>
  <c r="F46" i="99"/>
  <c r="I45" i="99"/>
  <c r="H45" i="99"/>
  <c r="G45" i="99"/>
  <c r="F45" i="99"/>
  <c r="I44" i="99"/>
  <c r="H44" i="99"/>
  <c r="G44" i="99"/>
  <c r="F44" i="99"/>
  <c r="I42" i="99"/>
  <c r="H42" i="99"/>
  <c r="G42" i="99"/>
  <c r="F42" i="99"/>
  <c r="I41" i="99"/>
  <c r="H41" i="99"/>
  <c r="G41" i="99"/>
  <c r="F41" i="99"/>
  <c r="J40" i="99"/>
  <c r="I39" i="99"/>
  <c r="H39" i="99"/>
  <c r="G39" i="99"/>
  <c r="F39" i="99"/>
  <c r="F38" i="99" s="1"/>
  <c r="I37" i="99"/>
  <c r="H37" i="99"/>
  <c r="G37" i="99"/>
  <c r="F37" i="99"/>
  <c r="I36" i="99"/>
  <c r="H36" i="99"/>
  <c r="H34" i="99" s="1"/>
  <c r="G36" i="99"/>
  <c r="F36" i="99"/>
  <c r="I35" i="99"/>
  <c r="H35" i="99"/>
  <c r="G35" i="99"/>
  <c r="F35" i="99"/>
  <c r="I33" i="99"/>
  <c r="H33" i="99"/>
  <c r="G33" i="99"/>
  <c r="F33" i="99"/>
  <c r="I32" i="99"/>
  <c r="H32" i="99"/>
  <c r="G32" i="99"/>
  <c r="F32" i="99"/>
  <c r="I31" i="99"/>
  <c r="H31" i="99"/>
  <c r="G31" i="99"/>
  <c r="F31" i="99"/>
  <c r="I30" i="99"/>
  <c r="H30" i="99"/>
  <c r="G30" i="99"/>
  <c r="F30" i="99"/>
  <c r="I29" i="99"/>
  <c r="I28" i="99" s="1"/>
  <c r="H29" i="99"/>
  <c r="H28" i="99" s="1"/>
  <c r="G29" i="99"/>
  <c r="F29" i="99"/>
  <c r="I27" i="99"/>
  <c r="H27" i="99"/>
  <c r="G27" i="99"/>
  <c r="F27" i="99"/>
  <c r="I26" i="99"/>
  <c r="H26" i="99"/>
  <c r="G26" i="99"/>
  <c r="F26" i="99"/>
  <c r="I25" i="99"/>
  <c r="H25" i="99"/>
  <c r="G25" i="99"/>
  <c r="F25" i="99"/>
  <c r="I24" i="99"/>
  <c r="H24" i="99"/>
  <c r="G24" i="99"/>
  <c r="F24" i="99"/>
  <c r="I17" i="99"/>
  <c r="H17" i="99"/>
  <c r="I16" i="99"/>
  <c r="H16" i="99"/>
  <c r="H10" i="99"/>
  <c r="I15" i="99" l="1"/>
  <c r="J42" i="99"/>
  <c r="J45" i="99"/>
  <c r="J60" i="99"/>
  <c r="J62" i="99"/>
  <c r="I121" i="99"/>
  <c r="I153" i="99"/>
  <c r="J56" i="99"/>
  <c r="I227" i="99"/>
  <c r="J24" i="99"/>
  <c r="J32" i="99"/>
  <c r="J35" i="99"/>
  <c r="I38" i="99"/>
  <c r="I105" i="99"/>
  <c r="I218" i="99"/>
  <c r="I158" i="99"/>
  <c r="I168" i="99"/>
  <c r="G34" i="99"/>
  <c r="J48" i="99"/>
  <c r="J74" i="99"/>
  <c r="J84" i="99"/>
  <c r="J86" i="99"/>
  <c r="F23" i="99"/>
  <c r="I223" i="99"/>
  <c r="J50" i="99"/>
  <c r="J61" i="99"/>
  <c r="J26" i="99"/>
  <c r="J36" i="99"/>
  <c r="J71" i="99"/>
  <c r="J31" i="99"/>
  <c r="I55" i="99"/>
  <c r="I111" i="99"/>
  <c r="J64" i="99"/>
  <c r="I211" i="99"/>
  <c r="I23" i="99"/>
  <c r="I34" i="99"/>
  <c r="J58" i="99"/>
  <c r="I143" i="99"/>
  <c r="I232" i="99"/>
  <c r="J37" i="99"/>
  <c r="I163" i="99"/>
  <c r="H15" i="99"/>
  <c r="I242" i="99"/>
  <c r="J33" i="99"/>
  <c r="H43" i="99"/>
  <c r="H22" i="99" s="1"/>
  <c r="J52" i="99"/>
  <c r="J54" i="99"/>
  <c r="J80" i="99"/>
  <c r="J82" i="99"/>
  <c r="I131" i="99"/>
  <c r="I237" i="99"/>
  <c r="G28" i="99"/>
  <c r="J17" i="99"/>
  <c r="G23" i="99"/>
  <c r="J27" i="99"/>
  <c r="J39" i="99"/>
  <c r="I43" i="99"/>
  <c r="J77" i="99"/>
  <c r="F28" i="99"/>
  <c r="F72" i="99"/>
  <c r="H78" i="99"/>
  <c r="H38" i="99"/>
  <c r="G43" i="99"/>
  <c r="G55" i="99"/>
  <c r="I99" i="99"/>
  <c r="J49" i="99"/>
  <c r="J51" i="99"/>
  <c r="J53" i="99"/>
  <c r="J59" i="99"/>
  <c r="J63" i="99"/>
  <c r="J73" i="99"/>
  <c r="J75" i="99"/>
  <c r="J79" i="99"/>
  <c r="J81" i="99"/>
  <c r="I125" i="99"/>
  <c r="I173" i="99"/>
  <c r="J16" i="99"/>
  <c r="H23" i="99"/>
  <c r="F55" i="99"/>
  <c r="J57" i="99"/>
  <c r="H72" i="99"/>
  <c r="G78" i="99"/>
  <c r="J83" i="99"/>
  <c r="I117" i="99"/>
  <c r="J15" i="99"/>
  <c r="J29" i="99"/>
  <c r="J41" i="99"/>
  <c r="J44" i="99"/>
  <c r="J46" i="99"/>
  <c r="I72" i="99"/>
  <c r="J85" i="99"/>
  <c r="H89" i="99"/>
  <c r="I138" i="99"/>
  <c r="I137" i="99" s="1"/>
  <c r="I148" i="99"/>
  <c r="J23" i="99"/>
  <c r="G38" i="99"/>
  <c r="J38" i="99" s="1"/>
  <c r="F43" i="99"/>
  <c r="J47" i="99"/>
  <c r="G70" i="99"/>
  <c r="J70" i="99" s="1"/>
  <c r="J25" i="99"/>
  <c r="G72" i="99"/>
  <c r="J30" i="99"/>
  <c r="F34" i="99"/>
  <c r="J34" i="99" s="1"/>
  <c r="F78" i="99"/>
  <c r="J78" i="99" s="1"/>
  <c r="I242" i="98"/>
  <c r="I237" i="98"/>
  <c r="I232" i="98"/>
  <c r="I227" i="98"/>
  <c r="I223" i="98"/>
  <c r="I218" i="98"/>
  <c r="I215" i="98"/>
  <c r="I211" i="98"/>
  <c r="I173" i="98"/>
  <c r="I168" i="98"/>
  <c r="I163" i="98"/>
  <c r="I158" i="98"/>
  <c r="I153" i="98"/>
  <c r="I148" i="98"/>
  <c r="I143" i="98"/>
  <c r="I137" i="98" s="1"/>
  <c r="I138" i="98"/>
  <c r="I131" i="98"/>
  <c r="I125" i="98"/>
  <c r="I121" i="98"/>
  <c r="I117" i="98"/>
  <c r="I111" i="98"/>
  <c r="I105" i="98"/>
  <c r="I98" i="98" s="1"/>
  <c r="I96" i="98" s="1"/>
  <c r="I99" i="98"/>
  <c r="H94" i="98"/>
  <c r="H93" i="98"/>
  <c r="H92" i="98"/>
  <c r="H91" i="98"/>
  <c r="H89" i="98"/>
  <c r="J86" i="98"/>
  <c r="J85" i="98"/>
  <c r="J84" i="98"/>
  <c r="J83" i="98"/>
  <c r="J82" i="98"/>
  <c r="J81" i="98"/>
  <c r="J80" i="98"/>
  <c r="J79" i="98"/>
  <c r="I78" i="98"/>
  <c r="H78" i="98"/>
  <c r="G78" i="98"/>
  <c r="F78" i="98"/>
  <c r="J78" i="98" s="1"/>
  <c r="J77" i="98"/>
  <c r="J75" i="98"/>
  <c r="J74" i="98"/>
  <c r="J73" i="98"/>
  <c r="I72" i="98"/>
  <c r="H72" i="98"/>
  <c r="G72" i="98"/>
  <c r="F72" i="98"/>
  <c r="J72" i="98" s="1"/>
  <c r="J71" i="98"/>
  <c r="J66" i="98" s="1"/>
  <c r="I70" i="98"/>
  <c r="H70" i="98"/>
  <c r="G70" i="98"/>
  <c r="F70" i="98"/>
  <c r="J70" i="98" s="1"/>
  <c r="J64" i="98"/>
  <c r="J63" i="98"/>
  <c r="J62" i="98"/>
  <c r="J61" i="98"/>
  <c r="J60" i="98"/>
  <c r="J59" i="98"/>
  <c r="J58" i="98"/>
  <c r="J57" i="98"/>
  <c r="J56" i="98"/>
  <c r="J55" i="98"/>
  <c r="I55" i="98"/>
  <c r="H55" i="98"/>
  <c r="G55" i="98"/>
  <c r="F55" i="98"/>
  <c r="J54" i="98"/>
  <c r="J53" i="98"/>
  <c r="J52" i="98"/>
  <c r="J51" i="98"/>
  <c r="J50" i="98"/>
  <c r="J49" i="98"/>
  <c r="J48" i="98"/>
  <c r="J47" i="98"/>
  <c r="J46" i="98"/>
  <c r="J45" i="98"/>
  <c r="J44" i="98"/>
  <c r="J43" i="98"/>
  <c r="I43" i="98"/>
  <c r="H43" i="98"/>
  <c r="G43" i="98"/>
  <c r="F43" i="98"/>
  <c r="J42" i="98"/>
  <c r="J41" i="98"/>
  <c r="J40" i="98"/>
  <c r="J39" i="98"/>
  <c r="I38" i="98"/>
  <c r="H38" i="98"/>
  <c r="G38" i="98"/>
  <c r="F38" i="98"/>
  <c r="J38" i="98" s="1"/>
  <c r="J37" i="98"/>
  <c r="J36" i="98"/>
  <c r="J35" i="98"/>
  <c r="I34" i="98"/>
  <c r="H34" i="98"/>
  <c r="G34" i="98"/>
  <c r="F34" i="98"/>
  <c r="J34" i="98" s="1"/>
  <c r="J33" i="98"/>
  <c r="J32" i="98"/>
  <c r="J31" i="98"/>
  <c r="J30" i="98"/>
  <c r="J29" i="98"/>
  <c r="I28" i="98"/>
  <c r="H28" i="98"/>
  <c r="G28" i="98"/>
  <c r="G22" i="98" s="1"/>
  <c r="F28" i="98"/>
  <c r="J28" i="98" s="1"/>
  <c r="J27" i="98"/>
  <c r="J26" i="98"/>
  <c r="J25" i="98"/>
  <c r="J24" i="98"/>
  <c r="I23" i="98"/>
  <c r="I22" i="98" s="1"/>
  <c r="H23" i="98"/>
  <c r="H22" i="98" s="1"/>
  <c r="G23" i="98"/>
  <c r="F23" i="98"/>
  <c r="J23" i="98" s="1"/>
  <c r="J17" i="98"/>
  <c r="J16" i="98"/>
  <c r="I15" i="98"/>
  <c r="H15" i="98"/>
  <c r="J15" i="98" s="1"/>
  <c r="H10" i="98"/>
  <c r="I98" i="99" l="1"/>
  <c r="I96" i="99" s="1"/>
  <c r="J66" i="99"/>
  <c r="J43" i="99"/>
  <c r="J28" i="99"/>
  <c r="F21" i="99" s="1"/>
  <c r="H247" i="99" s="1"/>
  <c r="J76" i="99" s="1"/>
  <c r="I22" i="99"/>
  <c r="G22" i="99"/>
  <c r="J55" i="99"/>
  <c r="J72" i="99"/>
  <c r="F22" i="99"/>
  <c r="J21" i="98"/>
  <c r="F21" i="98"/>
  <c r="H247" i="98" s="1"/>
  <c r="J76" i="98" s="1"/>
  <c r="F22" i="98"/>
  <c r="J21" i="99" l="1"/>
  <c r="I245" i="97"/>
  <c r="I244" i="97"/>
  <c r="I243" i="97"/>
  <c r="I241" i="97"/>
  <c r="I240" i="97"/>
  <c r="I239" i="97"/>
  <c r="I238" i="97"/>
  <c r="I236" i="97"/>
  <c r="I235" i="97"/>
  <c r="I234" i="97"/>
  <c r="I233" i="97"/>
  <c r="I231" i="97"/>
  <c r="I230" i="97"/>
  <c r="I229" i="97"/>
  <c r="I228" i="97"/>
  <c r="I226" i="97"/>
  <c r="I225" i="97"/>
  <c r="I224" i="97"/>
  <c r="I222" i="97"/>
  <c r="I221" i="97"/>
  <c r="I220" i="97"/>
  <c r="I219" i="97"/>
  <c r="I217" i="97"/>
  <c r="I216" i="97"/>
  <c r="I214" i="97"/>
  <c r="I213" i="97"/>
  <c r="I212" i="97"/>
  <c r="I210" i="97"/>
  <c r="I209" i="97"/>
  <c r="I208" i="97"/>
  <c r="I207" i="97"/>
  <c r="I206" i="97"/>
  <c r="I205" i="97"/>
  <c r="I204" i="97"/>
  <c r="I203" i="97"/>
  <c r="I202" i="97"/>
  <c r="I201" i="97"/>
  <c r="I200" i="97"/>
  <c r="I199" i="97"/>
  <c r="I198" i="97"/>
  <c r="I197" i="97"/>
  <c r="I196" i="97"/>
  <c r="I195" i="97"/>
  <c r="I194" i="97"/>
  <c r="I193" i="97"/>
  <c r="I192" i="97"/>
  <c r="I191" i="97"/>
  <c r="I190" i="97"/>
  <c r="I189" i="97"/>
  <c r="I188" i="97"/>
  <c r="I187" i="97"/>
  <c r="I186" i="97"/>
  <c r="I185" i="97"/>
  <c r="I184" i="97"/>
  <c r="I183" i="97"/>
  <c r="I182" i="97"/>
  <c r="I181" i="97"/>
  <c r="I180" i="97"/>
  <c r="I179" i="97"/>
  <c r="I178" i="97"/>
  <c r="I177" i="97"/>
  <c r="I176" i="97"/>
  <c r="I175" i="97"/>
  <c r="I174" i="97"/>
  <c r="I172" i="97"/>
  <c r="I171" i="97"/>
  <c r="I170" i="97"/>
  <c r="I169" i="97"/>
  <c r="I167" i="97"/>
  <c r="I166" i="97"/>
  <c r="I165" i="97"/>
  <c r="I164" i="97"/>
  <c r="I162" i="97"/>
  <c r="I161" i="97"/>
  <c r="I160" i="97"/>
  <c r="I159" i="97"/>
  <c r="I157" i="97"/>
  <c r="I156" i="97"/>
  <c r="I155" i="97"/>
  <c r="I154" i="97"/>
  <c r="I152" i="97"/>
  <c r="I151" i="97"/>
  <c r="I150" i="97"/>
  <c r="I149" i="97"/>
  <c r="I147" i="97"/>
  <c r="I146" i="97"/>
  <c r="I145" i="97"/>
  <c r="I144" i="97"/>
  <c r="I142" i="97"/>
  <c r="I141" i="97"/>
  <c r="I140" i="97"/>
  <c r="I139" i="97"/>
  <c r="I136" i="97"/>
  <c r="I135" i="97"/>
  <c r="I134" i="97"/>
  <c r="I133" i="97"/>
  <c r="I132" i="97"/>
  <c r="I130" i="97"/>
  <c r="I129" i="97"/>
  <c r="I128" i="97"/>
  <c r="I127" i="97"/>
  <c r="I126" i="97"/>
  <c r="I124" i="97"/>
  <c r="I123" i="97"/>
  <c r="I122" i="97"/>
  <c r="I120" i="97"/>
  <c r="I119" i="97"/>
  <c r="I118" i="97"/>
  <c r="I116" i="97"/>
  <c r="I115" i="97"/>
  <c r="I114" i="97"/>
  <c r="I113" i="97"/>
  <c r="I112" i="97"/>
  <c r="I110" i="97"/>
  <c r="I109" i="97"/>
  <c r="I108" i="97"/>
  <c r="I107" i="97"/>
  <c r="I106" i="97"/>
  <c r="I105" i="97" s="1"/>
  <c r="I104" i="97"/>
  <c r="I103" i="97"/>
  <c r="I102" i="97"/>
  <c r="I101" i="97"/>
  <c r="I100" i="97"/>
  <c r="G94" i="97"/>
  <c r="H94" i="97" s="1"/>
  <c r="G93" i="97"/>
  <c r="H93" i="97" s="1"/>
  <c r="H92" i="97"/>
  <c r="G92" i="97"/>
  <c r="G91" i="97"/>
  <c r="H91" i="97" s="1"/>
  <c r="I86" i="97"/>
  <c r="H86" i="97"/>
  <c r="G86" i="97"/>
  <c r="F86" i="97"/>
  <c r="I85" i="97"/>
  <c r="H85" i="97"/>
  <c r="G85" i="97"/>
  <c r="F85" i="97"/>
  <c r="I84" i="97"/>
  <c r="H84" i="97"/>
  <c r="G84" i="97"/>
  <c r="F84" i="97"/>
  <c r="I83" i="97"/>
  <c r="H83" i="97"/>
  <c r="G83" i="97"/>
  <c r="F83" i="97"/>
  <c r="I82" i="97"/>
  <c r="H82" i="97"/>
  <c r="G82" i="97"/>
  <c r="F82" i="97"/>
  <c r="I81" i="97"/>
  <c r="H81" i="97"/>
  <c r="G81" i="97"/>
  <c r="F81" i="97"/>
  <c r="I80" i="97"/>
  <c r="H80" i="97"/>
  <c r="G80" i="97"/>
  <c r="F80" i="97"/>
  <c r="I79" i="97"/>
  <c r="H79" i="97"/>
  <c r="G79" i="97"/>
  <c r="F79" i="97"/>
  <c r="I77" i="97"/>
  <c r="H77" i="97"/>
  <c r="G77" i="97"/>
  <c r="F77" i="97"/>
  <c r="I75" i="97"/>
  <c r="H75" i="97"/>
  <c r="G75" i="97"/>
  <c r="F75" i="97"/>
  <c r="I74" i="97"/>
  <c r="H74" i="97"/>
  <c r="G74" i="97"/>
  <c r="G72" i="97" s="1"/>
  <c r="F74" i="97"/>
  <c r="I73" i="97"/>
  <c r="I72" i="97" s="1"/>
  <c r="H73" i="97"/>
  <c r="H72" i="97" s="1"/>
  <c r="G73" i="97"/>
  <c r="F73" i="97"/>
  <c r="I71" i="97"/>
  <c r="I70" i="97" s="1"/>
  <c r="H71" i="97"/>
  <c r="H70" i="97" s="1"/>
  <c r="G71" i="97"/>
  <c r="G70" i="97" s="1"/>
  <c r="F71" i="97"/>
  <c r="F70" i="97" s="1"/>
  <c r="I64" i="97"/>
  <c r="H64" i="97"/>
  <c r="G64" i="97"/>
  <c r="F64" i="97"/>
  <c r="I63" i="97"/>
  <c r="H63" i="97"/>
  <c r="G63" i="97"/>
  <c r="F63" i="97"/>
  <c r="I62" i="97"/>
  <c r="H62" i="97"/>
  <c r="G62" i="97"/>
  <c r="F62" i="97"/>
  <c r="I61" i="97"/>
  <c r="H61" i="97"/>
  <c r="G61" i="97"/>
  <c r="F61" i="97"/>
  <c r="I60" i="97"/>
  <c r="H60" i="97"/>
  <c r="G60" i="97"/>
  <c r="F60" i="97"/>
  <c r="I59" i="97"/>
  <c r="H59" i="97"/>
  <c r="G59" i="97"/>
  <c r="F59" i="97"/>
  <c r="I58" i="97"/>
  <c r="H58" i="97"/>
  <c r="G58" i="97"/>
  <c r="F58" i="97"/>
  <c r="I57" i="97"/>
  <c r="H57" i="97"/>
  <c r="H55" i="97" s="1"/>
  <c r="G57" i="97"/>
  <c r="F57" i="97"/>
  <c r="I56" i="97"/>
  <c r="H56" i="97"/>
  <c r="G56" i="97"/>
  <c r="F56" i="97"/>
  <c r="I54" i="97"/>
  <c r="H54" i="97"/>
  <c r="G54" i="97"/>
  <c r="F54" i="97"/>
  <c r="I53" i="97"/>
  <c r="H53" i="97"/>
  <c r="G53" i="97"/>
  <c r="F53" i="97"/>
  <c r="I52" i="97"/>
  <c r="H52" i="97"/>
  <c r="G52" i="97"/>
  <c r="F52" i="97"/>
  <c r="I51" i="97"/>
  <c r="H51" i="97"/>
  <c r="G51" i="97"/>
  <c r="F51" i="97"/>
  <c r="I50" i="97"/>
  <c r="H50" i="97"/>
  <c r="G50" i="97"/>
  <c r="F50" i="97"/>
  <c r="I49" i="97"/>
  <c r="H49" i="97"/>
  <c r="G49" i="97"/>
  <c r="F49" i="97"/>
  <c r="I48" i="97"/>
  <c r="H48" i="97"/>
  <c r="G48" i="97"/>
  <c r="F48" i="97"/>
  <c r="I47" i="97"/>
  <c r="H47" i="97"/>
  <c r="G47" i="97"/>
  <c r="F47" i="97"/>
  <c r="I46" i="97"/>
  <c r="H46" i="97"/>
  <c r="G46" i="97"/>
  <c r="F46" i="97"/>
  <c r="I45" i="97"/>
  <c r="H45" i="97"/>
  <c r="G45" i="97"/>
  <c r="F45" i="97"/>
  <c r="I44" i="97"/>
  <c r="I43" i="97" s="1"/>
  <c r="H44" i="97"/>
  <c r="G44" i="97"/>
  <c r="F44" i="97"/>
  <c r="F43" i="97" s="1"/>
  <c r="I42" i="97"/>
  <c r="H42" i="97"/>
  <c r="G42" i="97"/>
  <c r="F42" i="97"/>
  <c r="I41" i="97"/>
  <c r="H41" i="97"/>
  <c r="G41" i="97"/>
  <c r="F41" i="97"/>
  <c r="J40" i="97"/>
  <c r="I39" i="97"/>
  <c r="H39" i="97"/>
  <c r="G39" i="97"/>
  <c r="F39" i="97"/>
  <c r="I37" i="97"/>
  <c r="H37" i="97"/>
  <c r="G37" i="97"/>
  <c r="F37" i="97"/>
  <c r="I36" i="97"/>
  <c r="H36" i="97"/>
  <c r="G36" i="97"/>
  <c r="F36" i="97"/>
  <c r="I35" i="97"/>
  <c r="H35" i="97"/>
  <c r="G35" i="97"/>
  <c r="F35" i="97"/>
  <c r="I33" i="97"/>
  <c r="H33" i="97"/>
  <c r="G33" i="97"/>
  <c r="F33" i="97"/>
  <c r="I32" i="97"/>
  <c r="H32" i="97"/>
  <c r="G32" i="97"/>
  <c r="F32" i="97"/>
  <c r="I31" i="97"/>
  <c r="H31" i="97"/>
  <c r="G31" i="97"/>
  <c r="F31" i="97"/>
  <c r="I30" i="97"/>
  <c r="H30" i="97"/>
  <c r="G30" i="97"/>
  <c r="F30" i="97"/>
  <c r="I29" i="97"/>
  <c r="I28" i="97" s="1"/>
  <c r="H29" i="97"/>
  <c r="G29" i="97"/>
  <c r="F29" i="97"/>
  <c r="J29" i="97" s="1"/>
  <c r="I27" i="97"/>
  <c r="H27" i="97"/>
  <c r="G27" i="97"/>
  <c r="F27" i="97"/>
  <c r="I26" i="97"/>
  <c r="H26" i="97"/>
  <c r="G26" i="97"/>
  <c r="F26" i="97"/>
  <c r="I25" i="97"/>
  <c r="H25" i="97"/>
  <c r="G25" i="97"/>
  <c r="F25" i="97"/>
  <c r="I24" i="97"/>
  <c r="I23" i="97" s="1"/>
  <c r="H24" i="97"/>
  <c r="G24" i="97"/>
  <c r="F24" i="97"/>
  <c r="I17" i="97"/>
  <c r="H17" i="97"/>
  <c r="I16" i="97"/>
  <c r="I15" i="97" s="1"/>
  <c r="H16" i="97"/>
  <c r="H15" i="97" s="1"/>
  <c r="F10" i="97"/>
  <c r="H10" i="97" s="1"/>
  <c r="J50" i="97" l="1"/>
  <c r="J52" i="97"/>
  <c r="J59" i="97"/>
  <c r="J63" i="97"/>
  <c r="I138" i="97"/>
  <c r="I211" i="97"/>
  <c r="J47" i="97"/>
  <c r="J53" i="97"/>
  <c r="J62" i="97"/>
  <c r="J15" i="97"/>
  <c r="G34" i="97"/>
  <c r="J17" i="97"/>
  <c r="J73" i="97"/>
  <c r="J75" i="97"/>
  <c r="J25" i="97"/>
  <c r="J27" i="97"/>
  <c r="J30" i="97"/>
  <c r="F34" i="97"/>
  <c r="I227" i="97"/>
  <c r="J46" i="97"/>
  <c r="J86" i="97"/>
  <c r="J32" i="97"/>
  <c r="H38" i="97"/>
  <c r="I168" i="97"/>
  <c r="J31" i="97"/>
  <c r="F38" i="97"/>
  <c r="I99" i="97"/>
  <c r="G23" i="97"/>
  <c r="G38" i="97"/>
  <c r="J79" i="97"/>
  <c r="J81" i="97"/>
  <c r="J83" i="97"/>
  <c r="I232" i="97"/>
  <c r="I34" i="97"/>
  <c r="H43" i="97"/>
  <c r="H89" i="97"/>
  <c r="H23" i="97"/>
  <c r="G28" i="97"/>
  <c r="J33" i="97"/>
  <c r="J41" i="97"/>
  <c r="J71" i="97"/>
  <c r="I173" i="97"/>
  <c r="G78" i="97"/>
  <c r="H28" i="97"/>
  <c r="J36" i="97"/>
  <c r="J44" i="97"/>
  <c r="J56" i="97"/>
  <c r="J58" i="97"/>
  <c r="I78" i="97"/>
  <c r="I125" i="97"/>
  <c r="I158" i="97"/>
  <c r="I218" i="97"/>
  <c r="J84" i="97"/>
  <c r="I237" i="97"/>
  <c r="J54" i="97"/>
  <c r="J61" i="97"/>
  <c r="I117" i="97"/>
  <c r="H34" i="97"/>
  <c r="J42" i="97"/>
  <c r="H78" i="97"/>
  <c r="I111" i="97"/>
  <c r="I131" i="97"/>
  <c r="I148" i="97"/>
  <c r="I223" i="97"/>
  <c r="F28" i="97"/>
  <c r="G55" i="97"/>
  <c r="J64" i="97"/>
  <c r="J37" i="97"/>
  <c r="J45" i="97"/>
  <c r="J48" i="97"/>
  <c r="J57" i="97"/>
  <c r="J85" i="97"/>
  <c r="I121" i="97"/>
  <c r="I143" i="97"/>
  <c r="I153" i="97"/>
  <c r="I163" i="97"/>
  <c r="I242" i="97"/>
  <c r="J24" i="97"/>
  <c r="J26" i="97"/>
  <c r="J39" i="97"/>
  <c r="J49" i="97"/>
  <c r="J51" i="97"/>
  <c r="J60" i="97"/>
  <c r="J74" i="97"/>
  <c r="J77" i="97"/>
  <c r="J80" i="97"/>
  <c r="J82" i="97"/>
  <c r="I215" i="97"/>
  <c r="J70" i="97"/>
  <c r="J35" i="97"/>
  <c r="I55" i="97"/>
  <c r="G43" i="97"/>
  <c r="F72" i="97"/>
  <c r="J72" i="97" s="1"/>
  <c r="J16" i="97"/>
  <c r="I38" i="97"/>
  <c r="F78" i="97"/>
  <c r="F23" i="97"/>
  <c r="F55" i="97"/>
  <c r="J78" i="97" l="1"/>
  <c r="G22" i="97"/>
  <c r="J34" i="97"/>
  <c r="I98" i="97"/>
  <c r="I22" i="97"/>
  <c r="J28" i="97"/>
  <c r="J66" i="97"/>
  <c r="J38" i="97"/>
  <c r="I137" i="97"/>
  <c r="I96" i="97" s="1"/>
  <c r="J43" i="97"/>
  <c r="J55" i="97"/>
  <c r="H22" i="97"/>
  <c r="J23" i="97"/>
  <c r="F22" i="97"/>
  <c r="F21" i="97" l="1"/>
  <c r="H247" i="97" s="1"/>
  <c r="J76" i="97" s="1"/>
  <c r="J21" i="97"/>
  <c r="J245" i="96" l="1"/>
  <c r="I245" i="96"/>
  <c r="J244" i="96"/>
  <c r="I244" i="96"/>
  <c r="J243" i="96"/>
  <c r="I243" i="96"/>
  <c r="I242" i="96" s="1"/>
  <c r="J241" i="96"/>
  <c r="I241" i="96"/>
  <c r="J240" i="96"/>
  <c r="I240" i="96"/>
  <c r="J239" i="96"/>
  <c r="I239" i="96"/>
  <c r="J238" i="96"/>
  <c r="I238" i="96"/>
  <c r="J236" i="96"/>
  <c r="I236" i="96"/>
  <c r="J235" i="96"/>
  <c r="I235" i="96"/>
  <c r="J234" i="96"/>
  <c r="I234" i="96"/>
  <c r="J233" i="96"/>
  <c r="I233" i="96"/>
  <c r="I232" i="96"/>
  <c r="J231" i="96"/>
  <c r="I231" i="96"/>
  <c r="J230" i="96"/>
  <c r="I230" i="96"/>
  <c r="J229" i="96"/>
  <c r="I229" i="96"/>
  <c r="J228" i="96"/>
  <c r="I228" i="96"/>
  <c r="I227" i="96" s="1"/>
  <c r="J226" i="96"/>
  <c r="I226" i="96"/>
  <c r="J225" i="96"/>
  <c r="I225" i="96"/>
  <c r="J224" i="96"/>
  <c r="I224" i="96"/>
  <c r="J222" i="96"/>
  <c r="I222" i="96"/>
  <c r="J221" i="96"/>
  <c r="I221" i="96"/>
  <c r="J220" i="96"/>
  <c r="I220" i="96"/>
  <c r="J219" i="96"/>
  <c r="I219" i="96"/>
  <c r="J217" i="96"/>
  <c r="I217" i="96"/>
  <c r="J216" i="96"/>
  <c r="I216" i="96"/>
  <c r="J214" i="96"/>
  <c r="I214" i="96"/>
  <c r="J213" i="96"/>
  <c r="I213" i="96"/>
  <c r="J212" i="96"/>
  <c r="I212" i="96"/>
  <c r="J210" i="96"/>
  <c r="I210" i="96"/>
  <c r="J209" i="96"/>
  <c r="I209" i="96"/>
  <c r="J208" i="96"/>
  <c r="I208" i="96"/>
  <c r="J207" i="96"/>
  <c r="I207" i="96"/>
  <c r="J206" i="96"/>
  <c r="I206" i="96"/>
  <c r="J205" i="96"/>
  <c r="I205" i="96"/>
  <c r="J204" i="96"/>
  <c r="I204" i="96"/>
  <c r="J203" i="96"/>
  <c r="I203" i="96"/>
  <c r="J202" i="96"/>
  <c r="I202" i="96"/>
  <c r="J201" i="96"/>
  <c r="I201" i="96"/>
  <c r="J200" i="96"/>
  <c r="I200" i="96"/>
  <c r="J199" i="96"/>
  <c r="I199" i="96"/>
  <c r="J198" i="96"/>
  <c r="I198" i="96"/>
  <c r="J197" i="96"/>
  <c r="I197" i="96"/>
  <c r="J196" i="96"/>
  <c r="I196" i="96"/>
  <c r="J195" i="96"/>
  <c r="I195" i="96"/>
  <c r="J194" i="96"/>
  <c r="I194" i="96"/>
  <c r="J193" i="96"/>
  <c r="I193" i="96"/>
  <c r="J192" i="96"/>
  <c r="I192" i="96"/>
  <c r="J191" i="96"/>
  <c r="I191" i="96"/>
  <c r="J190" i="96"/>
  <c r="I190" i="96"/>
  <c r="J189" i="96"/>
  <c r="I189" i="96"/>
  <c r="J188" i="96"/>
  <c r="I188" i="96"/>
  <c r="J187" i="96"/>
  <c r="I187" i="96"/>
  <c r="J186" i="96"/>
  <c r="I186" i="96"/>
  <c r="J185" i="96"/>
  <c r="I185" i="96"/>
  <c r="J184" i="96"/>
  <c r="I184" i="96"/>
  <c r="J183" i="96"/>
  <c r="I183" i="96"/>
  <c r="J182" i="96"/>
  <c r="I182" i="96"/>
  <c r="J181" i="96"/>
  <c r="I181" i="96"/>
  <c r="J180" i="96"/>
  <c r="I180" i="96"/>
  <c r="J179" i="96"/>
  <c r="I179" i="96"/>
  <c r="J178" i="96"/>
  <c r="I178" i="96"/>
  <c r="J177" i="96"/>
  <c r="I177" i="96"/>
  <c r="J176" i="96"/>
  <c r="I176" i="96"/>
  <c r="J175" i="96"/>
  <c r="I175" i="96"/>
  <c r="J174" i="96"/>
  <c r="I174" i="96"/>
  <c r="J172" i="96"/>
  <c r="I172" i="96"/>
  <c r="J171" i="96"/>
  <c r="I171" i="96"/>
  <c r="J170" i="96"/>
  <c r="I170" i="96"/>
  <c r="J169" i="96"/>
  <c r="I169" i="96"/>
  <c r="J167" i="96"/>
  <c r="I167" i="96"/>
  <c r="J166" i="96"/>
  <c r="I166" i="96"/>
  <c r="J165" i="96"/>
  <c r="I165" i="96"/>
  <c r="J164" i="96"/>
  <c r="I164" i="96"/>
  <c r="J162" i="96"/>
  <c r="I162" i="96"/>
  <c r="J161" i="96"/>
  <c r="I161" i="96"/>
  <c r="J160" i="96"/>
  <c r="I160" i="96"/>
  <c r="J159" i="96"/>
  <c r="I159" i="96"/>
  <c r="J157" i="96"/>
  <c r="I157" i="96"/>
  <c r="J156" i="96"/>
  <c r="I156" i="96"/>
  <c r="J155" i="96"/>
  <c r="I155" i="96"/>
  <c r="J154" i="96"/>
  <c r="I154" i="96"/>
  <c r="J152" i="96"/>
  <c r="I152" i="96"/>
  <c r="J151" i="96"/>
  <c r="I151" i="96"/>
  <c r="J150" i="96"/>
  <c r="I150" i="96"/>
  <c r="J149" i="96"/>
  <c r="I149" i="96"/>
  <c r="J147" i="96"/>
  <c r="I147" i="96"/>
  <c r="J146" i="96"/>
  <c r="I146" i="96"/>
  <c r="J145" i="96"/>
  <c r="I145" i="96"/>
  <c r="J144" i="96"/>
  <c r="I144" i="96"/>
  <c r="J142" i="96"/>
  <c r="I142" i="96"/>
  <c r="J141" i="96"/>
  <c r="I141" i="96"/>
  <c r="J140" i="96"/>
  <c r="I140" i="96"/>
  <c r="J139" i="96"/>
  <c r="I139" i="96"/>
  <c r="J136" i="96"/>
  <c r="I136" i="96"/>
  <c r="J135" i="96"/>
  <c r="I135" i="96"/>
  <c r="J134" i="96"/>
  <c r="I134" i="96"/>
  <c r="J133" i="96"/>
  <c r="I133" i="96"/>
  <c r="J132" i="96"/>
  <c r="I132" i="96"/>
  <c r="J130" i="96"/>
  <c r="I130" i="96"/>
  <c r="J129" i="96"/>
  <c r="I129" i="96"/>
  <c r="J128" i="96"/>
  <c r="I128" i="96"/>
  <c r="J127" i="96"/>
  <c r="I127" i="96"/>
  <c r="J126" i="96"/>
  <c r="I126" i="96"/>
  <c r="J124" i="96"/>
  <c r="I124" i="96"/>
  <c r="J123" i="96"/>
  <c r="I123" i="96"/>
  <c r="J122" i="96"/>
  <c r="I122" i="96"/>
  <c r="J120" i="96"/>
  <c r="I120" i="96"/>
  <c r="J119" i="96"/>
  <c r="I119" i="96"/>
  <c r="I117" i="96" s="1"/>
  <c r="J118" i="96"/>
  <c r="I118" i="96"/>
  <c r="J116" i="96"/>
  <c r="I116" i="96"/>
  <c r="J115" i="96"/>
  <c r="I115" i="96"/>
  <c r="J114" i="96"/>
  <c r="I114" i="96"/>
  <c r="J113" i="96"/>
  <c r="I113" i="96"/>
  <c r="J112" i="96"/>
  <c r="I112" i="96"/>
  <c r="J110" i="96"/>
  <c r="I110" i="96"/>
  <c r="J109" i="96"/>
  <c r="I109" i="96"/>
  <c r="J108" i="96"/>
  <c r="I108" i="96"/>
  <c r="J107" i="96"/>
  <c r="I107" i="96"/>
  <c r="J106" i="96"/>
  <c r="I106" i="96"/>
  <c r="J104" i="96"/>
  <c r="I104" i="96"/>
  <c r="J103" i="96"/>
  <c r="I103" i="96"/>
  <c r="J102" i="96"/>
  <c r="I102" i="96"/>
  <c r="J101" i="96"/>
  <c r="I101" i="96"/>
  <c r="J100" i="96"/>
  <c r="I100" i="96"/>
  <c r="G94" i="96"/>
  <c r="H94" i="96" s="1"/>
  <c r="G93" i="96"/>
  <c r="H93" i="96" s="1"/>
  <c r="G92" i="96"/>
  <c r="H92" i="96" s="1"/>
  <c r="G91" i="96"/>
  <c r="H91" i="96" s="1"/>
  <c r="I86" i="96"/>
  <c r="H86" i="96"/>
  <c r="G86" i="96"/>
  <c r="F86" i="96"/>
  <c r="I85" i="96"/>
  <c r="H85" i="96"/>
  <c r="G85" i="96"/>
  <c r="F85" i="96"/>
  <c r="J85" i="96" s="1"/>
  <c r="I84" i="96"/>
  <c r="H84" i="96"/>
  <c r="G84" i="96"/>
  <c r="F84" i="96"/>
  <c r="I83" i="96"/>
  <c r="H83" i="96"/>
  <c r="G83" i="96"/>
  <c r="F83" i="96"/>
  <c r="I82" i="96"/>
  <c r="H82" i="96"/>
  <c r="G82" i="96"/>
  <c r="F82" i="96"/>
  <c r="I81" i="96"/>
  <c r="H81" i="96"/>
  <c r="G81" i="96"/>
  <c r="F81" i="96"/>
  <c r="I80" i="96"/>
  <c r="H80" i="96"/>
  <c r="G80" i="96"/>
  <c r="F80" i="96"/>
  <c r="I79" i="96"/>
  <c r="H79" i="96"/>
  <c r="G79" i="96"/>
  <c r="F79" i="96"/>
  <c r="J79" i="96" s="1"/>
  <c r="I77" i="96"/>
  <c r="H77" i="96"/>
  <c r="G77" i="96"/>
  <c r="F77" i="96"/>
  <c r="I75" i="96"/>
  <c r="H75" i="96"/>
  <c r="G75" i="96"/>
  <c r="F75" i="96"/>
  <c r="I74" i="96"/>
  <c r="H74" i="96"/>
  <c r="G74" i="96"/>
  <c r="F74" i="96"/>
  <c r="I73" i="96"/>
  <c r="I72" i="96" s="1"/>
  <c r="H73" i="96"/>
  <c r="H72" i="96" s="1"/>
  <c r="G73" i="96"/>
  <c r="F73" i="96"/>
  <c r="I71" i="96"/>
  <c r="I70" i="96" s="1"/>
  <c r="H71" i="96"/>
  <c r="H70" i="96" s="1"/>
  <c r="G71" i="96"/>
  <c r="F71" i="96"/>
  <c r="F70" i="96" s="1"/>
  <c r="I64" i="96"/>
  <c r="H64" i="96"/>
  <c r="G64" i="96"/>
  <c r="F64" i="96"/>
  <c r="I63" i="96"/>
  <c r="H63" i="96"/>
  <c r="G63" i="96"/>
  <c r="F63" i="96"/>
  <c r="I62" i="96"/>
  <c r="H62" i="96"/>
  <c r="G62" i="96"/>
  <c r="F62" i="96"/>
  <c r="I61" i="96"/>
  <c r="H61" i="96"/>
  <c r="G61" i="96"/>
  <c r="F61" i="96"/>
  <c r="I60" i="96"/>
  <c r="H60" i="96"/>
  <c r="G60" i="96"/>
  <c r="F60" i="96"/>
  <c r="I59" i="96"/>
  <c r="H59" i="96"/>
  <c r="G59" i="96"/>
  <c r="F59" i="96"/>
  <c r="I58" i="96"/>
  <c r="H58" i="96"/>
  <c r="G58" i="96"/>
  <c r="F58" i="96"/>
  <c r="I57" i="96"/>
  <c r="H57" i="96"/>
  <c r="G57" i="96"/>
  <c r="F57" i="96"/>
  <c r="I56" i="96"/>
  <c r="H56" i="96"/>
  <c r="G56" i="96"/>
  <c r="F56" i="96"/>
  <c r="I54" i="96"/>
  <c r="H54" i="96"/>
  <c r="G54" i="96"/>
  <c r="F54" i="96"/>
  <c r="I53" i="96"/>
  <c r="H53" i="96"/>
  <c r="G53" i="96"/>
  <c r="F53" i="96"/>
  <c r="I52" i="96"/>
  <c r="H52" i="96"/>
  <c r="G52" i="96"/>
  <c r="F52" i="96"/>
  <c r="I51" i="96"/>
  <c r="H51" i="96"/>
  <c r="G51" i="96"/>
  <c r="F51" i="96"/>
  <c r="I50" i="96"/>
  <c r="H50" i="96"/>
  <c r="G50" i="96"/>
  <c r="F50" i="96"/>
  <c r="I49" i="96"/>
  <c r="H49" i="96"/>
  <c r="G49" i="96"/>
  <c r="F49" i="96"/>
  <c r="I48" i="96"/>
  <c r="H48" i="96"/>
  <c r="G48" i="96"/>
  <c r="F48" i="96"/>
  <c r="I47" i="96"/>
  <c r="H47" i="96"/>
  <c r="G47" i="96"/>
  <c r="F47" i="96"/>
  <c r="I46" i="96"/>
  <c r="H46" i="96"/>
  <c r="G46" i="96"/>
  <c r="F46" i="96"/>
  <c r="I45" i="96"/>
  <c r="H45" i="96"/>
  <c r="G45" i="96"/>
  <c r="F45" i="96"/>
  <c r="I44" i="96"/>
  <c r="H44" i="96"/>
  <c r="H43" i="96" s="1"/>
  <c r="G44" i="96"/>
  <c r="F44" i="96"/>
  <c r="I42" i="96"/>
  <c r="H42" i="96"/>
  <c r="G42" i="96"/>
  <c r="F42" i="96"/>
  <c r="I41" i="96"/>
  <c r="H41" i="96"/>
  <c r="G41" i="96"/>
  <c r="F41" i="96"/>
  <c r="J40" i="96"/>
  <c r="I39" i="96"/>
  <c r="H39" i="96"/>
  <c r="G39" i="96"/>
  <c r="F39" i="96"/>
  <c r="I37" i="96"/>
  <c r="H37" i="96"/>
  <c r="G37" i="96"/>
  <c r="F37" i="96"/>
  <c r="I36" i="96"/>
  <c r="H36" i="96"/>
  <c r="G36" i="96"/>
  <c r="F36" i="96"/>
  <c r="I35" i="96"/>
  <c r="H35" i="96"/>
  <c r="G35" i="96"/>
  <c r="F35" i="96"/>
  <c r="I33" i="96"/>
  <c r="H33" i="96"/>
  <c r="G33" i="96"/>
  <c r="F33" i="96"/>
  <c r="I32" i="96"/>
  <c r="H32" i="96"/>
  <c r="G32" i="96"/>
  <c r="F32" i="96"/>
  <c r="I31" i="96"/>
  <c r="H31" i="96"/>
  <c r="G31" i="96"/>
  <c r="F31" i="96"/>
  <c r="I30" i="96"/>
  <c r="H30" i="96"/>
  <c r="G30" i="96"/>
  <c r="F30" i="96"/>
  <c r="I29" i="96"/>
  <c r="H29" i="96"/>
  <c r="H28" i="96" s="1"/>
  <c r="G29" i="96"/>
  <c r="G28" i="96" s="1"/>
  <c r="F29" i="96"/>
  <c r="I27" i="96"/>
  <c r="H27" i="96"/>
  <c r="G27" i="96"/>
  <c r="F27" i="96"/>
  <c r="I26" i="96"/>
  <c r="H26" i="96"/>
  <c r="G26" i="96"/>
  <c r="F26" i="96"/>
  <c r="I25" i="96"/>
  <c r="H25" i="96"/>
  <c r="G25" i="96"/>
  <c r="F25" i="96"/>
  <c r="I24" i="96"/>
  <c r="H24" i="96"/>
  <c r="H23" i="96" s="1"/>
  <c r="G24" i="96"/>
  <c r="F24" i="96"/>
  <c r="F23" i="96" s="1"/>
  <c r="I17" i="96"/>
  <c r="H17" i="96"/>
  <c r="I16" i="96"/>
  <c r="H16" i="96"/>
  <c r="H10" i="96"/>
  <c r="J16" i="96" l="1"/>
  <c r="J71" i="96"/>
  <c r="I223" i="96"/>
  <c r="J17" i="96"/>
  <c r="J77" i="96"/>
  <c r="J80" i="96"/>
  <c r="J82" i="96"/>
  <c r="J33" i="96"/>
  <c r="I38" i="96"/>
  <c r="G38" i="96"/>
  <c r="J49" i="96"/>
  <c r="F72" i="96"/>
  <c r="I28" i="96"/>
  <c r="I15" i="96"/>
  <c r="G34" i="96"/>
  <c r="J41" i="96"/>
  <c r="I215" i="96"/>
  <c r="J81" i="96"/>
  <c r="J73" i="96"/>
  <c r="J61" i="96"/>
  <c r="J63" i="96"/>
  <c r="I125" i="96"/>
  <c r="J57" i="96"/>
  <c r="I111" i="96"/>
  <c r="J60" i="96"/>
  <c r="J62" i="96"/>
  <c r="I143" i="96"/>
  <c r="J25" i="96"/>
  <c r="J27" i="96"/>
  <c r="J30" i="96"/>
  <c r="J32" i="96"/>
  <c r="H38" i="96"/>
  <c r="J42" i="96"/>
  <c r="I43" i="96"/>
  <c r="G70" i="96"/>
  <c r="G72" i="96"/>
  <c r="J84" i="96"/>
  <c r="J86" i="96"/>
  <c r="I218" i="96"/>
  <c r="I237" i="96"/>
  <c r="J72" i="96"/>
  <c r="J35" i="96"/>
  <c r="J37" i="96"/>
  <c r="F43" i="96"/>
  <c r="J47" i="96"/>
  <c r="H55" i="96"/>
  <c r="I121" i="96"/>
  <c r="I163" i="96"/>
  <c r="J24" i="96"/>
  <c r="J51" i="96"/>
  <c r="J53" i="96"/>
  <c r="J56" i="96"/>
  <c r="J59" i="96"/>
  <c r="J75" i="96"/>
  <c r="I78" i="96"/>
  <c r="I131" i="96"/>
  <c r="I138" i="96"/>
  <c r="J29" i="96"/>
  <c r="H34" i="96"/>
  <c r="G55" i="96"/>
  <c r="I99" i="96"/>
  <c r="I148" i="96"/>
  <c r="I153" i="96"/>
  <c r="I168" i="96"/>
  <c r="J70" i="96"/>
  <c r="G23" i="96"/>
  <c r="J31" i="96"/>
  <c r="H15" i="96"/>
  <c r="I34" i="96"/>
  <c r="J64" i="96"/>
  <c r="G78" i="96"/>
  <c r="J83" i="96"/>
  <c r="I173" i="96"/>
  <c r="J26" i="96"/>
  <c r="I23" i="96"/>
  <c r="J36" i="96"/>
  <c r="J44" i="96"/>
  <c r="J46" i="96"/>
  <c r="J48" i="96"/>
  <c r="I55" i="96"/>
  <c r="H78" i="96"/>
  <c r="H89" i="96"/>
  <c r="I105" i="96"/>
  <c r="I158" i="96"/>
  <c r="J39" i="96"/>
  <c r="G43" i="96"/>
  <c r="J50" i="96"/>
  <c r="J52" i="96"/>
  <c r="J54" i="96"/>
  <c r="J58" i="96"/>
  <c r="J74" i="96"/>
  <c r="I211" i="96"/>
  <c r="J15" i="96"/>
  <c r="F34" i="96"/>
  <c r="F78" i="96"/>
  <c r="F55" i="96"/>
  <c r="J55" i="96" s="1"/>
  <c r="F28" i="96"/>
  <c r="J28" i="96" s="1"/>
  <c r="J45" i="96"/>
  <c r="F38" i="96"/>
  <c r="J23" i="96" l="1"/>
  <c r="F21" i="96" s="1"/>
  <c r="H247" i="96" s="1"/>
  <c r="J76" i="96" s="1"/>
  <c r="J34" i="96"/>
  <c r="J43" i="96"/>
  <c r="J38" i="96"/>
  <c r="J66" i="96"/>
  <c r="G22" i="96"/>
  <c r="I22" i="96"/>
  <c r="H22" i="96"/>
  <c r="I98" i="96"/>
  <c r="J78" i="96"/>
  <c r="I137" i="96"/>
  <c r="F22" i="96"/>
  <c r="J21" i="96" l="1"/>
  <c r="I96" i="96"/>
  <c r="I242" i="95"/>
  <c r="I237" i="95"/>
  <c r="I232" i="95"/>
  <c r="I227" i="95"/>
  <c r="I223" i="95"/>
  <c r="I218" i="95"/>
  <c r="I215" i="95"/>
  <c r="I211" i="95"/>
  <c r="I173" i="95"/>
  <c r="I168" i="95"/>
  <c r="I163" i="95"/>
  <c r="I158" i="95"/>
  <c r="I153" i="95"/>
  <c r="I148" i="95"/>
  <c r="I143" i="95"/>
  <c r="I137" i="95" s="1"/>
  <c r="I138" i="95"/>
  <c r="I131" i="95"/>
  <c r="I125" i="95"/>
  <c r="I121" i="95"/>
  <c r="I117" i="95"/>
  <c r="I111" i="95"/>
  <c r="I105" i="95"/>
  <c r="I98" i="95" s="1"/>
  <c r="I96" i="95" s="1"/>
  <c r="I99" i="95"/>
  <c r="H94" i="95"/>
  <c r="H93" i="95"/>
  <c r="H92" i="95"/>
  <c r="H91" i="95"/>
  <c r="H89" i="95"/>
  <c r="J86" i="95"/>
  <c r="J85" i="95"/>
  <c r="J84" i="95"/>
  <c r="J83" i="95"/>
  <c r="J82" i="95"/>
  <c r="J81" i="95"/>
  <c r="J80" i="95"/>
  <c r="J79" i="95"/>
  <c r="I78" i="95"/>
  <c r="H78" i="95"/>
  <c r="G78" i="95"/>
  <c r="F78" i="95"/>
  <c r="J78" i="95" s="1"/>
  <c r="J77" i="95"/>
  <c r="J75" i="95"/>
  <c r="J74" i="95"/>
  <c r="J73" i="95"/>
  <c r="I72" i="95"/>
  <c r="H72" i="95"/>
  <c r="G72" i="95"/>
  <c r="F72" i="95"/>
  <c r="J72" i="95" s="1"/>
  <c r="J71" i="95"/>
  <c r="J66" i="95" s="1"/>
  <c r="I70" i="95"/>
  <c r="H70" i="95"/>
  <c r="G70" i="95"/>
  <c r="F70" i="95"/>
  <c r="J70" i="95" s="1"/>
  <c r="J64" i="95"/>
  <c r="J63" i="95"/>
  <c r="J62" i="95"/>
  <c r="J61" i="95"/>
  <c r="J60" i="95"/>
  <c r="J59" i="95"/>
  <c r="J58" i="95"/>
  <c r="J57" i="95"/>
  <c r="J56" i="95"/>
  <c r="J55" i="95"/>
  <c r="I55" i="95"/>
  <c r="H55" i="95"/>
  <c r="G55" i="95"/>
  <c r="F55" i="95"/>
  <c r="J54" i="95"/>
  <c r="J53" i="95"/>
  <c r="J52" i="95"/>
  <c r="J51" i="95"/>
  <c r="J50" i="95"/>
  <c r="J49" i="95"/>
  <c r="J48" i="95"/>
  <c r="J47" i="95"/>
  <c r="J46" i="95"/>
  <c r="J45" i="95"/>
  <c r="J44" i="95"/>
  <c r="J43" i="95"/>
  <c r="I43" i="95"/>
  <c r="H43" i="95"/>
  <c r="G43" i="95"/>
  <c r="F43" i="95"/>
  <c r="J42" i="95"/>
  <c r="J41" i="95"/>
  <c r="J40" i="95"/>
  <c r="J39" i="95"/>
  <c r="I38" i="95"/>
  <c r="H38" i="95"/>
  <c r="G38" i="95"/>
  <c r="F38" i="95"/>
  <c r="J37" i="95"/>
  <c r="J36" i="95"/>
  <c r="J35" i="95"/>
  <c r="I34" i="95"/>
  <c r="H34" i="95"/>
  <c r="G34" i="95"/>
  <c r="F34" i="95"/>
  <c r="J34" i="95" s="1"/>
  <c r="J33" i="95"/>
  <c r="J32" i="95"/>
  <c r="J31" i="95"/>
  <c r="J30" i="95"/>
  <c r="J29" i="95"/>
  <c r="I28" i="95"/>
  <c r="H28" i="95"/>
  <c r="G28" i="95"/>
  <c r="F28" i="95"/>
  <c r="J28" i="95" s="1"/>
  <c r="J27" i="95"/>
  <c r="J26" i="95"/>
  <c r="J25" i="95"/>
  <c r="J24" i="95"/>
  <c r="I23" i="95"/>
  <c r="H23" i="95"/>
  <c r="G23" i="95"/>
  <c r="G22" i="95" s="1"/>
  <c r="F23" i="95"/>
  <c r="J23" i="95" s="1"/>
  <c r="H22" i="95"/>
  <c r="J17" i="95"/>
  <c r="J16" i="95"/>
  <c r="I15" i="95"/>
  <c r="H15" i="95"/>
  <c r="J15" i="95" s="1"/>
  <c r="H10" i="95"/>
  <c r="J38" i="95" l="1"/>
  <c r="F21" i="95" s="1"/>
  <c r="H247" i="95" s="1"/>
  <c r="J76" i="95" s="1"/>
  <c r="I22" i="95"/>
  <c r="F22" i="95"/>
  <c r="J21" i="95" l="1"/>
  <c r="I245" i="93"/>
  <c r="I244" i="93"/>
  <c r="I243" i="93"/>
  <c r="I241" i="93"/>
  <c r="I240" i="93"/>
  <c r="I239" i="93"/>
  <c r="I238" i="93"/>
  <c r="I236" i="93"/>
  <c r="I235" i="93"/>
  <c r="I234" i="93"/>
  <c r="I233" i="93"/>
  <c r="I231" i="93"/>
  <c r="I230" i="93"/>
  <c r="I229" i="93"/>
  <c r="I228" i="93"/>
  <c r="I226" i="93"/>
  <c r="I225" i="93"/>
  <c r="I224" i="93"/>
  <c r="I222" i="93"/>
  <c r="I221" i="93"/>
  <c r="I220" i="93"/>
  <c r="I219" i="93"/>
  <c r="I218" i="93" s="1"/>
  <c r="I217" i="93"/>
  <c r="I215" i="93" s="1"/>
  <c r="I216" i="93"/>
  <c r="I214" i="93"/>
  <c r="I213" i="93"/>
  <c r="I212" i="93"/>
  <c r="I210" i="93"/>
  <c r="I209" i="93"/>
  <c r="I208" i="93"/>
  <c r="I207" i="93"/>
  <c r="I206" i="93"/>
  <c r="I205" i="93"/>
  <c r="I204" i="93"/>
  <c r="I203" i="93"/>
  <c r="I202" i="93"/>
  <c r="I201" i="93"/>
  <c r="I200" i="93"/>
  <c r="I199" i="93"/>
  <c r="I198" i="93"/>
  <c r="I197" i="93"/>
  <c r="I196" i="93"/>
  <c r="I195" i="93"/>
  <c r="I194" i="93"/>
  <c r="I193" i="93"/>
  <c r="I192" i="93"/>
  <c r="I191" i="93"/>
  <c r="I190" i="93"/>
  <c r="I189" i="93"/>
  <c r="I188" i="93"/>
  <c r="I187" i="93"/>
  <c r="I186" i="93"/>
  <c r="I185" i="93"/>
  <c r="I184" i="93"/>
  <c r="I183" i="93"/>
  <c r="I182" i="93"/>
  <c r="I181" i="93"/>
  <c r="I180" i="93"/>
  <c r="I179" i="93"/>
  <c r="I178" i="93"/>
  <c r="I177" i="93"/>
  <c r="I176" i="93"/>
  <c r="I175" i="93"/>
  <c r="I174" i="93"/>
  <c r="I172" i="93"/>
  <c r="I171" i="93"/>
  <c r="I170" i="93"/>
  <c r="I169" i="93"/>
  <c r="I167" i="93"/>
  <c r="I166" i="93"/>
  <c r="I165" i="93"/>
  <c r="I164" i="93"/>
  <c r="I162" i="93"/>
  <c r="I161" i="93"/>
  <c r="I160" i="93"/>
  <c r="I159" i="93"/>
  <c r="I157" i="93"/>
  <c r="I156" i="93"/>
  <c r="I155" i="93"/>
  <c r="I154" i="93"/>
  <c r="I152" i="93"/>
  <c r="I151" i="93"/>
  <c r="I150" i="93"/>
  <c r="I149" i="93"/>
  <c r="I147" i="93"/>
  <c r="I146" i="93"/>
  <c r="I145" i="93"/>
  <c r="I144" i="93"/>
  <c r="I142" i="93"/>
  <c r="I141" i="93"/>
  <c r="I140" i="93"/>
  <c r="I139" i="93"/>
  <c r="I136" i="93"/>
  <c r="I135" i="93"/>
  <c r="I134" i="93"/>
  <c r="I133" i="93"/>
  <c r="I132" i="93"/>
  <c r="I130" i="93"/>
  <c r="I129" i="93"/>
  <c r="I128" i="93"/>
  <c r="I127" i="93"/>
  <c r="I126" i="93"/>
  <c r="I124" i="93"/>
  <c r="I121" i="93" s="1"/>
  <c r="I123" i="93"/>
  <c r="I122" i="93"/>
  <c r="I120" i="93"/>
  <c r="I119" i="93"/>
  <c r="I118" i="93"/>
  <c r="I116" i="93"/>
  <c r="I115" i="93"/>
  <c r="I114" i="93"/>
  <c r="I113" i="93"/>
  <c r="I112" i="93"/>
  <c r="I110" i="93"/>
  <c r="I109" i="93"/>
  <c r="I108" i="93"/>
  <c r="I107" i="93"/>
  <c r="I106" i="93"/>
  <c r="I104" i="93"/>
  <c r="I103" i="93"/>
  <c r="I102" i="93"/>
  <c r="I101" i="93"/>
  <c r="I100" i="93"/>
  <c r="G94" i="93"/>
  <c r="H94" i="93" s="1"/>
  <c r="G93" i="93"/>
  <c r="H93" i="93" s="1"/>
  <c r="G92" i="93"/>
  <c r="H92" i="93" s="1"/>
  <c r="G91" i="93"/>
  <c r="H91" i="93" s="1"/>
  <c r="I86" i="93"/>
  <c r="H86" i="93"/>
  <c r="G86" i="93"/>
  <c r="F86" i="93"/>
  <c r="I85" i="93"/>
  <c r="H85" i="93"/>
  <c r="G85" i="93"/>
  <c r="F85" i="93"/>
  <c r="I84" i="93"/>
  <c r="H84" i="93"/>
  <c r="G84" i="93"/>
  <c r="F84" i="93"/>
  <c r="I83" i="93"/>
  <c r="H83" i="93"/>
  <c r="G83" i="93"/>
  <c r="F83" i="93"/>
  <c r="I82" i="93"/>
  <c r="H82" i="93"/>
  <c r="G82" i="93"/>
  <c r="F82" i="93"/>
  <c r="I81" i="93"/>
  <c r="H81" i="93"/>
  <c r="G81" i="93"/>
  <c r="F81" i="93"/>
  <c r="I80" i="93"/>
  <c r="H80" i="93"/>
  <c r="G80" i="93"/>
  <c r="F80" i="93"/>
  <c r="I79" i="93"/>
  <c r="H79" i="93"/>
  <c r="G79" i="93"/>
  <c r="F79" i="93"/>
  <c r="I77" i="93"/>
  <c r="H77" i="93"/>
  <c r="G77" i="93"/>
  <c r="F77" i="93"/>
  <c r="I75" i="93"/>
  <c r="H75" i="93"/>
  <c r="G75" i="93"/>
  <c r="F75" i="93"/>
  <c r="I74" i="93"/>
  <c r="H74" i="93"/>
  <c r="G74" i="93"/>
  <c r="F74" i="93"/>
  <c r="I73" i="93"/>
  <c r="H73" i="93"/>
  <c r="H72" i="93" s="1"/>
  <c r="G73" i="93"/>
  <c r="G72" i="93" s="1"/>
  <c r="F73" i="93"/>
  <c r="I71" i="93"/>
  <c r="I70" i="93" s="1"/>
  <c r="H71" i="93"/>
  <c r="H70" i="93" s="1"/>
  <c r="G71" i="93"/>
  <c r="G70" i="93" s="1"/>
  <c r="F71" i="93"/>
  <c r="I64" i="93"/>
  <c r="H64" i="93"/>
  <c r="G64" i="93"/>
  <c r="F64" i="93"/>
  <c r="I63" i="93"/>
  <c r="H63" i="93"/>
  <c r="G63" i="93"/>
  <c r="F63" i="93"/>
  <c r="I62" i="93"/>
  <c r="H62" i="93"/>
  <c r="G62" i="93"/>
  <c r="F62" i="93"/>
  <c r="I61" i="93"/>
  <c r="H61" i="93"/>
  <c r="G61" i="93"/>
  <c r="F61" i="93"/>
  <c r="I60" i="93"/>
  <c r="H60" i="93"/>
  <c r="G60" i="93"/>
  <c r="F60" i="93"/>
  <c r="I59" i="93"/>
  <c r="H59" i="93"/>
  <c r="G59" i="93"/>
  <c r="F59" i="93"/>
  <c r="I58" i="93"/>
  <c r="H58" i="93"/>
  <c r="G58" i="93"/>
  <c r="F58" i="93"/>
  <c r="I57" i="93"/>
  <c r="H57" i="93"/>
  <c r="G57" i="93"/>
  <c r="F57" i="93"/>
  <c r="I56" i="93"/>
  <c r="H56" i="93"/>
  <c r="G56" i="93"/>
  <c r="F56" i="93"/>
  <c r="I54" i="93"/>
  <c r="H54" i="93"/>
  <c r="G54" i="93"/>
  <c r="F54" i="93"/>
  <c r="I53" i="93"/>
  <c r="H53" i="93"/>
  <c r="G53" i="93"/>
  <c r="F53" i="93"/>
  <c r="I52" i="93"/>
  <c r="H52" i="93"/>
  <c r="G52" i="93"/>
  <c r="F52" i="93"/>
  <c r="I51" i="93"/>
  <c r="H51" i="93"/>
  <c r="G51" i="93"/>
  <c r="F51" i="93"/>
  <c r="I50" i="93"/>
  <c r="H50" i="93"/>
  <c r="G50" i="93"/>
  <c r="F50" i="93"/>
  <c r="I49" i="93"/>
  <c r="H49" i="93"/>
  <c r="G49" i="93"/>
  <c r="F49" i="93"/>
  <c r="I48" i="93"/>
  <c r="H48" i="93"/>
  <c r="G48" i="93"/>
  <c r="F48" i="93"/>
  <c r="I47" i="93"/>
  <c r="H47" i="93"/>
  <c r="G47" i="93"/>
  <c r="F47" i="93"/>
  <c r="I46" i="93"/>
  <c r="H46" i="93"/>
  <c r="G46" i="93"/>
  <c r="F46" i="93"/>
  <c r="I45" i="93"/>
  <c r="H45" i="93"/>
  <c r="G45" i="93"/>
  <c r="F45" i="93"/>
  <c r="I44" i="93"/>
  <c r="H44" i="93"/>
  <c r="G44" i="93"/>
  <c r="F44" i="93"/>
  <c r="I42" i="93"/>
  <c r="H42" i="93"/>
  <c r="G42" i="93"/>
  <c r="F42" i="93"/>
  <c r="I41" i="93"/>
  <c r="H41" i="93"/>
  <c r="G41" i="93"/>
  <c r="F41" i="93"/>
  <c r="J40" i="93"/>
  <c r="I39" i="93"/>
  <c r="H39" i="93"/>
  <c r="G39" i="93"/>
  <c r="F39" i="93"/>
  <c r="I37" i="93"/>
  <c r="H37" i="93"/>
  <c r="G37" i="93"/>
  <c r="F37" i="93"/>
  <c r="I36" i="93"/>
  <c r="H36" i="93"/>
  <c r="G36" i="93"/>
  <c r="F36" i="93"/>
  <c r="I35" i="93"/>
  <c r="H35" i="93"/>
  <c r="G35" i="93"/>
  <c r="F35" i="93"/>
  <c r="I33" i="93"/>
  <c r="H33" i="93"/>
  <c r="G33" i="93"/>
  <c r="F33" i="93"/>
  <c r="I32" i="93"/>
  <c r="H32" i="93"/>
  <c r="G32" i="93"/>
  <c r="F32" i="93"/>
  <c r="I31" i="93"/>
  <c r="H31" i="93"/>
  <c r="G31" i="93"/>
  <c r="F31" i="93"/>
  <c r="I30" i="93"/>
  <c r="H30" i="93"/>
  <c r="G30" i="93"/>
  <c r="F30" i="93"/>
  <c r="I29" i="93"/>
  <c r="I28" i="93" s="1"/>
  <c r="H29" i="93"/>
  <c r="G29" i="93"/>
  <c r="G28" i="93" s="1"/>
  <c r="F29" i="93"/>
  <c r="I27" i="93"/>
  <c r="H27" i="93"/>
  <c r="G27" i="93"/>
  <c r="F27" i="93"/>
  <c r="I26" i="93"/>
  <c r="H26" i="93"/>
  <c r="G26" i="93"/>
  <c r="F26" i="93"/>
  <c r="I25" i="93"/>
  <c r="H25" i="93"/>
  <c r="G25" i="93"/>
  <c r="F25" i="93"/>
  <c r="I24" i="93"/>
  <c r="I23" i="93" s="1"/>
  <c r="H24" i="93"/>
  <c r="G24" i="93"/>
  <c r="G23" i="93" s="1"/>
  <c r="F24" i="93"/>
  <c r="I17" i="93"/>
  <c r="H17" i="93"/>
  <c r="I16" i="93"/>
  <c r="I15" i="93" s="1"/>
  <c r="H16" i="93"/>
  <c r="H10" i="93"/>
  <c r="G38" i="93" l="1"/>
  <c r="J60" i="93"/>
  <c r="I117" i="93"/>
  <c r="I211" i="93"/>
  <c r="I232" i="93"/>
  <c r="I242" i="93"/>
  <c r="I223" i="93"/>
  <c r="I105" i="93"/>
  <c r="J17" i="93"/>
  <c r="J30" i="93"/>
  <c r="J52" i="93"/>
  <c r="I99" i="93"/>
  <c r="J45" i="93"/>
  <c r="J47" i="93"/>
  <c r="J49" i="93"/>
  <c r="J51" i="93"/>
  <c r="H38" i="93"/>
  <c r="G34" i="93"/>
  <c r="J44" i="93"/>
  <c r="I227" i="93"/>
  <c r="J71" i="93"/>
  <c r="J36" i="93"/>
  <c r="J39" i="93"/>
  <c r="I138" i="93"/>
  <c r="I148" i="93"/>
  <c r="I158" i="93"/>
  <c r="I168" i="93"/>
  <c r="G43" i="93"/>
  <c r="J82" i="93"/>
  <c r="J80" i="93"/>
  <c r="I131" i="93"/>
  <c r="J37" i="93"/>
  <c r="I153" i="93"/>
  <c r="J25" i="93"/>
  <c r="J32" i="93"/>
  <c r="F34" i="93"/>
  <c r="J42" i="93"/>
  <c r="J46" i="93"/>
  <c r="G55" i="93"/>
  <c r="G22" i="93" s="1"/>
  <c r="J61" i="93"/>
  <c r="J63" i="93"/>
  <c r="F70" i="93"/>
  <c r="J73" i="93"/>
  <c r="J75" i="93"/>
  <c r="J79" i="93"/>
  <c r="I237" i="93"/>
  <c r="H15" i="93"/>
  <c r="J15" i="93" s="1"/>
  <c r="J27" i="93"/>
  <c r="J35" i="93"/>
  <c r="J54" i="93"/>
  <c r="G78" i="93"/>
  <c r="J81" i="93"/>
  <c r="J83" i="93"/>
  <c r="J85" i="93"/>
  <c r="J57" i="93"/>
  <c r="J59" i="93"/>
  <c r="H78" i="93"/>
  <c r="H22" i="93" s="1"/>
  <c r="I111" i="93"/>
  <c r="I38" i="93"/>
  <c r="H34" i="93"/>
  <c r="J53" i="93"/>
  <c r="J56" i="93"/>
  <c r="I72" i="93"/>
  <c r="I78" i="93"/>
  <c r="J26" i="93"/>
  <c r="J29" i="93"/>
  <c r="J31" i="93"/>
  <c r="J33" i="93"/>
  <c r="I34" i="93"/>
  <c r="J41" i="93"/>
  <c r="J64" i="93"/>
  <c r="J74" i="93"/>
  <c r="J77" i="93"/>
  <c r="I43" i="93"/>
  <c r="H55" i="93"/>
  <c r="J84" i="93"/>
  <c r="J86" i="93"/>
  <c r="I125" i="93"/>
  <c r="I143" i="93"/>
  <c r="I163" i="93"/>
  <c r="I173" i="93"/>
  <c r="J24" i="93"/>
  <c r="H23" i="93"/>
  <c r="H28" i="93"/>
  <c r="J48" i="93"/>
  <c r="J50" i="93"/>
  <c r="I55" i="93"/>
  <c r="J58" i="93"/>
  <c r="J62" i="93"/>
  <c r="F72" i="93"/>
  <c r="H89" i="93"/>
  <c r="J70" i="93"/>
  <c r="F38" i="93"/>
  <c r="J38" i="93" s="1"/>
  <c r="F43" i="93"/>
  <c r="J16" i="93"/>
  <c r="H43" i="93"/>
  <c r="F78" i="93"/>
  <c r="F23" i="93"/>
  <c r="F55" i="93"/>
  <c r="F28" i="93"/>
  <c r="J28" i="93" s="1"/>
  <c r="J66" i="93" l="1"/>
  <c r="I137" i="93"/>
  <c r="J55" i="93"/>
  <c r="I22" i="93"/>
  <c r="I98" i="93"/>
  <c r="J34" i="93"/>
  <c r="J43" i="93"/>
  <c r="J72" i="93"/>
  <c r="J78" i="93"/>
  <c r="J23" i="93"/>
  <c r="F22" i="93"/>
  <c r="I96" i="93" l="1"/>
  <c r="F21" i="93"/>
  <c r="H247" i="93" s="1"/>
  <c r="J76" i="93" s="1"/>
  <c r="J21" i="93"/>
  <c r="I242" i="92" l="1"/>
  <c r="I237" i="92"/>
  <c r="I232" i="92"/>
  <c r="I227" i="92"/>
  <c r="I223" i="92"/>
  <c r="I218" i="92"/>
  <c r="I215" i="92"/>
  <c r="I211" i="92"/>
  <c r="I173" i="92"/>
  <c r="I168" i="92"/>
  <c r="I163" i="92"/>
  <c r="I158" i="92"/>
  <c r="I153" i="92"/>
  <c r="I148" i="92"/>
  <c r="I143" i="92"/>
  <c r="I137" i="92" s="1"/>
  <c r="I138" i="92"/>
  <c r="I131" i="92"/>
  <c r="I125" i="92"/>
  <c r="I121" i="92"/>
  <c r="I117" i="92"/>
  <c r="I111" i="92"/>
  <c r="I105" i="92"/>
  <c r="I98" i="92" s="1"/>
  <c r="I96" i="92" s="1"/>
  <c r="I99" i="92"/>
  <c r="H94" i="92"/>
  <c r="H93" i="92"/>
  <c r="H92" i="92"/>
  <c r="H91" i="92"/>
  <c r="H89" i="92"/>
  <c r="J86" i="92"/>
  <c r="J85" i="92"/>
  <c r="J84" i="92"/>
  <c r="J83" i="92"/>
  <c r="J82" i="92"/>
  <c r="J81" i="92"/>
  <c r="J80" i="92"/>
  <c r="J79" i="92"/>
  <c r="I78" i="92"/>
  <c r="H78" i="92"/>
  <c r="G78" i="92"/>
  <c r="F78" i="92"/>
  <c r="J78" i="92" s="1"/>
  <c r="J77" i="92"/>
  <c r="J75" i="92"/>
  <c r="J74" i="92"/>
  <c r="J73" i="92"/>
  <c r="I72" i="92"/>
  <c r="H72" i="92"/>
  <c r="G72" i="92"/>
  <c r="F72" i="92"/>
  <c r="J72" i="92" s="1"/>
  <c r="J71" i="92"/>
  <c r="J66" i="92" s="1"/>
  <c r="I70" i="92"/>
  <c r="H70" i="92"/>
  <c r="G70" i="92"/>
  <c r="F70" i="92"/>
  <c r="J70" i="92" s="1"/>
  <c r="J64" i="92"/>
  <c r="J63" i="92"/>
  <c r="J62" i="92"/>
  <c r="J61" i="92"/>
  <c r="J60" i="92"/>
  <c r="J59" i="92"/>
  <c r="J58" i="92"/>
  <c r="J57" i="92"/>
  <c r="J56" i="92"/>
  <c r="J55" i="92"/>
  <c r="I55" i="92"/>
  <c r="H55" i="92"/>
  <c r="G55" i="92"/>
  <c r="F55" i="92"/>
  <c r="J54" i="92"/>
  <c r="J53" i="92"/>
  <c r="J52" i="92"/>
  <c r="J51" i="92"/>
  <c r="J50" i="92"/>
  <c r="J49" i="92"/>
  <c r="J48" i="92"/>
  <c r="J47" i="92"/>
  <c r="J46" i="92"/>
  <c r="J45" i="92"/>
  <c r="J44" i="92"/>
  <c r="J43" i="92"/>
  <c r="I43" i="92"/>
  <c r="H43" i="92"/>
  <c r="G43" i="92"/>
  <c r="F43" i="92"/>
  <c r="J42" i="92"/>
  <c r="J41" i="92"/>
  <c r="J40" i="92"/>
  <c r="J39" i="92"/>
  <c r="I38" i="92"/>
  <c r="J38" i="92" s="1"/>
  <c r="H38" i="92"/>
  <c r="G38" i="92"/>
  <c r="F38" i="92"/>
  <c r="J37" i="92"/>
  <c r="J36" i="92"/>
  <c r="J35" i="92"/>
  <c r="I34" i="92"/>
  <c r="J34" i="92" s="1"/>
  <c r="H34" i="92"/>
  <c r="G34" i="92"/>
  <c r="F34" i="92"/>
  <c r="J33" i="92"/>
  <c r="J32" i="92"/>
  <c r="J31" i="92"/>
  <c r="J30" i="92"/>
  <c r="J29" i="92"/>
  <c r="I28" i="92"/>
  <c r="H28" i="92"/>
  <c r="G28" i="92"/>
  <c r="G22" i="92" s="1"/>
  <c r="F28" i="92"/>
  <c r="J28" i="92" s="1"/>
  <c r="J27" i="92"/>
  <c r="J26" i="92"/>
  <c r="J25" i="92"/>
  <c r="J24" i="92"/>
  <c r="I23" i="92"/>
  <c r="H23" i="92"/>
  <c r="G23" i="92"/>
  <c r="F23" i="92"/>
  <c r="J23" i="92" s="1"/>
  <c r="H22" i="92"/>
  <c r="J17" i="92"/>
  <c r="J16" i="92"/>
  <c r="I15" i="92"/>
  <c r="J15" i="92" s="1"/>
  <c r="H15" i="92"/>
  <c r="H10" i="92"/>
  <c r="J21" i="92" l="1"/>
  <c r="F21" i="92"/>
  <c r="H247" i="92" s="1"/>
  <c r="J76" i="92" s="1"/>
  <c r="F22" i="92"/>
  <c r="I22" i="92"/>
  <c r="I242" i="91" l="1"/>
  <c r="I237" i="91"/>
  <c r="I232" i="91"/>
  <c r="I227" i="91"/>
  <c r="I223" i="91"/>
  <c r="I218" i="91"/>
  <c r="I215" i="91"/>
  <c r="I211" i="91"/>
  <c r="I173" i="91"/>
  <c r="I168" i="91"/>
  <c r="I163" i="91"/>
  <c r="I158" i="91"/>
  <c r="I153" i="91"/>
  <c r="I148" i="91"/>
  <c r="I143" i="91"/>
  <c r="I137" i="91" s="1"/>
  <c r="I138" i="91"/>
  <c r="I131" i="91"/>
  <c r="I125" i="91"/>
  <c r="I121" i="91"/>
  <c r="I117" i="91"/>
  <c r="I111" i="91"/>
  <c r="I105" i="91"/>
  <c r="I98" i="91" s="1"/>
  <c r="I96" i="91" s="1"/>
  <c r="I99" i="91"/>
  <c r="H94" i="91"/>
  <c r="H93" i="91"/>
  <c r="H92" i="91"/>
  <c r="H91" i="91"/>
  <c r="H89" i="91"/>
  <c r="J86" i="91"/>
  <c r="J85" i="91"/>
  <c r="J84" i="91"/>
  <c r="J83" i="91"/>
  <c r="J82" i="91"/>
  <c r="J81" i="91"/>
  <c r="J80" i="91"/>
  <c r="J79" i="91"/>
  <c r="I78" i="91"/>
  <c r="H78" i="91"/>
  <c r="J78" i="91" s="1"/>
  <c r="G78" i="91"/>
  <c r="F78" i="91"/>
  <c r="J77" i="91"/>
  <c r="J75" i="91"/>
  <c r="J74" i="91"/>
  <c r="J73" i="91"/>
  <c r="J72" i="91"/>
  <c r="I72" i="91"/>
  <c r="H72" i="91"/>
  <c r="G72" i="91"/>
  <c r="F72" i="91"/>
  <c r="J71" i="91"/>
  <c r="J66" i="91" s="1"/>
  <c r="I70" i="91"/>
  <c r="H70" i="91"/>
  <c r="J70" i="91" s="1"/>
  <c r="G70" i="91"/>
  <c r="F70" i="91"/>
  <c r="J64" i="91"/>
  <c r="J63" i="91"/>
  <c r="J62" i="91"/>
  <c r="J61" i="91"/>
  <c r="J60" i="91"/>
  <c r="J59" i="91"/>
  <c r="J58" i="91"/>
  <c r="J57" i="91"/>
  <c r="J56" i="91"/>
  <c r="J55" i="91"/>
  <c r="I55" i="91"/>
  <c r="H55" i="91"/>
  <c r="G55" i="91"/>
  <c r="F55" i="91"/>
  <c r="J54" i="91"/>
  <c r="J53" i="91"/>
  <c r="J52" i="91"/>
  <c r="J51" i="91"/>
  <c r="J50" i="91"/>
  <c r="J49" i="91"/>
  <c r="J48" i="91"/>
  <c r="J47" i="91"/>
  <c r="J46" i="91"/>
  <c r="J45" i="91"/>
  <c r="J44" i="91"/>
  <c r="J43" i="91"/>
  <c r="I43" i="91"/>
  <c r="H43" i="91"/>
  <c r="G43" i="91"/>
  <c r="F43" i="91"/>
  <c r="J42" i="91"/>
  <c r="J41" i="91"/>
  <c r="J40" i="91"/>
  <c r="J39" i="91"/>
  <c r="I38" i="91"/>
  <c r="H38" i="91"/>
  <c r="G38" i="91"/>
  <c r="F38" i="91"/>
  <c r="J37" i="91"/>
  <c r="J36" i="91"/>
  <c r="J35" i="91"/>
  <c r="I34" i="91"/>
  <c r="I22" i="91" s="1"/>
  <c r="H34" i="91"/>
  <c r="J34" i="91" s="1"/>
  <c r="G34" i="91"/>
  <c r="F34" i="91"/>
  <c r="J33" i="91"/>
  <c r="J32" i="91"/>
  <c r="J31" i="91"/>
  <c r="J30" i="91"/>
  <c r="J29" i="91"/>
  <c r="J28" i="91"/>
  <c r="I28" i="91"/>
  <c r="H28" i="91"/>
  <c r="G28" i="91"/>
  <c r="F28" i="91"/>
  <c r="J27" i="91"/>
  <c r="J26" i="91"/>
  <c r="J25" i="91"/>
  <c r="J24" i="91"/>
  <c r="I23" i="91"/>
  <c r="H23" i="91"/>
  <c r="G23" i="91"/>
  <c r="F23" i="91"/>
  <c r="J23" i="91" s="1"/>
  <c r="H22" i="91"/>
  <c r="G22" i="91"/>
  <c r="J17" i="91"/>
  <c r="J16" i="91"/>
  <c r="I15" i="91"/>
  <c r="H15" i="91"/>
  <c r="J15" i="91" s="1"/>
  <c r="H10" i="91"/>
  <c r="I242" i="90"/>
  <c r="I237" i="90"/>
  <c r="I232" i="90"/>
  <c r="I227" i="90"/>
  <c r="I223" i="90"/>
  <c r="I218" i="90"/>
  <c r="I215" i="90"/>
  <c r="I211" i="90"/>
  <c r="I173" i="90"/>
  <c r="I168" i="90"/>
  <c r="I163" i="90"/>
  <c r="I158" i="90"/>
  <c r="I153" i="90"/>
  <c r="I148" i="90"/>
  <c r="I143" i="90"/>
  <c r="I137" i="90" s="1"/>
  <c r="I138" i="90"/>
  <c r="I131" i="90"/>
  <c r="I125" i="90"/>
  <c r="I121" i="90"/>
  <c r="I117" i="90"/>
  <c r="I111" i="90"/>
  <c r="I105" i="90"/>
  <c r="I98" i="90" s="1"/>
  <c r="I96" i="90" s="1"/>
  <c r="I99" i="90"/>
  <c r="H94" i="90"/>
  <c r="H93" i="90"/>
  <c r="H92" i="90"/>
  <c r="H91" i="90"/>
  <c r="H89" i="90"/>
  <c r="J86" i="90"/>
  <c r="J85" i="90"/>
  <c r="J84" i="90"/>
  <c r="J83" i="90"/>
  <c r="J82" i="90"/>
  <c r="J81" i="90"/>
  <c r="J80" i="90"/>
  <c r="J79" i="90"/>
  <c r="I78" i="90"/>
  <c r="H78" i="90"/>
  <c r="J78" i="90" s="1"/>
  <c r="G78" i="90"/>
  <c r="F78" i="90"/>
  <c r="J77" i="90"/>
  <c r="J75" i="90"/>
  <c r="J74" i="90"/>
  <c r="J73" i="90"/>
  <c r="J72" i="90"/>
  <c r="I72" i="90"/>
  <c r="H72" i="90"/>
  <c r="G72" i="90"/>
  <c r="F72" i="90"/>
  <c r="J71" i="90"/>
  <c r="J66" i="90" s="1"/>
  <c r="I70" i="90"/>
  <c r="H70" i="90"/>
  <c r="J70" i="90" s="1"/>
  <c r="G70" i="90"/>
  <c r="F70" i="90"/>
  <c r="J64" i="90"/>
  <c r="J63" i="90"/>
  <c r="J62" i="90"/>
  <c r="J61" i="90"/>
  <c r="J60" i="90"/>
  <c r="J59" i="90"/>
  <c r="J58" i="90"/>
  <c r="J57" i="90"/>
  <c r="J56" i="90"/>
  <c r="J55" i="90"/>
  <c r="I55" i="90"/>
  <c r="H55" i="90"/>
  <c r="G55" i="90"/>
  <c r="F55" i="90"/>
  <c r="J54" i="90"/>
  <c r="J53" i="90"/>
  <c r="J52" i="90"/>
  <c r="J51" i="90"/>
  <c r="J50" i="90"/>
  <c r="J49" i="90"/>
  <c r="J48" i="90"/>
  <c r="J47" i="90"/>
  <c r="J46" i="90"/>
  <c r="J45" i="90"/>
  <c r="J44" i="90"/>
  <c r="J43" i="90"/>
  <c r="I43" i="90"/>
  <c r="H43" i="90"/>
  <c r="G43" i="90"/>
  <c r="F43" i="90"/>
  <c r="J42" i="90"/>
  <c r="J41" i="90"/>
  <c r="J40" i="90"/>
  <c r="J39" i="90"/>
  <c r="I38" i="90"/>
  <c r="H38" i="90"/>
  <c r="J38" i="90" s="1"/>
  <c r="G38" i="90"/>
  <c r="G22" i="90" s="1"/>
  <c r="F38" i="90"/>
  <c r="J37" i="90"/>
  <c r="J36" i="90"/>
  <c r="J35" i="90"/>
  <c r="I34" i="90"/>
  <c r="H34" i="90"/>
  <c r="J34" i="90" s="1"/>
  <c r="G34" i="90"/>
  <c r="F34" i="90"/>
  <c r="J33" i="90"/>
  <c r="J32" i="90"/>
  <c r="J31" i="90"/>
  <c r="J30" i="90"/>
  <c r="J29" i="90"/>
  <c r="J28" i="90"/>
  <c r="I28" i="90"/>
  <c r="H28" i="90"/>
  <c r="G28" i="90"/>
  <c r="F28" i="90"/>
  <c r="J27" i="90"/>
  <c r="J26" i="90"/>
  <c r="J25" i="90"/>
  <c r="J24" i="90"/>
  <c r="I23" i="90"/>
  <c r="H23" i="90"/>
  <c r="G23" i="90"/>
  <c r="F23" i="90"/>
  <c r="J23" i="90" s="1"/>
  <c r="J17" i="90"/>
  <c r="J16" i="90"/>
  <c r="I15" i="90"/>
  <c r="H15" i="90"/>
  <c r="J15" i="90" s="1"/>
  <c r="H10" i="90"/>
  <c r="J38" i="91" l="1"/>
  <c r="I22" i="90"/>
  <c r="H22" i="90"/>
  <c r="J21" i="91"/>
  <c r="F21" i="91"/>
  <c r="H247" i="91" s="1"/>
  <c r="J76" i="91" s="1"/>
  <c r="F22" i="91"/>
  <c r="J21" i="90"/>
  <c r="F21" i="90"/>
  <c r="H247" i="90" s="1"/>
  <c r="J76" i="90" s="1"/>
  <c r="F22" i="90"/>
  <c r="I242" i="89" l="1"/>
  <c r="I237" i="89"/>
  <c r="I232" i="89"/>
  <c r="I227" i="89"/>
  <c r="I223" i="89"/>
  <c r="I218" i="89"/>
  <c r="I215" i="89"/>
  <c r="I211" i="89"/>
  <c r="I173" i="89"/>
  <c r="I168" i="89"/>
  <c r="I163" i="89"/>
  <c r="I158" i="89"/>
  <c r="I153" i="89"/>
  <c r="I148" i="89"/>
  <c r="I143" i="89"/>
  <c r="I138" i="89"/>
  <c r="I137" i="89"/>
  <c r="I131" i="89"/>
  <c r="I125" i="89"/>
  <c r="I121" i="89"/>
  <c r="I117" i="89"/>
  <c r="I111" i="89"/>
  <c r="I105" i="89"/>
  <c r="I98" i="89" s="1"/>
  <c r="I96" i="89" s="1"/>
  <c r="I99" i="89"/>
  <c r="H94" i="89"/>
  <c r="H93" i="89"/>
  <c r="H92" i="89"/>
  <c r="H91" i="89"/>
  <c r="H89" i="89"/>
  <c r="J86" i="89"/>
  <c r="J85" i="89"/>
  <c r="J84" i="89"/>
  <c r="J83" i="89"/>
  <c r="J82" i="89"/>
  <c r="J81" i="89"/>
  <c r="J80" i="89"/>
  <c r="J79" i="89"/>
  <c r="I78" i="89"/>
  <c r="H78" i="89"/>
  <c r="G78" i="89"/>
  <c r="F78" i="89"/>
  <c r="J78" i="89" s="1"/>
  <c r="J77" i="89"/>
  <c r="J75" i="89"/>
  <c r="J74" i="89"/>
  <c r="J73" i="89"/>
  <c r="I72" i="89"/>
  <c r="H72" i="89"/>
  <c r="G72" i="89"/>
  <c r="F72" i="89"/>
  <c r="J72" i="89" s="1"/>
  <c r="J71" i="89"/>
  <c r="J66" i="89" s="1"/>
  <c r="I70" i="89"/>
  <c r="H70" i="89"/>
  <c r="G70" i="89"/>
  <c r="F70" i="89"/>
  <c r="J70" i="89" s="1"/>
  <c r="J64" i="89"/>
  <c r="J63" i="89"/>
  <c r="J62" i="89"/>
  <c r="J61" i="89"/>
  <c r="J60" i="89"/>
  <c r="J59" i="89"/>
  <c r="J58" i="89"/>
  <c r="J57" i="89"/>
  <c r="J56" i="89"/>
  <c r="J55" i="89"/>
  <c r="I55" i="89"/>
  <c r="H55" i="89"/>
  <c r="G55" i="89"/>
  <c r="F55" i="89"/>
  <c r="J54" i="89"/>
  <c r="J53" i="89"/>
  <c r="J52" i="89"/>
  <c r="J51" i="89"/>
  <c r="J50" i="89"/>
  <c r="J49" i="89"/>
  <c r="J48" i="89"/>
  <c r="J47" i="89"/>
  <c r="J46" i="89"/>
  <c r="J45" i="89"/>
  <c r="J44" i="89"/>
  <c r="J43" i="89"/>
  <c r="I43" i="89"/>
  <c r="H43" i="89"/>
  <c r="G43" i="89"/>
  <c r="F43" i="89"/>
  <c r="J42" i="89"/>
  <c r="J41" i="89"/>
  <c r="J40" i="89"/>
  <c r="J39" i="89"/>
  <c r="I38" i="89"/>
  <c r="H38" i="89"/>
  <c r="H22" i="89" s="1"/>
  <c r="G38" i="89"/>
  <c r="F38" i="89"/>
  <c r="J37" i="89"/>
  <c r="J36" i="89"/>
  <c r="J35" i="89"/>
  <c r="I34" i="89"/>
  <c r="J34" i="89" s="1"/>
  <c r="H34" i="89"/>
  <c r="G34" i="89"/>
  <c r="F34" i="89"/>
  <c r="J33" i="89"/>
  <c r="J32" i="89"/>
  <c r="J31" i="89"/>
  <c r="J30" i="89"/>
  <c r="J29" i="89"/>
  <c r="I28" i="89"/>
  <c r="H28" i="89"/>
  <c r="G28" i="89"/>
  <c r="J28" i="89" s="1"/>
  <c r="F28" i="89"/>
  <c r="J27" i="89"/>
  <c r="J26" i="89"/>
  <c r="J25" i="89"/>
  <c r="J24" i="89"/>
  <c r="I23" i="89"/>
  <c r="H23" i="89"/>
  <c r="G23" i="89"/>
  <c r="F23" i="89"/>
  <c r="J23" i="89" s="1"/>
  <c r="J17" i="89"/>
  <c r="J16" i="89"/>
  <c r="I15" i="89"/>
  <c r="J15" i="89" s="1"/>
  <c r="H15" i="89"/>
  <c r="H10" i="89"/>
  <c r="J38" i="89" l="1"/>
  <c r="J21" i="89" s="1"/>
  <c r="F22" i="89"/>
  <c r="G22" i="89"/>
  <c r="I22" i="89"/>
  <c r="I242" i="88"/>
  <c r="I237" i="88"/>
  <c r="I232" i="88"/>
  <c r="I227" i="88"/>
  <c r="I223" i="88"/>
  <c r="I218" i="88"/>
  <c r="I215" i="88"/>
  <c r="I211" i="88"/>
  <c r="I173" i="88"/>
  <c r="I168" i="88"/>
  <c r="I163" i="88"/>
  <c r="I158" i="88"/>
  <c r="I153" i="88"/>
  <c r="I148" i="88"/>
  <c r="I143" i="88"/>
  <c r="I137" i="88" s="1"/>
  <c r="I138" i="88"/>
  <c r="I131" i="88"/>
  <c r="I125" i="88"/>
  <c r="I121" i="88"/>
  <c r="I117" i="88"/>
  <c r="I111" i="88"/>
  <c r="I105" i="88"/>
  <c r="I98" i="88" s="1"/>
  <c r="I96" i="88" s="1"/>
  <c r="I99" i="88"/>
  <c r="H94" i="88"/>
  <c r="H93" i="88"/>
  <c r="H92" i="88"/>
  <c r="H91" i="88"/>
  <c r="H89" i="88"/>
  <c r="J86" i="88"/>
  <c r="J85" i="88"/>
  <c r="J84" i="88"/>
  <c r="J83" i="88"/>
  <c r="J82" i="88"/>
  <c r="J81" i="88"/>
  <c r="J80" i="88"/>
  <c r="J79" i="88"/>
  <c r="I78" i="88"/>
  <c r="H78" i="88"/>
  <c r="G78" i="88"/>
  <c r="F78" i="88"/>
  <c r="J78" i="88" s="1"/>
  <c r="J77" i="88"/>
  <c r="J75" i="88"/>
  <c r="J74" i="88"/>
  <c r="J73" i="88"/>
  <c r="I72" i="88"/>
  <c r="H72" i="88"/>
  <c r="G72" i="88"/>
  <c r="F72" i="88"/>
  <c r="J72" i="88" s="1"/>
  <c r="J71" i="88"/>
  <c r="J66" i="88" s="1"/>
  <c r="I70" i="88"/>
  <c r="H70" i="88"/>
  <c r="G70" i="88"/>
  <c r="F70" i="88"/>
  <c r="J70" i="88" s="1"/>
  <c r="J64" i="88"/>
  <c r="J63" i="88"/>
  <c r="J62" i="88"/>
  <c r="J61" i="88"/>
  <c r="J60" i="88"/>
  <c r="J59" i="88"/>
  <c r="J58" i="88"/>
  <c r="J57" i="88"/>
  <c r="J56" i="88"/>
  <c r="J55" i="88"/>
  <c r="I55" i="88"/>
  <c r="H55" i="88"/>
  <c r="G55" i="88"/>
  <c r="F55" i="88"/>
  <c r="J54" i="88"/>
  <c r="J53" i="88"/>
  <c r="J52" i="88"/>
  <c r="J51" i="88"/>
  <c r="J50" i="88"/>
  <c r="J49" i="88"/>
  <c r="J48" i="88"/>
  <c r="J47" i="88"/>
  <c r="J46" i="88"/>
  <c r="J45" i="88"/>
  <c r="J44" i="88"/>
  <c r="J43" i="88"/>
  <c r="I43" i="88"/>
  <c r="H43" i="88"/>
  <c r="G43" i="88"/>
  <c r="F43" i="88"/>
  <c r="J42" i="88"/>
  <c r="J41" i="88"/>
  <c r="J40" i="88"/>
  <c r="J39" i="88"/>
  <c r="I38" i="88"/>
  <c r="H38" i="88"/>
  <c r="G38" i="88"/>
  <c r="F38" i="88"/>
  <c r="J37" i="88"/>
  <c r="J36" i="88"/>
  <c r="J35" i="88"/>
  <c r="I34" i="88"/>
  <c r="H34" i="88"/>
  <c r="G34" i="88"/>
  <c r="F34" i="88"/>
  <c r="J34" i="88" s="1"/>
  <c r="J33" i="88"/>
  <c r="J32" i="88"/>
  <c r="J31" i="88"/>
  <c r="J30" i="88"/>
  <c r="J29" i="88"/>
  <c r="I28" i="88"/>
  <c r="H28" i="88"/>
  <c r="G28" i="88"/>
  <c r="F28" i="88"/>
  <c r="J28" i="88" s="1"/>
  <c r="J27" i="88"/>
  <c r="J26" i="88"/>
  <c r="J25" i="88"/>
  <c r="J24" i="88"/>
  <c r="I23" i="88"/>
  <c r="H23" i="88"/>
  <c r="G23" i="88"/>
  <c r="F23" i="88"/>
  <c r="J23" i="88" s="1"/>
  <c r="I15" i="88"/>
  <c r="J15" i="88" s="1"/>
  <c r="H15" i="88"/>
  <c r="H10" i="88"/>
  <c r="F21" i="89" l="1"/>
  <c r="H247" i="89" s="1"/>
  <c r="J76" i="89" s="1"/>
  <c r="G22" i="88"/>
  <c r="H22" i="88"/>
  <c r="I22" i="88"/>
  <c r="J38" i="88"/>
  <c r="J21" i="88"/>
  <c r="F21" i="88"/>
  <c r="H247" i="88" s="1"/>
  <c r="J76" i="88" s="1"/>
  <c r="F22" i="88"/>
  <c r="I242" i="87" l="1"/>
  <c r="I237" i="87"/>
  <c r="I232" i="87"/>
  <c r="I227" i="87"/>
  <c r="I223" i="87"/>
  <c r="I218" i="87"/>
  <c r="I215" i="87"/>
  <c r="I211" i="87"/>
  <c r="I173" i="87"/>
  <c r="I168" i="87"/>
  <c r="I163" i="87"/>
  <c r="I158" i="87"/>
  <c r="I153" i="87"/>
  <c r="I148" i="87"/>
  <c r="I143" i="87"/>
  <c r="I137" i="87" s="1"/>
  <c r="I138" i="87"/>
  <c r="I131" i="87"/>
  <c r="I125" i="87"/>
  <c r="I121" i="87"/>
  <c r="I117" i="87"/>
  <c r="I111" i="87"/>
  <c r="I105" i="87"/>
  <c r="I98" i="87" s="1"/>
  <c r="I96" i="87" s="1"/>
  <c r="I99" i="87"/>
  <c r="H94" i="87"/>
  <c r="H93" i="87"/>
  <c r="H92" i="87"/>
  <c r="H91" i="87"/>
  <c r="H89" i="87"/>
  <c r="J86" i="87"/>
  <c r="J85" i="87"/>
  <c r="J84" i="87"/>
  <c r="J83" i="87"/>
  <c r="J82" i="87"/>
  <c r="J81" i="87"/>
  <c r="J80" i="87"/>
  <c r="J79" i="87"/>
  <c r="I78" i="87"/>
  <c r="H78" i="87"/>
  <c r="G78" i="87"/>
  <c r="F78" i="87"/>
  <c r="J78" i="87" s="1"/>
  <c r="J77" i="87"/>
  <c r="J75" i="87"/>
  <c r="J74" i="87"/>
  <c r="J73" i="87"/>
  <c r="I72" i="87"/>
  <c r="H72" i="87"/>
  <c r="G72" i="87"/>
  <c r="F72" i="87"/>
  <c r="J72" i="87" s="1"/>
  <c r="J71" i="87"/>
  <c r="J66" i="87" s="1"/>
  <c r="I70" i="87"/>
  <c r="H70" i="87"/>
  <c r="G70" i="87"/>
  <c r="F70" i="87"/>
  <c r="J70" i="87" s="1"/>
  <c r="J64" i="87"/>
  <c r="J63" i="87"/>
  <c r="J62" i="87"/>
  <c r="J61" i="87"/>
  <c r="J60" i="87"/>
  <c r="J59" i="87"/>
  <c r="J58" i="87"/>
  <c r="J57" i="87"/>
  <c r="J56" i="87"/>
  <c r="J55" i="87"/>
  <c r="I55" i="87"/>
  <c r="H55" i="87"/>
  <c r="G55" i="87"/>
  <c r="F55" i="87"/>
  <c r="J54" i="87"/>
  <c r="J53" i="87"/>
  <c r="J52" i="87"/>
  <c r="J51" i="87"/>
  <c r="J50" i="87"/>
  <c r="J49" i="87"/>
  <c r="J48" i="87"/>
  <c r="J47" i="87"/>
  <c r="J46" i="87"/>
  <c r="J45" i="87"/>
  <c r="J44" i="87"/>
  <c r="J43" i="87"/>
  <c r="I43" i="87"/>
  <c r="H43" i="87"/>
  <c r="G43" i="87"/>
  <c r="F43" i="87"/>
  <c r="J42" i="87"/>
  <c r="J41" i="87"/>
  <c r="J40" i="87"/>
  <c r="J39" i="87"/>
  <c r="I38" i="87"/>
  <c r="I22" i="87" s="1"/>
  <c r="H38" i="87"/>
  <c r="J38" i="87" s="1"/>
  <c r="G38" i="87"/>
  <c r="F38" i="87"/>
  <c r="J37" i="87"/>
  <c r="J36" i="87"/>
  <c r="J35" i="87"/>
  <c r="I34" i="87"/>
  <c r="H34" i="87"/>
  <c r="J34" i="87" s="1"/>
  <c r="G34" i="87"/>
  <c r="F34" i="87"/>
  <c r="J33" i="87"/>
  <c r="J32" i="87"/>
  <c r="J31" i="87"/>
  <c r="J30" i="87"/>
  <c r="J29" i="87"/>
  <c r="I28" i="87"/>
  <c r="H28" i="87"/>
  <c r="G28" i="87"/>
  <c r="F28" i="87"/>
  <c r="J28" i="87" s="1"/>
  <c r="J27" i="87"/>
  <c r="J26" i="87"/>
  <c r="J25" i="87"/>
  <c r="J24" i="87"/>
  <c r="I23" i="87"/>
  <c r="H23" i="87"/>
  <c r="G23" i="87"/>
  <c r="G22" i="87" s="1"/>
  <c r="F23" i="87"/>
  <c r="J23" i="87" s="1"/>
  <c r="J17" i="87"/>
  <c r="J16" i="87"/>
  <c r="I15" i="87"/>
  <c r="J15" i="87" s="1"/>
  <c r="H15" i="87"/>
  <c r="H10" i="87"/>
  <c r="H22" i="87" l="1"/>
  <c r="J21" i="87"/>
  <c r="F21" i="87"/>
  <c r="H247" i="87" s="1"/>
  <c r="J76" i="87" s="1"/>
  <c r="F22" i="87"/>
  <c r="I242" i="86"/>
  <c r="I237" i="86"/>
  <c r="I232" i="86"/>
  <c r="I227" i="86"/>
  <c r="I223" i="86"/>
  <c r="I218" i="86"/>
  <c r="I215" i="86"/>
  <c r="I211" i="86"/>
  <c r="I173" i="86"/>
  <c r="I168" i="86"/>
  <c r="I163" i="86"/>
  <c r="I158" i="86"/>
  <c r="I153" i="86"/>
  <c r="I148" i="86"/>
  <c r="I143" i="86"/>
  <c r="I137" i="86" s="1"/>
  <c r="I138" i="86"/>
  <c r="I131" i="86"/>
  <c r="I125" i="86"/>
  <c r="I121" i="86"/>
  <c r="I117" i="86"/>
  <c r="I111" i="86"/>
  <c r="I105" i="86"/>
  <c r="I98" i="86" s="1"/>
  <c r="I96" i="86" s="1"/>
  <c r="I99" i="86"/>
  <c r="H94" i="86"/>
  <c r="H93" i="86"/>
  <c r="H92" i="86"/>
  <c r="H91" i="86"/>
  <c r="H89" i="86"/>
  <c r="J86" i="86"/>
  <c r="J85" i="86"/>
  <c r="J84" i="86"/>
  <c r="J83" i="86"/>
  <c r="J82" i="86"/>
  <c r="J81" i="86"/>
  <c r="J80" i="86"/>
  <c r="J79" i="86"/>
  <c r="I78" i="86"/>
  <c r="H78" i="86"/>
  <c r="G78" i="86"/>
  <c r="F78" i="86"/>
  <c r="J78" i="86" s="1"/>
  <c r="J77" i="86"/>
  <c r="J75" i="86"/>
  <c r="J74" i="86"/>
  <c r="J73" i="86"/>
  <c r="I72" i="86"/>
  <c r="H72" i="86"/>
  <c r="G72" i="86"/>
  <c r="F72" i="86"/>
  <c r="J72" i="86" s="1"/>
  <c r="J71" i="86"/>
  <c r="J66" i="86" s="1"/>
  <c r="I70" i="86"/>
  <c r="H70" i="86"/>
  <c r="G70" i="86"/>
  <c r="F70" i="86"/>
  <c r="J70" i="86" s="1"/>
  <c r="J64" i="86"/>
  <c r="J63" i="86"/>
  <c r="J62" i="86"/>
  <c r="J61" i="86"/>
  <c r="J60" i="86"/>
  <c r="J59" i="86"/>
  <c r="J58" i="86"/>
  <c r="J57" i="86"/>
  <c r="J56" i="86"/>
  <c r="J55" i="86"/>
  <c r="I55" i="86"/>
  <c r="H55" i="86"/>
  <c r="G55" i="86"/>
  <c r="F55" i="86"/>
  <c r="J54" i="86"/>
  <c r="J53" i="86"/>
  <c r="J52" i="86"/>
  <c r="J51" i="86"/>
  <c r="J50" i="86"/>
  <c r="J49" i="86"/>
  <c r="J48" i="86"/>
  <c r="J47" i="86"/>
  <c r="J46" i="86"/>
  <c r="J45" i="86"/>
  <c r="J44" i="86"/>
  <c r="J43" i="86"/>
  <c r="I43" i="86"/>
  <c r="H43" i="86"/>
  <c r="G43" i="86"/>
  <c r="F43" i="86"/>
  <c r="J42" i="86"/>
  <c r="J41" i="86"/>
  <c r="J40" i="86"/>
  <c r="J39" i="86"/>
  <c r="I38" i="86"/>
  <c r="H38" i="86"/>
  <c r="G38" i="86"/>
  <c r="F38" i="86"/>
  <c r="J37" i="86"/>
  <c r="J36" i="86"/>
  <c r="J35" i="86"/>
  <c r="J34" i="86"/>
  <c r="I34" i="86"/>
  <c r="H34" i="86"/>
  <c r="G34" i="86"/>
  <c r="F34" i="86"/>
  <c r="J33" i="86"/>
  <c r="J32" i="86"/>
  <c r="J31" i="86"/>
  <c r="J30" i="86"/>
  <c r="J29" i="86"/>
  <c r="I28" i="86"/>
  <c r="H28" i="86"/>
  <c r="G28" i="86"/>
  <c r="F28" i="86"/>
  <c r="J28" i="86" s="1"/>
  <c r="J27" i="86"/>
  <c r="J26" i="86"/>
  <c r="J25" i="86"/>
  <c r="J24" i="86"/>
  <c r="I23" i="86"/>
  <c r="H23" i="86"/>
  <c r="G23" i="86"/>
  <c r="F23" i="86"/>
  <c r="J23" i="86" s="1"/>
  <c r="I22" i="86"/>
  <c r="H22" i="86"/>
  <c r="G22" i="86"/>
  <c r="J17" i="86"/>
  <c r="J16" i="86"/>
  <c r="I15" i="86"/>
  <c r="H15" i="86"/>
  <c r="J15" i="86" s="1"/>
  <c r="H10" i="86"/>
  <c r="J38" i="86" l="1"/>
  <c r="J21" i="86" s="1"/>
  <c r="F22" i="86"/>
  <c r="I242" i="85"/>
  <c r="I237" i="85"/>
  <c r="I232" i="85"/>
  <c r="I227" i="85"/>
  <c r="I223" i="85"/>
  <c r="I218" i="85"/>
  <c r="I215" i="85"/>
  <c r="I211" i="85"/>
  <c r="I173" i="85"/>
  <c r="I168" i="85"/>
  <c r="I163" i="85"/>
  <c r="I158" i="85"/>
  <c r="I153" i="85"/>
  <c r="I148" i="85"/>
  <c r="I143" i="85"/>
  <c r="I137" i="85" s="1"/>
  <c r="I138" i="85"/>
  <c r="I131" i="85"/>
  <c r="I125" i="85"/>
  <c r="I121" i="85"/>
  <c r="I117" i="85"/>
  <c r="I111" i="85"/>
  <c r="I105" i="85"/>
  <c r="I98" i="85" s="1"/>
  <c r="I96" i="85" s="1"/>
  <c r="I99" i="85"/>
  <c r="H94" i="85"/>
  <c r="H93" i="85"/>
  <c r="H92" i="85"/>
  <c r="H91" i="85"/>
  <c r="H89" i="85"/>
  <c r="J86" i="85"/>
  <c r="J85" i="85"/>
  <c r="J84" i="85"/>
  <c r="J83" i="85"/>
  <c r="J82" i="85"/>
  <c r="J81" i="85"/>
  <c r="J80" i="85"/>
  <c r="J79" i="85"/>
  <c r="I78" i="85"/>
  <c r="H78" i="85"/>
  <c r="G78" i="85"/>
  <c r="J78" i="85" s="1"/>
  <c r="F78" i="85"/>
  <c r="J77" i="85"/>
  <c r="J75" i="85"/>
  <c r="J74" i="85"/>
  <c r="J73" i="85"/>
  <c r="J72" i="85"/>
  <c r="I72" i="85"/>
  <c r="H72" i="85"/>
  <c r="G72" i="85"/>
  <c r="F72" i="85"/>
  <c r="J71" i="85"/>
  <c r="J66" i="85" s="1"/>
  <c r="I70" i="85"/>
  <c r="H70" i="85"/>
  <c r="J70" i="85" s="1"/>
  <c r="G70" i="85"/>
  <c r="F70" i="85"/>
  <c r="J64" i="85"/>
  <c r="J63" i="85"/>
  <c r="J62" i="85"/>
  <c r="J61" i="85"/>
  <c r="J60" i="85"/>
  <c r="J59" i="85"/>
  <c r="J58" i="85"/>
  <c r="J57" i="85"/>
  <c r="J56" i="85"/>
  <c r="I55" i="85"/>
  <c r="H55" i="85"/>
  <c r="G55" i="85"/>
  <c r="J55" i="85" s="1"/>
  <c r="F55" i="85"/>
  <c r="J54" i="85"/>
  <c r="J53" i="85"/>
  <c r="J52" i="85"/>
  <c r="J51" i="85"/>
  <c r="J50" i="85"/>
  <c r="J49" i="85"/>
  <c r="J48" i="85"/>
  <c r="J47" i="85"/>
  <c r="J46" i="85"/>
  <c r="J45" i="85"/>
  <c r="J44" i="85"/>
  <c r="I43" i="85"/>
  <c r="H43" i="85"/>
  <c r="G43" i="85"/>
  <c r="J43" i="85" s="1"/>
  <c r="F43" i="85"/>
  <c r="J42" i="85"/>
  <c r="J41" i="85"/>
  <c r="J40" i="85"/>
  <c r="J39" i="85"/>
  <c r="I38" i="85"/>
  <c r="H38" i="85"/>
  <c r="G38" i="85"/>
  <c r="F38" i="85"/>
  <c r="J37" i="85"/>
  <c r="J36" i="85"/>
  <c r="J35" i="85"/>
  <c r="I34" i="85"/>
  <c r="I22" i="85" s="1"/>
  <c r="H34" i="85"/>
  <c r="J34" i="85" s="1"/>
  <c r="G34" i="85"/>
  <c r="F34" i="85"/>
  <c r="J33" i="85"/>
  <c r="J32" i="85"/>
  <c r="J31" i="85"/>
  <c r="J30" i="85"/>
  <c r="J29" i="85"/>
  <c r="J28" i="85"/>
  <c r="I28" i="85"/>
  <c r="H28" i="85"/>
  <c r="G28" i="85"/>
  <c r="F28" i="85"/>
  <c r="J27" i="85"/>
  <c r="J26" i="85"/>
  <c r="J25" i="85"/>
  <c r="J24" i="85"/>
  <c r="I23" i="85"/>
  <c r="H23" i="85"/>
  <c r="G23" i="85"/>
  <c r="F23" i="85"/>
  <c r="J23" i="85" s="1"/>
  <c r="G22" i="85"/>
  <c r="J17" i="85"/>
  <c r="J16" i="85"/>
  <c r="I15" i="85"/>
  <c r="H15" i="85"/>
  <c r="J15" i="85" s="1"/>
  <c r="H10" i="85"/>
  <c r="F21" i="86" l="1"/>
  <c r="H247" i="86" s="1"/>
  <c r="J76" i="86" s="1"/>
  <c r="J38" i="85"/>
  <c r="J21" i="85" s="1"/>
  <c r="F22" i="85"/>
  <c r="H22" i="85"/>
  <c r="F21" i="85" l="1"/>
  <c r="H247" i="85" s="1"/>
  <c r="J76" i="85" s="1"/>
  <c r="I242" i="84"/>
  <c r="I237" i="84"/>
  <c r="I232" i="84"/>
  <c r="I227" i="84"/>
  <c r="I223" i="84"/>
  <c r="I218" i="84"/>
  <c r="I215" i="84"/>
  <c r="I211" i="84"/>
  <c r="I173" i="84"/>
  <c r="I168" i="84"/>
  <c r="I163" i="84"/>
  <c r="I158" i="84"/>
  <c r="I153" i="84"/>
  <c r="I148" i="84"/>
  <c r="I143" i="84"/>
  <c r="I137" i="84" s="1"/>
  <c r="I138" i="84"/>
  <c r="I131" i="84"/>
  <c r="I125" i="84"/>
  <c r="I121" i="84"/>
  <c r="I117" i="84"/>
  <c r="I111" i="84"/>
  <c r="I105" i="84"/>
  <c r="I98" i="84" s="1"/>
  <c r="I96" i="84" s="1"/>
  <c r="I99" i="84"/>
  <c r="H94" i="84"/>
  <c r="H93" i="84"/>
  <c r="H92" i="84"/>
  <c r="H91" i="84"/>
  <c r="H89" i="84"/>
  <c r="J86" i="84"/>
  <c r="J85" i="84"/>
  <c r="J84" i="84"/>
  <c r="J83" i="84"/>
  <c r="J82" i="84"/>
  <c r="J81" i="84"/>
  <c r="J80" i="84"/>
  <c r="J79" i="84"/>
  <c r="I78" i="84"/>
  <c r="H78" i="84"/>
  <c r="G78" i="84"/>
  <c r="J78" i="84" s="1"/>
  <c r="F78" i="84"/>
  <c r="J77" i="84"/>
  <c r="J75" i="84"/>
  <c r="J74" i="84"/>
  <c r="J73" i="84"/>
  <c r="I72" i="84"/>
  <c r="H72" i="84"/>
  <c r="G72" i="84"/>
  <c r="F72" i="84"/>
  <c r="J72" i="84" s="1"/>
  <c r="J71" i="84"/>
  <c r="J66" i="84" s="1"/>
  <c r="I70" i="84"/>
  <c r="H70" i="84"/>
  <c r="G70" i="84"/>
  <c r="J70" i="84" s="1"/>
  <c r="F70" i="84"/>
  <c r="J64" i="84"/>
  <c r="J63" i="84"/>
  <c r="J62" i="84"/>
  <c r="J61" i="84"/>
  <c r="J60" i="84"/>
  <c r="J59" i="84"/>
  <c r="J58" i="84"/>
  <c r="J57" i="84"/>
  <c r="J56" i="84"/>
  <c r="J55" i="84"/>
  <c r="I55" i="84"/>
  <c r="H55" i="84"/>
  <c r="G55" i="84"/>
  <c r="F55" i="84"/>
  <c r="J54" i="84"/>
  <c r="J53" i="84"/>
  <c r="J52" i="84"/>
  <c r="J51" i="84"/>
  <c r="J50" i="84"/>
  <c r="J49" i="84"/>
  <c r="J48" i="84"/>
  <c r="J47" i="84"/>
  <c r="J46" i="84"/>
  <c r="J45" i="84"/>
  <c r="J44" i="84"/>
  <c r="J43" i="84"/>
  <c r="I43" i="84"/>
  <c r="H43" i="84"/>
  <c r="G43" i="84"/>
  <c r="F43" i="84"/>
  <c r="J42" i="84"/>
  <c r="J41" i="84"/>
  <c r="J40" i="84"/>
  <c r="J39" i="84"/>
  <c r="I38" i="84"/>
  <c r="H38" i="84"/>
  <c r="H22" i="84" s="1"/>
  <c r="G38" i="84"/>
  <c r="F38" i="84"/>
  <c r="J37" i="84"/>
  <c r="J36" i="84"/>
  <c r="J35" i="84"/>
  <c r="I34" i="84"/>
  <c r="H34" i="84"/>
  <c r="G34" i="84"/>
  <c r="F34" i="84"/>
  <c r="J34" i="84" s="1"/>
  <c r="J33" i="84"/>
  <c r="J32" i="84"/>
  <c r="J31" i="84"/>
  <c r="J30" i="84"/>
  <c r="J29" i="84"/>
  <c r="I28" i="84"/>
  <c r="I22" i="84" s="1"/>
  <c r="H28" i="84"/>
  <c r="G28" i="84"/>
  <c r="F28" i="84"/>
  <c r="J28" i="84" s="1"/>
  <c r="J27" i="84"/>
  <c r="J26" i="84"/>
  <c r="J25" i="84"/>
  <c r="J24" i="84"/>
  <c r="I23" i="84"/>
  <c r="H23" i="84"/>
  <c r="G23" i="84"/>
  <c r="F23" i="84"/>
  <c r="J23" i="84" s="1"/>
  <c r="J17" i="84"/>
  <c r="J16" i="84"/>
  <c r="I15" i="84"/>
  <c r="H15" i="84"/>
  <c r="J15" i="84" s="1"/>
  <c r="H10" i="84"/>
  <c r="G22" i="84" l="1"/>
  <c r="J38" i="84"/>
  <c r="J21" i="84"/>
  <c r="F21" i="84"/>
  <c r="H247" i="84" s="1"/>
  <c r="J76" i="84" s="1"/>
  <c r="F22" i="84"/>
  <c r="I242" i="83" l="1"/>
  <c r="I237" i="83"/>
  <c r="I232" i="83"/>
  <c r="I227" i="83"/>
  <c r="I223" i="83"/>
  <c r="I218" i="83"/>
  <c r="I215" i="83"/>
  <c r="I211" i="83"/>
  <c r="I173" i="83"/>
  <c r="I168" i="83"/>
  <c r="I163" i="83"/>
  <c r="I158" i="83"/>
  <c r="I153" i="83"/>
  <c r="I148" i="83"/>
  <c r="I143" i="83"/>
  <c r="I137" i="83" s="1"/>
  <c r="I138" i="83"/>
  <c r="I131" i="83"/>
  <c r="I125" i="83"/>
  <c r="I121" i="83"/>
  <c r="I117" i="83"/>
  <c r="I111" i="83"/>
  <c r="I105" i="83"/>
  <c r="I98" i="83" s="1"/>
  <c r="I96" i="83" s="1"/>
  <c r="I99" i="83"/>
  <c r="H94" i="83"/>
  <c r="H93" i="83"/>
  <c r="H92" i="83"/>
  <c r="H91" i="83"/>
  <c r="H89" i="83"/>
  <c r="J86" i="83"/>
  <c r="J85" i="83"/>
  <c r="J84" i="83"/>
  <c r="J83" i="83"/>
  <c r="J82" i="83"/>
  <c r="J81" i="83"/>
  <c r="J80" i="83"/>
  <c r="J79" i="83"/>
  <c r="I78" i="83"/>
  <c r="H78" i="83"/>
  <c r="G78" i="83"/>
  <c r="F78" i="83"/>
  <c r="J78" i="83" s="1"/>
  <c r="J77" i="83"/>
  <c r="J75" i="83"/>
  <c r="J74" i="83"/>
  <c r="J73" i="83"/>
  <c r="J72" i="83"/>
  <c r="I72" i="83"/>
  <c r="H72" i="83"/>
  <c r="G72" i="83"/>
  <c r="F72" i="83"/>
  <c r="J71" i="83"/>
  <c r="J66" i="83" s="1"/>
  <c r="I70" i="83"/>
  <c r="H70" i="83"/>
  <c r="G70" i="83"/>
  <c r="F70" i="83"/>
  <c r="J70" i="83" s="1"/>
  <c r="J64" i="83"/>
  <c r="J63" i="83"/>
  <c r="J62" i="83"/>
  <c r="J61" i="83"/>
  <c r="J60" i="83"/>
  <c r="J59" i="83"/>
  <c r="J58" i="83"/>
  <c r="J57" i="83"/>
  <c r="J56" i="83"/>
  <c r="J55" i="83"/>
  <c r="I55" i="83"/>
  <c r="H55" i="83"/>
  <c r="G55" i="83"/>
  <c r="F55" i="83"/>
  <c r="J54" i="83"/>
  <c r="J53" i="83"/>
  <c r="J52" i="83"/>
  <c r="J51" i="83"/>
  <c r="J50" i="83"/>
  <c r="J49" i="83"/>
  <c r="J48" i="83"/>
  <c r="J47" i="83"/>
  <c r="J46" i="83"/>
  <c r="J45" i="83"/>
  <c r="J44" i="83"/>
  <c r="J43" i="83"/>
  <c r="I43" i="83"/>
  <c r="H43" i="83"/>
  <c r="G43" i="83"/>
  <c r="F43" i="83"/>
  <c r="J42" i="83"/>
  <c r="J41" i="83"/>
  <c r="J40" i="83"/>
  <c r="J39" i="83"/>
  <c r="I38" i="83"/>
  <c r="H38" i="83"/>
  <c r="G38" i="83"/>
  <c r="F38" i="83"/>
  <c r="J37" i="83"/>
  <c r="J36" i="83"/>
  <c r="J35" i="83"/>
  <c r="I34" i="83"/>
  <c r="I22" i="83" s="1"/>
  <c r="H34" i="83"/>
  <c r="G34" i="83"/>
  <c r="F34" i="83"/>
  <c r="J34" i="83" s="1"/>
  <c r="J33" i="83"/>
  <c r="J32" i="83"/>
  <c r="J31" i="83"/>
  <c r="J30" i="83"/>
  <c r="J29" i="83"/>
  <c r="J28" i="83"/>
  <c r="I28" i="83"/>
  <c r="H28" i="83"/>
  <c r="G28" i="83"/>
  <c r="F28" i="83"/>
  <c r="J27" i="83"/>
  <c r="J26" i="83"/>
  <c r="J25" i="83"/>
  <c r="J24" i="83"/>
  <c r="I23" i="83"/>
  <c r="H23" i="83"/>
  <c r="G23" i="83"/>
  <c r="F23" i="83"/>
  <c r="J23" i="83" s="1"/>
  <c r="H22" i="83"/>
  <c r="G22" i="83"/>
  <c r="J17" i="83"/>
  <c r="J16" i="83"/>
  <c r="I15" i="83"/>
  <c r="H15" i="83"/>
  <c r="J15" i="83" s="1"/>
  <c r="H10" i="83"/>
  <c r="J38" i="83" l="1"/>
  <c r="J21" i="83"/>
  <c r="F21" i="83"/>
  <c r="H247" i="83" s="1"/>
  <c r="J76" i="83" s="1"/>
  <c r="F22" i="83"/>
  <c r="I242" i="82" l="1"/>
  <c r="I237" i="82"/>
  <c r="I232" i="82"/>
  <c r="I227" i="82"/>
  <c r="I223" i="82"/>
  <c r="I218" i="82"/>
  <c r="I215" i="82"/>
  <c r="I211" i="82"/>
  <c r="I173" i="82"/>
  <c r="I168" i="82"/>
  <c r="I163" i="82"/>
  <c r="I158" i="82"/>
  <c r="I153" i="82"/>
  <c r="I148" i="82"/>
  <c r="I143" i="82"/>
  <c r="I137" i="82" s="1"/>
  <c r="I138" i="82"/>
  <c r="I131" i="82"/>
  <c r="I125" i="82"/>
  <c r="I121" i="82"/>
  <c r="I117" i="82"/>
  <c r="I111" i="82"/>
  <c r="I105" i="82"/>
  <c r="I98" i="82" s="1"/>
  <c r="I96" i="82" s="1"/>
  <c r="I99" i="82"/>
  <c r="H94" i="82"/>
  <c r="H93" i="82"/>
  <c r="H92" i="82"/>
  <c r="H91" i="82"/>
  <c r="H89" i="82"/>
  <c r="J86" i="82"/>
  <c r="J85" i="82"/>
  <c r="J84" i="82"/>
  <c r="J83" i="82"/>
  <c r="J82" i="82"/>
  <c r="J81" i="82"/>
  <c r="J80" i="82"/>
  <c r="J79" i="82"/>
  <c r="I78" i="82"/>
  <c r="H78" i="82"/>
  <c r="G78" i="82"/>
  <c r="J78" i="82" s="1"/>
  <c r="F78" i="82"/>
  <c r="J77" i="82"/>
  <c r="J75" i="82"/>
  <c r="J74" i="82"/>
  <c r="J73" i="82"/>
  <c r="I72" i="82"/>
  <c r="H72" i="82"/>
  <c r="G72" i="82"/>
  <c r="J72" i="82" s="1"/>
  <c r="F72" i="82"/>
  <c r="J71" i="82"/>
  <c r="J66" i="82" s="1"/>
  <c r="I70" i="82"/>
  <c r="H70" i="82"/>
  <c r="G70" i="82"/>
  <c r="J70" i="82" s="1"/>
  <c r="F70" i="82"/>
  <c r="J64" i="82"/>
  <c r="J63" i="82"/>
  <c r="J62" i="82"/>
  <c r="J61" i="82"/>
  <c r="J60" i="82"/>
  <c r="J59" i="82"/>
  <c r="J58" i="82"/>
  <c r="J57" i="82"/>
  <c r="J56" i="82"/>
  <c r="J55" i="82"/>
  <c r="I55" i="82"/>
  <c r="H55" i="82"/>
  <c r="G55" i="82"/>
  <c r="F55" i="82"/>
  <c r="J54" i="82"/>
  <c r="J53" i="82"/>
  <c r="J52" i="82"/>
  <c r="J51" i="82"/>
  <c r="J50" i="82"/>
  <c r="J49" i="82"/>
  <c r="J48" i="82"/>
  <c r="J47" i="82"/>
  <c r="J46" i="82"/>
  <c r="J45" i="82"/>
  <c r="J44" i="82"/>
  <c r="J43" i="82"/>
  <c r="I43" i="82"/>
  <c r="H43" i="82"/>
  <c r="G43" i="82"/>
  <c r="F43" i="82"/>
  <c r="J42" i="82"/>
  <c r="J41" i="82"/>
  <c r="J40" i="82"/>
  <c r="J39" i="82"/>
  <c r="I38" i="82"/>
  <c r="H38" i="82"/>
  <c r="G38" i="82"/>
  <c r="J38" i="82" s="1"/>
  <c r="F38" i="82"/>
  <c r="J37" i="82"/>
  <c r="J36" i="82"/>
  <c r="J35" i="82"/>
  <c r="I34" i="82"/>
  <c r="H34" i="82"/>
  <c r="G34" i="82"/>
  <c r="J34" i="82" s="1"/>
  <c r="F34" i="82"/>
  <c r="J33" i="82"/>
  <c r="J32" i="82"/>
  <c r="J31" i="82"/>
  <c r="J30" i="82"/>
  <c r="J29" i="82"/>
  <c r="I28" i="82"/>
  <c r="I22" i="82" s="1"/>
  <c r="H28" i="82"/>
  <c r="G28" i="82"/>
  <c r="J28" i="82" s="1"/>
  <c r="F28" i="82"/>
  <c r="J27" i="82"/>
  <c r="J26" i="82"/>
  <c r="J25" i="82"/>
  <c r="J24" i="82"/>
  <c r="I23" i="82"/>
  <c r="H23" i="82"/>
  <c r="G23" i="82"/>
  <c r="F23" i="82"/>
  <c r="F22" i="82" s="1"/>
  <c r="H22" i="82"/>
  <c r="J17" i="82"/>
  <c r="J16" i="82"/>
  <c r="I15" i="82"/>
  <c r="J15" i="82" s="1"/>
  <c r="H15" i="82"/>
  <c r="H10" i="82"/>
  <c r="J23" i="82" l="1"/>
  <c r="G22" i="82"/>
  <c r="J21" i="82" l="1"/>
  <c r="F21" i="82"/>
  <c r="H247" i="82" s="1"/>
  <c r="J76" i="82" s="1"/>
  <c r="I242" i="81" l="1"/>
  <c r="I237" i="81"/>
  <c r="I232" i="81"/>
  <c r="I227" i="81"/>
  <c r="I223" i="81"/>
  <c r="I218" i="81"/>
  <c r="I215" i="81"/>
  <c r="I211" i="81"/>
  <c r="I173" i="81"/>
  <c r="I168" i="81"/>
  <c r="I163" i="81"/>
  <c r="I158" i="81"/>
  <c r="I153" i="81"/>
  <c r="I148" i="81"/>
  <c r="I137" i="81" s="1"/>
  <c r="I143" i="81"/>
  <c r="I138" i="81"/>
  <c r="I131" i="81"/>
  <c r="I125" i="81"/>
  <c r="I121" i="81"/>
  <c r="I117" i="81"/>
  <c r="I111" i="81"/>
  <c r="I98" i="81" s="1"/>
  <c r="I96" i="81" s="1"/>
  <c r="I105" i="81"/>
  <c r="I99" i="81"/>
  <c r="H94" i="81"/>
  <c r="H93" i="81"/>
  <c r="H92" i="81"/>
  <c r="H91" i="81"/>
  <c r="H89" i="81" s="1"/>
  <c r="J86" i="81"/>
  <c r="J85" i="81"/>
  <c r="J84" i="81"/>
  <c r="J83" i="81"/>
  <c r="J82" i="81"/>
  <c r="J81" i="81"/>
  <c r="J80" i="81"/>
  <c r="J79" i="81"/>
  <c r="I78" i="81"/>
  <c r="H78" i="81"/>
  <c r="G78" i="81"/>
  <c r="F78" i="81"/>
  <c r="J78" i="81" s="1"/>
  <c r="J77" i="81"/>
  <c r="J75" i="81"/>
  <c r="J74" i="81"/>
  <c r="J73" i="81"/>
  <c r="I72" i="81"/>
  <c r="H72" i="81"/>
  <c r="G72" i="81"/>
  <c r="F72" i="81"/>
  <c r="J72" i="81" s="1"/>
  <c r="J71" i="81"/>
  <c r="J66" i="81" s="1"/>
  <c r="I70" i="81"/>
  <c r="H70" i="81"/>
  <c r="G70" i="81"/>
  <c r="F70" i="81"/>
  <c r="J70" i="81" s="1"/>
  <c r="J64" i="81"/>
  <c r="J63" i="81"/>
  <c r="J62" i="81"/>
  <c r="J61" i="81"/>
  <c r="J60" i="81"/>
  <c r="J59" i="81"/>
  <c r="J58" i="81"/>
  <c r="J57" i="81"/>
  <c r="J56" i="81"/>
  <c r="I55" i="81"/>
  <c r="H55" i="81"/>
  <c r="G55" i="81"/>
  <c r="F55" i="81"/>
  <c r="J55" i="81" s="1"/>
  <c r="J54" i="81"/>
  <c r="J53" i="81"/>
  <c r="J52" i="81"/>
  <c r="J51" i="81"/>
  <c r="J50" i="81"/>
  <c r="J49" i="81"/>
  <c r="J48" i="81"/>
  <c r="J47" i="81"/>
  <c r="J46" i="81"/>
  <c r="J45" i="81"/>
  <c r="J44" i="81"/>
  <c r="I43" i="81"/>
  <c r="H43" i="81"/>
  <c r="G43" i="81"/>
  <c r="F43" i="81"/>
  <c r="J43" i="81" s="1"/>
  <c r="J42" i="81"/>
  <c r="J41" i="81"/>
  <c r="J40" i="81"/>
  <c r="J39" i="81"/>
  <c r="I38" i="81"/>
  <c r="H38" i="81"/>
  <c r="G38" i="81"/>
  <c r="F38" i="81"/>
  <c r="J37" i="81"/>
  <c r="J36" i="81"/>
  <c r="J35" i="81"/>
  <c r="I34" i="81"/>
  <c r="H34" i="81"/>
  <c r="G34" i="81"/>
  <c r="J34" i="81" s="1"/>
  <c r="F34" i="81"/>
  <c r="J33" i="81"/>
  <c r="J32" i="81"/>
  <c r="J31" i="81"/>
  <c r="J30" i="81"/>
  <c r="J29" i="81"/>
  <c r="I28" i="81"/>
  <c r="I22" i="81" s="1"/>
  <c r="H28" i="81"/>
  <c r="G28" i="81"/>
  <c r="F28" i="81"/>
  <c r="J28" i="81" s="1"/>
  <c r="J27" i="81"/>
  <c r="J26" i="81"/>
  <c r="J25" i="81"/>
  <c r="J24" i="81"/>
  <c r="I23" i="81"/>
  <c r="H23" i="81"/>
  <c r="G23" i="81"/>
  <c r="G22" i="81" s="1"/>
  <c r="F23" i="81"/>
  <c r="J17" i="81"/>
  <c r="J16" i="81"/>
  <c r="I15" i="81"/>
  <c r="H15" i="81"/>
  <c r="J15" i="81" s="1"/>
  <c r="H10" i="81"/>
  <c r="J245" i="80"/>
  <c r="I245" i="80"/>
  <c r="I242" i="80" s="1"/>
  <c r="J244" i="80"/>
  <c r="I244" i="80"/>
  <c r="J243" i="80"/>
  <c r="I243" i="80"/>
  <c r="J241" i="80"/>
  <c r="I241" i="80"/>
  <c r="J240" i="80"/>
  <c r="I240" i="80"/>
  <c r="J239" i="80"/>
  <c r="I239" i="80"/>
  <c r="J238" i="80"/>
  <c r="I238" i="80"/>
  <c r="J236" i="80"/>
  <c r="I236" i="80"/>
  <c r="J235" i="80"/>
  <c r="I235" i="80"/>
  <c r="J234" i="80"/>
  <c r="I234" i="80"/>
  <c r="J233" i="80"/>
  <c r="I233" i="80"/>
  <c r="J231" i="80"/>
  <c r="I231" i="80"/>
  <c r="J230" i="80"/>
  <c r="I230" i="80"/>
  <c r="J229" i="80"/>
  <c r="I229" i="80"/>
  <c r="J228" i="80"/>
  <c r="I228" i="80"/>
  <c r="J226" i="80"/>
  <c r="I226" i="80"/>
  <c r="J225" i="80"/>
  <c r="I225" i="80"/>
  <c r="I223" i="80" s="1"/>
  <c r="J224" i="80"/>
  <c r="I224" i="80"/>
  <c r="J222" i="80"/>
  <c r="I222" i="80"/>
  <c r="J221" i="80"/>
  <c r="I221" i="80"/>
  <c r="J220" i="80"/>
  <c r="I220" i="80"/>
  <c r="J219" i="80"/>
  <c r="I219" i="80"/>
  <c r="J217" i="80"/>
  <c r="I217" i="80"/>
  <c r="J216" i="80"/>
  <c r="I216" i="80"/>
  <c r="J214" i="80"/>
  <c r="I214" i="80"/>
  <c r="J213" i="80"/>
  <c r="I213" i="80"/>
  <c r="J212" i="80"/>
  <c r="I212" i="80"/>
  <c r="J210" i="80"/>
  <c r="I210" i="80"/>
  <c r="J209" i="80"/>
  <c r="I209" i="80"/>
  <c r="J208" i="80"/>
  <c r="I208" i="80"/>
  <c r="J207" i="80"/>
  <c r="I207" i="80"/>
  <c r="J206" i="80"/>
  <c r="I206" i="80"/>
  <c r="J205" i="80"/>
  <c r="I205" i="80"/>
  <c r="J204" i="80"/>
  <c r="I204" i="80"/>
  <c r="J203" i="80"/>
  <c r="I203" i="80"/>
  <c r="J202" i="80"/>
  <c r="I202" i="80"/>
  <c r="J201" i="80"/>
  <c r="I201" i="80"/>
  <c r="J200" i="80"/>
  <c r="I200" i="80"/>
  <c r="J199" i="80"/>
  <c r="I199" i="80"/>
  <c r="J198" i="80"/>
  <c r="I198" i="80"/>
  <c r="J197" i="80"/>
  <c r="I197" i="80"/>
  <c r="J196" i="80"/>
  <c r="I196" i="80"/>
  <c r="J195" i="80"/>
  <c r="I195" i="80"/>
  <c r="J194" i="80"/>
  <c r="I194" i="80"/>
  <c r="J193" i="80"/>
  <c r="I193" i="80"/>
  <c r="J192" i="80"/>
  <c r="I192" i="80"/>
  <c r="J191" i="80"/>
  <c r="I191" i="80"/>
  <c r="J190" i="80"/>
  <c r="I190" i="80"/>
  <c r="J189" i="80"/>
  <c r="I189" i="80"/>
  <c r="J188" i="80"/>
  <c r="I188" i="80"/>
  <c r="J187" i="80"/>
  <c r="I187" i="80"/>
  <c r="J186" i="80"/>
  <c r="I186" i="80"/>
  <c r="J185" i="80"/>
  <c r="I185" i="80"/>
  <c r="J184" i="80"/>
  <c r="I184" i="80"/>
  <c r="J183" i="80"/>
  <c r="I183" i="80"/>
  <c r="J182" i="80"/>
  <c r="I182" i="80"/>
  <c r="J181" i="80"/>
  <c r="I181" i="80"/>
  <c r="J180" i="80"/>
  <c r="I180" i="80"/>
  <c r="J179" i="80"/>
  <c r="I179" i="80"/>
  <c r="J178" i="80"/>
  <c r="I178" i="80"/>
  <c r="J177" i="80"/>
  <c r="I177" i="80"/>
  <c r="J176" i="80"/>
  <c r="I176" i="80"/>
  <c r="J175" i="80"/>
  <c r="I175" i="80"/>
  <c r="J174" i="80"/>
  <c r="I174" i="80"/>
  <c r="J172" i="80"/>
  <c r="I172" i="80"/>
  <c r="J171" i="80"/>
  <c r="I171" i="80"/>
  <c r="J170" i="80"/>
  <c r="I170" i="80"/>
  <c r="J169" i="80"/>
  <c r="I169" i="80"/>
  <c r="J167" i="80"/>
  <c r="I167" i="80"/>
  <c r="J166" i="80"/>
  <c r="I166" i="80"/>
  <c r="J165" i="80"/>
  <c r="I165" i="80"/>
  <c r="J164" i="80"/>
  <c r="I164" i="80"/>
  <c r="J162" i="80"/>
  <c r="I162" i="80"/>
  <c r="J161" i="80"/>
  <c r="I161" i="80"/>
  <c r="J160" i="80"/>
  <c r="I160" i="80"/>
  <c r="J159" i="80"/>
  <c r="I159" i="80"/>
  <c r="J157" i="80"/>
  <c r="I157" i="80"/>
  <c r="J156" i="80"/>
  <c r="I156" i="80"/>
  <c r="J155" i="80"/>
  <c r="I155" i="80"/>
  <c r="J154" i="80"/>
  <c r="I154" i="80"/>
  <c r="J152" i="80"/>
  <c r="I152" i="80"/>
  <c r="J151" i="80"/>
  <c r="I151" i="80"/>
  <c r="J150" i="80"/>
  <c r="I150" i="80"/>
  <c r="J149" i="80"/>
  <c r="I149" i="80"/>
  <c r="J147" i="80"/>
  <c r="I147" i="80"/>
  <c r="J146" i="80"/>
  <c r="I146" i="80"/>
  <c r="J145" i="80"/>
  <c r="I145" i="80"/>
  <c r="J144" i="80"/>
  <c r="I144" i="80"/>
  <c r="J142" i="80"/>
  <c r="I142" i="80"/>
  <c r="J141" i="80"/>
  <c r="I141" i="80"/>
  <c r="J140" i="80"/>
  <c r="I140" i="80"/>
  <c r="J139" i="80"/>
  <c r="I139" i="80"/>
  <c r="J136" i="80"/>
  <c r="I136" i="80"/>
  <c r="J135" i="80"/>
  <c r="I135" i="80"/>
  <c r="J134" i="80"/>
  <c r="I134" i="80"/>
  <c r="J133" i="80"/>
  <c r="I133" i="80"/>
  <c r="J132" i="80"/>
  <c r="I132" i="80"/>
  <c r="J130" i="80"/>
  <c r="I130" i="80"/>
  <c r="J129" i="80"/>
  <c r="I129" i="80"/>
  <c r="I125" i="80" s="1"/>
  <c r="J128" i="80"/>
  <c r="I128" i="80"/>
  <c r="J127" i="80"/>
  <c r="I127" i="80"/>
  <c r="J126" i="80"/>
  <c r="I126" i="80"/>
  <c r="J124" i="80"/>
  <c r="I124" i="80"/>
  <c r="J123" i="80"/>
  <c r="I123" i="80"/>
  <c r="J122" i="80"/>
  <c r="I122" i="80"/>
  <c r="J120" i="80"/>
  <c r="I120" i="80"/>
  <c r="J119" i="80"/>
  <c r="I119" i="80"/>
  <c r="J118" i="80"/>
  <c r="I118" i="80"/>
  <c r="J116" i="80"/>
  <c r="I116" i="80"/>
  <c r="J115" i="80"/>
  <c r="I115" i="80"/>
  <c r="J114" i="80"/>
  <c r="I114" i="80"/>
  <c r="J113" i="80"/>
  <c r="I113" i="80"/>
  <c r="J112" i="80"/>
  <c r="I112" i="80"/>
  <c r="J110" i="80"/>
  <c r="I110" i="80"/>
  <c r="J109" i="80"/>
  <c r="I109" i="80"/>
  <c r="J108" i="80"/>
  <c r="I108" i="80"/>
  <c r="J107" i="80"/>
  <c r="I107" i="80"/>
  <c r="J106" i="80"/>
  <c r="I106" i="80"/>
  <c r="J104" i="80"/>
  <c r="I104" i="80"/>
  <c r="J103" i="80"/>
  <c r="I103" i="80"/>
  <c r="J102" i="80"/>
  <c r="I102" i="80"/>
  <c r="J101" i="80"/>
  <c r="I101" i="80"/>
  <c r="J100" i="80"/>
  <c r="I100" i="80"/>
  <c r="G94" i="80"/>
  <c r="H94" i="80" s="1"/>
  <c r="G93" i="80"/>
  <c r="H93" i="80" s="1"/>
  <c r="G92" i="80"/>
  <c r="H92" i="80" s="1"/>
  <c r="H91" i="80"/>
  <c r="G91" i="80"/>
  <c r="I86" i="80"/>
  <c r="H86" i="80"/>
  <c r="G86" i="80"/>
  <c r="F86" i="80"/>
  <c r="I85" i="80"/>
  <c r="H85" i="80"/>
  <c r="G85" i="80"/>
  <c r="F85" i="80"/>
  <c r="I84" i="80"/>
  <c r="H84" i="80"/>
  <c r="G84" i="80"/>
  <c r="F84" i="80"/>
  <c r="I83" i="80"/>
  <c r="H83" i="80"/>
  <c r="G83" i="80"/>
  <c r="F83" i="80"/>
  <c r="I82" i="80"/>
  <c r="H82" i="80"/>
  <c r="G82" i="80"/>
  <c r="F82" i="80"/>
  <c r="I81" i="80"/>
  <c r="H81" i="80"/>
  <c r="G81" i="80"/>
  <c r="F81" i="80"/>
  <c r="I80" i="80"/>
  <c r="H80" i="80"/>
  <c r="G80" i="80"/>
  <c r="F80" i="80"/>
  <c r="I79" i="80"/>
  <c r="H79" i="80"/>
  <c r="G79" i="80"/>
  <c r="F79" i="80"/>
  <c r="I77" i="80"/>
  <c r="H77" i="80"/>
  <c r="G77" i="80"/>
  <c r="F77" i="80"/>
  <c r="I75" i="80"/>
  <c r="H75" i="80"/>
  <c r="G75" i="80"/>
  <c r="F75" i="80"/>
  <c r="I74" i="80"/>
  <c r="H74" i="80"/>
  <c r="G74" i="80"/>
  <c r="J74" i="80" s="1"/>
  <c r="F74" i="80"/>
  <c r="I73" i="80"/>
  <c r="H73" i="80"/>
  <c r="G73" i="80"/>
  <c r="F73" i="80"/>
  <c r="F72" i="80"/>
  <c r="I71" i="80"/>
  <c r="I70" i="80" s="1"/>
  <c r="H71" i="80"/>
  <c r="H70" i="80" s="1"/>
  <c r="G71" i="80"/>
  <c r="G70" i="80" s="1"/>
  <c r="F71" i="80"/>
  <c r="I64" i="80"/>
  <c r="H64" i="80"/>
  <c r="G64" i="80"/>
  <c r="F64" i="80"/>
  <c r="I63" i="80"/>
  <c r="H63" i="80"/>
  <c r="G63" i="80"/>
  <c r="F63" i="80"/>
  <c r="I62" i="80"/>
  <c r="H62" i="80"/>
  <c r="G62" i="80"/>
  <c r="F62" i="80"/>
  <c r="I61" i="80"/>
  <c r="H61" i="80"/>
  <c r="G61" i="80"/>
  <c r="F61" i="80"/>
  <c r="I60" i="80"/>
  <c r="H60" i="80"/>
  <c r="G60" i="80"/>
  <c r="F60" i="80"/>
  <c r="I59" i="80"/>
  <c r="H59" i="80"/>
  <c r="G59" i="80"/>
  <c r="F59" i="80"/>
  <c r="I58" i="80"/>
  <c r="H58" i="80"/>
  <c r="G58" i="80"/>
  <c r="F58" i="80"/>
  <c r="I57" i="80"/>
  <c r="H57" i="80"/>
  <c r="G57" i="80"/>
  <c r="F57" i="80"/>
  <c r="I56" i="80"/>
  <c r="H56" i="80"/>
  <c r="G56" i="80"/>
  <c r="F56" i="80"/>
  <c r="I54" i="80"/>
  <c r="H54" i="80"/>
  <c r="G54" i="80"/>
  <c r="F54" i="80"/>
  <c r="I53" i="80"/>
  <c r="H53" i="80"/>
  <c r="G53" i="80"/>
  <c r="F53" i="80"/>
  <c r="I52" i="80"/>
  <c r="H52" i="80"/>
  <c r="G52" i="80"/>
  <c r="F52" i="80"/>
  <c r="I51" i="80"/>
  <c r="H51" i="80"/>
  <c r="G51" i="80"/>
  <c r="F51" i="80"/>
  <c r="I50" i="80"/>
  <c r="H50" i="80"/>
  <c r="G50" i="80"/>
  <c r="F50" i="80"/>
  <c r="I49" i="80"/>
  <c r="H49" i="80"/>
  <c r="G49" i="80"/>
  <c r="F49" i="80"/>
  <c r="I48" i="80"/>
  <c r="H48" i="80"/>
  <c r="G48" i="80"/>
  <c r="F48" i="80"/>
  <c r="I47" i="80"/>
  <c r="H47" i="80"/>
  <c r="G47" i="80"/>
  <c r="F47" i="80"/>
  <c r="I46" i="80"/>
  <c r="H46" i="80"/>
  <c r="G46" i="80"/>
  <c r="F46" i="80"/>
  <c r="I45" i="80"/>
  <c r="H45" i="80"/>
  <c r="G45" i="80"/>
  <c r="F45" i="80"/>
  <c r="I44" i="80"/>
  <c r="H44" i="80"/>
  <c r="G44" i="80"/>
  <c r="F44" i="80"/>
  <c r="I42" i="80"/>
  <c r="H42" i="80"/>
  <c r="G42" i="80"/>
  <c r="F42" i="80"/>
  <c r="I41" i="80"/>
  <c r="H41" i="80"/>
  <c r="G41" i="80"/>
  <c r="F41" i="80"/>
  <c r="J40" i="80"/>
  <c r="I39" i="80"/>
  <c r="H39" i="80"/>
  <c r="G39" i="80"/>
  <c r="F39" i="80"/>
  <c r="I37" i="80"/>
  <c r="H37" i="80"/>
  <c r="G37" i="80"/>
  <c r="F37" i="80"/>
  <c r="I36" i="80"/>
  <c r="H36" i="80"/>
  <c r="G36" i="80"/>
  <c r="F36" i="80"/>
  <c r="I35" i="80"/>
  <c r="H35" i="80"/>
  <c r="G35" i="80"/>
  <c r="F35" i="80"/>
  <c r="I33" i="80"/>
  <c r="H33" i="80"/>
  <c r="G33" i="80"/>
  <c r="F33" i="80"/>
  <c r="I32" i="80"/>
  <c r="H32" i="80"/>
  <c r="G32" i="80"/>
  <c r="F32" i="80"/>
  <c r="I31" i="80"/>
  <c r="H31" i="80"/>
  <c r="G31" i="80"/>
  <c r="F31" i="80"/>
  <c r="I30" i="80"/>
  <c r="H30" i="80"/>
  <c r="G30" i="80"/>
  <c r="F30" i="80"/>
  <c r="I29" i="80"/>
  <c r="H29" i="80"/>
  <c r="G29" i="80"/>
  <c r="F29" i="80"/>
  <c r="I27" i="80"/>
  <c r="H27" i="80"/>
  <c r="G27" i="80"/>
  <c r="F27" i="80"/>
  <c r="I26" i="80"/>
  <c r="H26" i="80"/>
  <c r="G26" i="80"/>
  <c r="F26" i="80"/>
  <c r="I25" i="80"/>
  <c r="H25" i="80"/>
  <c r="G25" i="80"/>
  <c r="F25" i="80"/>
  <c r="I24" i="80"/>
  <c r="H24" i="80"/>
  <c r="G24" i="80"/>
  <c r="F24" i="80"/>
  <c r="I17" i="80"/>
  <c r="H17" i="80"/>
  <c r="I16" i="80"/>
  <c r="I15" i="80" s="1"/>
  <c r="H16" i="80"/>
  <c r="F10" i="80"/>
  <c r="G28" i="80" l="1"/>
  <c r="I28" i="80"/>
  <c r="J16" i="80"/>
  <c r="J25" i="80"/>
  <c r="I215" i="80"/>
  <c r="J17" i="80"/>
  <c r="I38" i="80"/>
  <c r="J35" i="80"/>
  <c r="H89" i="80"/>
  <c r="J37" i="80"/>
  <c r="J41" i="80"/>
  <c r="J44" i="80"/>
  <c r="J46" i="80"/>
  <c r="J48" i="80"/>
  <c r="J42" i="80"/>
  <c r="J49" i="80"/>
  <c r="H23" i="80"/>
  <c r="I55" i="80"/>
  <c r="I111" i="80"/>
  <c r="I34" i="80"/>
  <c r="G78" i="80"/>
  <c r="J63" i="80"/>
  <c r="I72" i="80"/>
  <c r="J71" i="80"/>
  <c r="H43" i="80"/>
  <c r="J54" i="80"/>
  <c r="J57" i="80"/>
  <c r="J77" i="80"/>
  <c r="I173" i="80"/>
  <c r="I23" i="80"/>
  <c r="J33" i="80"/>
  <c r="H38" i="80"/>
  <c r="I211" i="80"/>
  <c r="I232" i="80"/>
  <c r="J86" i="80"/>
  <c r="J79" i="80"/>
  <c r="J81" i="80"/>
  <c r="J85" i="80"/>
  <c r="J30" i="80"/>
  <c r="G43" i="80"/>
  <c r="J50" i="80"/>
  <c r="J58" i="80"/>
  <c r="J27" i="80"/>
  <c r="J32" i="80"/>
  <c r="J39" i="80"/>
  <c r="J52" i="80"/>
  <c r="J73" i="80"/>
  <c r="I105" i="80"/>
  <c r="G38" i="80"/>
  <c r="J61" i="80"/>
  <c r="F70" i="80"/>
  <c r="J70" i="80" s="1"/>
  <c r="H78" i="80"/>
  <c r="I227" i="80"/>
  <c r="J24" i="80"/>
  <c r="G34" i="80"/>
  <c r="F43" i="80"/>
  <c r="J47" i="80"/>
  <c r="G72" i="80"/>
  <c r="J80" i="80"/>
  <c r="J82" i="80"/>
  <c r="J84" i="80"/>
  <c r="I131" i="80"/>
  <c r="I218" i="80"/>
  <c r="I237" i="80"/>
  <c r="J29" i="80"/>
  <c r="J53" i="80"/>
  <c r="J59" i="80"/>
  <c r="J26" i="80"/>
  <c r="H34" i="80"/>
  <c r="J51" i="80"/>
  <c r="H15" i="80"/>
  <c r="J15" i="80" s="1"/>
  <c r="G55" i="80"/>
  <c r="J60" i="80"/>
  <c r="J64" i="80"/>
  <c r="I138" i="80"/>
  <c r="I143" i="80"/>
  <c r="I43" i="80"/>
  <c r="J43" i="80" s="1"/>
  <c r="J83" i="80"/>
  <c r="G23" i="80"/>
  <c r="J31" i="80"/>
  <c r="J56" i="80"/>
  <c r="I121" i="80"/>
  <c r="H28" i="80"/>
  <c r="J36" i="80"/>
  <c r="H55" i="80"/>
  <c r="J62" i="80"/>
  <c r="H72" i="80"/>
  <c r="H22" i="80" s="1"/>
  <c r="J75" i="80"/>
  <c r="I78" i="80"/>
  <c r="I99" i="80"/>
  <c r="I117" i="80"/>
  <c r="I148" i="80"/>
  <c r="I153" i="80"/>
  <c r="I158" i="80"/>
  <c r="I163" i="80"/>
  <c r="I168" i="80"/>
  <c r="J38" i="81"/>
  <c r="H22" i="81"/>
  <c r="F22" i="81"/>
  <c r="J23" i="81"/>
  <c r="F34" i="80"/>
  <c r="F78" i="80"/>
  <c r="J78" i="80" s="1"/>
  <c r="H10" i="80"/>
  <c r="F23" i="80"/>
  <c r="F55" i="80"/>
  <c r="F28" i="80"/>
  <c r="J28" i="80" s="1"/>
  <c r="J45" i="80"/>
  <c r="F38" i="80"/>
  <c r="J38" i="80" s="1"/>
  <c r="I98" i="80" l="1"/>
  <c r="J72" i="80"/>
  <c r="G22" i="80"/>
  <c r="I137" i="80"/>
  <c r="I96" i="80" s="1"/>
  <c r="J66" i="80"/>
  <c r="J55" i="80"/>
  <c r="I22" i="80"/>
  <c r="J34" i="80"/>
  <c r="J21" i="81"/>
  <c r="F21" i="81"/>
  <c r="H247" i="81" s="1"/>
  <c r="J76" i="81" s="1"/>
  <c r="J23" i="80"/>
  <c r="F22" i="80"/>
  <c r="J21" i="80" l="1"/>
  <c r="F21" i="80"/>
  <c r="H247" i="80" s="1"/>
  <c r="J76" i="80" s="1"/>
  <c r="I242" i="79" l="1"/>
  <c r="I237" i="79"/>
  <c r="I232" i="79"/>
  <c r="I227" i="79"/>
  <c r="I223" i="79"/>
  <c r="I218" i="79"/>
  <c r="I215" i="79"/>
  <c r="I211" i="79"/>
  <c r="I173" i="79"/>
  <c r="I168" i="79"/>
  <c r="I163" i="79"/>
  <c r="I158" i="79"/>
  <c r="I153" i="79"/>
  <c r="I148" i="79"/>
  <c r="I143" i="79"/>
  <c r="I138" i="79"/>
  <c r="I137" i="79" s="1"/>
  <c r="I131" i="79"/>
  <c r="I125" i="79"/>
  <c r="I121" i="79"/>
  <c r="I117" i="79"/>
  <c r="I111" i="79"/>
  <c r="I105" i="79"/>
  <c r="I99" i="79"/>
  <c r="I98" i="79" s="1"/>
  <c r="H94" i="79"/>
  <c r="H93" i="79"/>
  <c r="H92" i="79"/>
  <c r="H91" i="79"/>
  <c r="H89" i="79"/>
  <c r="J86" i="79"/>
  <c r="J85" i="79"/>
  <c r="J84" i="79"/>
  <c r="J83" i="79"/>
  <c r="J82" i="79"/>
  <c r="J81" i="79"/>
  <c r="J80" i="79"/>
  <c r="J79" i="79"/>
  <c r="J78" i="79"/>
  <c r="I78" i="79"/>
  <c r="H78" i="79"/>
  <c r="G78" i="79"/>
  <c r="F78" i="79"/>
  <c r="J77" i="79"/>
  <c r="J75" i="79"/>
  <c r="J74" i="79"/>
  <c r="J73" i="79"/>
  <c r="I72" i="79"/>
  <c r="H72" i="79"/>
  <c r="G72" i="79"/>
  <c r="J72" i="79" s="1"/>
  <c r="F72" i="79"/>
  <c r="J71" i="79"/>
  <c r="J66" i="79" s="1"/>
  <c r="J70" i="79"/>
  <c r="I70" i="79"/>
  <c r="H70" i="79"/>
  <c r="G70" i="79"/>
  <c r="F70" i="79"/>
  <c r="J64" i="79"/>
  <c r="J63" i="79"/>
  <c r="J62" i="79"/>
  <c r="J61" i="79"/>
  <c r="J60" i="79"/>
  <c r="J59" i="79"/>
  <c r="J58" i="79"/>
  <c r="J57" i="79"/>
  <c r="J56" i="79"/>
  <c r="I55" i="79"/>
  <c r="J55" i="79" s="1"/>
  <c r="H55" i="79"/>
  <c r="G55" i="79"/>
  <c r="F55" i="79"/>
  <c r="J54" i="79"/>
  <c r="J53" i="79"/>
  <c r="J52" i="79"/>
  <c r="J51" i="79"/>
  <c r="J50" i="79"/>
  <c r="J49" i="79"/>
  <c r="J48" i="79"/>
  <c r="J47" i="79"/>
  <c r="J46" i="79"/>
  <c r="J45" i="79"/>
  <c r="J44" i="79"/>
  <c r="I43" i="79"/>
  <c r="J43" i="79" s="1"/>
  <c r="H43" i="79"/>
  <c r="G43" i="79"/>
  <c r="F43" i="79"/>
  <c r="J42" i="79"/>
  <c r="J41" i="79"/>
  <c r="J40" i="79"/>
  <c r="J39" i="79"/>
  <c r="J38" i="79"/>
  <c r="I38" i="79"/>
  <c r="H38" i="79"/>
  <c r="G38" i="79"/>
  <c r="F38" i="79"/>
  <c r="J37" i="79"/>
  <c r="J36" i="79"/>
  <c r="J35" i="79"/>
  <c r="J34" i="79"/>
  <c r="I34" i="79"/>
  <c r="H34" i="79"/>
  <c r="G34" i="79"/>
  <c r="F34" i="79"/>
  <c r="J33" i="79"/>
  <c r="J32" i="79"/>
  <c r="J31" i="79"/>
  <c r="J30" i="79"/>
  <c r="J29" i="79"/>
  <c r="I28" i="79"/>
  <c r="H28" i="79"/>
  <c r="G28" i="79"/>
  <c r="J28" i="79" s="1"/>
  <c r="F28" i="79"/>
  <c r="J27" i="79"/>
  <c r="J26" i="79"/>
  <c r="J25" i="79"/>
  <c r="J24" i="79"/>
  <c r="I23" i="79"/>
  <c r="H23" i="79"/>
  <c r="G23" i="79"/>
  <c r="F23" i="79"/>
  <c r="J23" i="79" s="1"/>
  <c r="I22" i="79"/>
  <c r="J17" i="79"/>
  <c r="J16" i="79"/>
  <c r="J15" i="79"/>
  <c r="I15" i="79"/>
  <c r="H15" i="79"/>
  <c r="H10" i="79"/>
  <c r="H22" i="79" l="1"/>
  <c r="I96" i="79"/>
  <c r="J21" i="79"/>
  <c r="F21" i="79"/>
  <c r="H247" i="79" s="1"/>
  <c r="J76" i="79" s="1"/>
  <c r="F22" i="79"/>
  <c r="G22" i="79"/>
  <c r="I242" i="78" l="1"/>
  <c r="I237" i="78"/>
  <c r="I232" i="78"/>
  <c r="I227" i="78"/>
  <c r="I223" i="78"/>
  <c r="I218" i="78"/>
  <c r="I215" i="78"/>
  <c r="I211" i="78"/>
  <c r="I173" i="78"/>
  <c r="I168" i="78"/>
  <c r="I163" i="78"/>
  <c r="I158" i="78"/>
  <c r="I153" i="78"/>
  <c r="I148" i="78"/>
  <c r="I143" i="78"/>
  <c r="I137" i="78" s="1"/>
  <c r="I138" i="78"/>
  <c r="I131" i="78"/>
  <c r="I125" i="78"/>
  <c r="I121" i="78"/>
  <c r="I117" i="78"/>
  <c r="I111" i="78"/>
  <c r="I105" i="78"/>
  <c r="I98" i="78" s="1"/>
  <c r="I96" i="78" s="1"/>
  <c r="I99" i="78"/>
  <c r="H94" i="78"/>
  <c r="H93" i="78"/>
  <c r="H92" i="78"/>
  <c r="H91" i="78"/>
  <c r="H89" i="78"/>
  <c r="J86" i="78"/>
  <c r="J85" i="78"/>
  <c r="J84" i="78"/>
  <c r="J83" i="78"/>
  <c r="J82" i="78"/>
  <c r="J81" i="78"/>
  <c r="J80" i="78"/>
  <c r="J79" i="78"/>
  <c r="I78" i="78"/>
  <c r="H78" i="78"/>
  <c r="G78" i="78"/>
  <c r="F78" i="78"/>
  <c r="J78" i="78" s="1"/>
  <c r="J77" i="78"/>
  <c r="J75" i="78"/>
  <c r="J74" i="78"/>
  <c r="J73" i="78"/>
  <c r="I72" i="78"/>
  <c r="H72" i="78"/>
  <c r="G72" i="78"/>
  <c r="F72" i="78"/>
  <c r="J72" i="78" s="1"/>
  <c r="J71" i="78"/>
  <c r="J66" i="78" s="1"/>
  <c r="I70" i="78"/>
  <c r="H70" i="78"/>
  <c r="G70" i="78"/>
  <c r="F70" i="78"/>
  <c r="J70" i="78" s="1"/>
  <c r="J64" i="78"/>
  <c r="J63" i="78"/>
  <c r="J62" i="78"/>
  <c r="J61" i="78"/>
  <c r="J60" i="78"/>
  <c r="J59" i="78"/>
  <c r="J58" i="78"/>
  <c r="J57" i="78"/>
  <c r="J56" i="78"/>
  <c r="J55" i="78"/>
  <c r="I55" i="78"/>
  <c r="H55" i="78"/>
  <c r="G55" i="78"/>
  <c r="F55" i="78"/>
  <c r="J54" i="78"/>
  <c r="J53" i="78"/>
  <c r="J52" i="78"/>
  <c r="J51" i="78"/>
  <c r="J50" i="78"/>
  <c r="J49" i="78"/>
  <c r="J48" i="78"/>
  <c r="J47" i="78"/>
  <c r="J46" i="78"/>
  <c r="J45" i="78"/>
  <c r="J44" i="78"/>
  <c r="J43" i="78"/>
  <c r="I43" i="78"/>
  <c r="H43" i="78"/>
  <c r="G43" i="78"/>
  <c r="F43" i="78"/>
  <c r="J42" i="78"/>
  <c r="J41" i="78"/>
  <c r="J40" i="78"/>
  <c r="J39" i="78"/>
  <c r="I38" i="78"/>
  <c r="H38" i="78"/>
  <c r="H22" i="78" s="1"/>
  <c r="G38" i="78"/>
  <c r="J38" i="78" s="1"/>
  <c r="F38" i="78"/>
  <c r="J37" i="78"/>
  <c r="J36" i="78"/>
  <c r="J35" i="78"/>
  <c r="I34" i="78"/>
  <c r="H34" i="78"/>
  <c r="G34" i="78"/>
  <c r="J34" i="78" s="1"/>
  <c r="F34" i="78"/>
  <c r="J33" i="78"/>
  <c r="J32" i="78"/>
  <c r="J31" i="78"/>
  <c r="J30" i="78"/>
  <c r="J29" i="78"/>
  <c r="I28" i="78"/>
  <c r="I22" i="78" s="1"/>
  <c r="H28" i="78"/>
  <c r="G28" i="78"/>
  <c r="F28" i="78"/>
  <c r="J28" i="78" s="1"/>
  <c r="J27" i="78"/>
  <c r="J26" i="78"/>
  <c r="J25" i="78"/>
  <c r="J24" i="78"/>
  <c r="I23" i="78"/>
  <c r="H23" i="78"/>
  <c r="G23" i="78"/>
  <c r="G22" i="78" s="1"/>
  <c r="F23" i="78"/>
  <c r="J23" i="78" s="1"/>
  <c r="J17" i="78"/>
  <c r="J16" i="78"/>
  <c r="I15" i="78"/>
  <c r="H15" i="78"/>
  <c r="J15" i="78" s="1"/>
  <c r="H10" i="78"/>
  <c r="J21" i="78" l="1"/>
  <c r="F21" i="78"/>
  <c r="H247" i="78" s="1"/>
  <c r="J76" i="78" s="1"/>
  <c r="F22" i="78"/>
  <c r="I242" i="77"/>
  <c r="I237" i="77"/>
  <c r="I232" i="77"/>
  <c r="I227" i="77"/>
  <c r="I223" i="77"/>
  <c r="I218" i="77"/>
  <c r="I215" i="77"/>
  <c r="I211" i="77"/>
  <c r="I173" i="77"/>
  <c r="I168" i="77"/>
  <c r="I163" i="77"/>
  <c r="I158" i="77"/>
  <c r="I153" i="77"/>
  <c r="I148" i="77"/>
  <c r="I143" i="77"/>
  <c r="I137" i="77" s="1"/>
  <c r="I138" i="77"/>
  <c r="I131" i="77"/>
  <c r="I125" i="77"/>
  <c r="I121" i="77"/>
  <c r="I117" i="77"/>
  <c r="I111" i="77"/>
  <c r="I105" i="77"/>
  <c r="I98" i="77" s="1"/>
  <c r="I99" i="77"/>
  <c r="H94" i="77"/>
  <c r="H93" i="77"/>
  <c r="H92" i="77"/>
  <c r="H91" i="77"/>
  <c r="H89" i="77"/>
  <c r="J86" i="77"/>
  <c r="J85" i="77"/>
  <c r="J84" i="77"/>
  <c r="J83" i="77"/>
  <c r="J82" i="77"/>
  <c r="J81" i="77"/>
  <c r="J80" i="77"/>
  <c r="J79" i="77"/>
  <c r="I78" i="77"/>
  <c r="H78" i="77"/>
  <c r="G78" i="77"/>
  <c r="J78" i="77" s="1"/>
  <c r="F78" i="77"/>
  <c r="J77" i="77"/>
  <c r="J75" i="77"/>
  <c r="J74" i="77"/>
  <c r="J73" i="77"/>
  <c r="I72" i="77"/>
  <c r="J72" i="77" s="1"/>
  <c r="H72" i="77"/>
  <c r="G72" i="77"/>
  <c r="F72" i="77"/>
  <c r="J71" i="77"/>
  <c r="J66" i="77" s="1"/>
  <c r="I70" i="77"/>
  <c r="H70" i="77"/>
  <c r="G70" i="77"/>
  <c r="J70" i="77" s="1"/>
  <c r="F70" i="77"/>
  <c r="J64" i="77"/>
  <c r="J63" i="77"/>
  <c r="J62" i="77"/>
  <c r="J61" i="77"/>
  <c r="J60" i="77"/>
  <c r="J59" i="77"/>
  <c r="J58" i="77"/>
  <c r="J57" i="77"/>
  <c r="J56" i="77"/>
  <c r="J55" i="77"/>
  <c r="I55" i="77"/>
  <c r="H55" i="77"/>
  <c r="G55" i="77"/>
  <c r="F55" i="77"/>
  <c r="J54" i="77"/>
  <c r="J53" i="77"/>
  <c r="J52" i="77"/>
  <c r="J51" i="77"/>
  <c r="J50" i="77"/>
  <c r="J49" i="77"/>
  <c r="J48" i="77"/>
  <c r="J47" i="77"/>
  <c r="J46" i="77"/>
  <c r="J45" i="77"/>
  <c r="J44" i="77"/>
  <c r="J43" i="77"/>
  <c r="I43" i="77"/>
  <c r="H43" i="77"/>
  <c r="G43" i="77"/>
  <c r="F43" i="77"/>
  <c r="J42" i="77"/>
  <c r="J41" i="77"/>
  <c r="J40" i="77"/>
  <c r="J39" i="77"/>
  <c r="I38" i="77"/>
  <c r="H38" i="77"/>
  <c r="G38" i="77"/>
  <c r="J38" i="77" s="1"/>
  <c r="F38" i="77"/>
  <c r="J37" i="77"/>
  <c r="J36" i="77"/>
  <c r="J35" i="77"/>
  <c r="I34" i="77"/>
  <c r="H34" i="77"/>
  <c r="G34" i="77"/>
  <c r="J34" i="77" s="1"/>
  <c r="F34" i="77"/>
  <c r="J33" i="77"/>
  <c r="J32" i="77"/>
  <c r="J31" i="77"/>
  <c r="J30" i="77"/>
  <c r="J29" i="77"/>
  <c r="I28" i="77"/>
  <c r="H28" i="77"/>
  <c r="G28" i="77"/>
  <c r="F28" i="77"/>
  <c r="J27" i="77"/>
  <c r="J26" i="77"/>
  <c r="J25" i="77"/>
  <c r="J24" i="77"/>
  <c r="I23" i="77"/>
  <c r="H23" i="77"/>
  <c r="G23" i="77"/>
  <c r="F23" i="77"/>
  <c r="J23" i="77" s="1"/>
  <c r="H22" i="77"/>
  <c r="J17" i="77"/>
  <c r="J16" i="77"/>
  <c r="I15" i="77"/>
  <c r="H15" i="77"/>
  <c r="J15" i="77" s="1"/>
  <c r="H10" i="77"/>
  <c r="I22" i="77" l="1"/>
  <c r="J21" i="77"/>
  <c r="I96" i="77"/>
  <c r="F22" i="77"/>
  <c r="G22" i="77"/>
  <c r="J28" i="77"/>
  <c r="F21" i="77" s="1"/>
  <c r="H247" i="77" s="1"/>
  <c r="J76" i="77" s="1"/>
  <c r="I242" i="76" l="1"/>
  <c r="I237" i="76"/>
  <c r="I232" i="76"/>
  <c r="I227" i="76"/>
  <c r="I223" i="76"/>
  <c r="I218" i="76"/>
  <c r="I215" i="76"/>
  <c r="I211" i="76"/>
  <c r="I173" i="76"/>
  <c r="I168" i="76"/>
  <c r="I163" i="76"/>
  <c r="I158" i="76"/>
  <c r="I153" i="76"/>
  <c r="I148" i="76"/>
  <c r="I143" i="76"/>
  <c r="I137" i="76" s="1"/>
  <c r="I138" i="76"/>
  <c r="I131" i="76"/>
  <c r="I125" i="76"/>
  <c r="I121" i="76"/>
  <c r="I117" i="76"/>
  <c r="I111" i="76"/>
  <c r="I105" i="76"/>
  <c r="I98" i="76" s="1"/>
  <c r="I96" i="76" s="1"/>
  <c r="I99" i="76"/>
  <c r="H94" i="76"/>
  <c r="H93" i="76"/>
  <c r="H92" i="76"/>
  <c r="H91" i="76"/>
  <c r="H89" i="76"/>
  <c r="J86" i="76"/>
  <c r="J85" i="76"/>
  <c r="J84" i="76"/>
  <c r="J83" i="76"/>
  <c r="J82" i="76"/>
  <c r="J81" i="76"/>
  <c r="J80" i="76"/>
  <c r="J79" i="76"/>
  <c r="I78" i="76"/>
  <c r="H78" i="76"/>
  <c r="J78" i="76" s="1"/>
  <c r="G78" i="76"/>
  <c r="F78" i="76"/>
  <c r="J77" i="76"/>
  <c r="J75" i="76"/>
  <c r="J74" i="76"/>
  <c r="J73" i="76"/>
  <c r="J72" i="76"/>
  <c r="I72" i="76"/>
  <c r="H72" i="76"/>
  <c r="G72" i="76"/>
  <c r="F72" i="76"/>
  <c r="J71" i="76"/>
  <c r="J66" i="76" s="1"/>
  <c r="I70" i="76"/>
  <c r="H70" i="76"/>
  <c r="J70" i="76" s="1"/>
  <c r="G70" i="76"/>
  <c r="F70" i="76"/>
  <c r="J64" i="76"/>
  <c r="J63" i="76"/>
  <c r="J62" i="76"/>
  <c r="J61" i="76"/>
  <c r="J60" i="76"/>
  <c r="J59" i="76"/>
  <c r="J58" i="76"/>
  <c r="J57" i="76"/>
  <c r="J56" i="76"/>
  <c r="J55" i="76"/>
  <c r="I55" i="76"/>
  <c r="H55" i="76"/>
  <c r="G55" i="76"/>
  <c r="F55" i="76"/>
  <c r="J54" i="76"/>
  <c r="J53" i="76"/>
  <c r="J52" i="76"/>
  <c r="J51" i="76"/>
  <c r="J50" i="76"/>
  <c r="J49" i="76"/>
  <c r="J48" i="76"/>
  <c r="J47" i="76"/>
  <c r="J46" i="76"/>
  <c r="J45" i="76"/>
  <c r="J44" i="76"/>
  <c r="J43" i="76"/>
  <c r="I43" i="76"/>
  <c r="H43" i="76"/>
  <c r="G43" i="76"/>
  <c r="F43" i="76"/>
  <c r="J42" i="76"/>
  <c r="J41" i="76"/>
  <c r="J40" i="76"/>
  <c r="J39" i="76"/>
  <c r="I38" i="76"/>
  <c r="H38" i="76"/>
  <c r="J38" i="76" s="1"/>
  <c r="G38" i="76"/>
  <c r="F38" i="76"/>
  <c r="J37" i="76"/>
  <c r="J36" i="76"/>
  <c r="J35" i="76"/>
  <c r="I34" i="76"/>
  <c r="I22" i="76" s="1"/>
  <c r="H34" i="76"/>
  <c r="J34" i="76" s="1"/>
  <c r="G34" i="76"/>
  <c r="F34" i="76"/>
  <c r="J33" i="76"/>
  <c r="J32" i="76"/>
  <c r="J31" i="76"/>
  <c r="J30" i="76"/>
  <c r="J29" i="76"/>
  <c r="J28" i="76"/>
  <c r="I28" i="76"/>
  <c r="H28" i="76"/>
  <c r="G28" i="76"/>
  <c r="F28" i="76"/>
  <c r="J27" i="76"/>
  <c r="J26" i="76"/>
  <c r="J25" i="76"/>
  <c r="J24" i="76"/>
  <c r="I23" i="76"/>
  <c r="H23" i="76"/>
  <c r="G23" i="76"/>
  <c r="F23" i="76"/>
  <c r="J23" i="76" s="1"/>
  <c r="H22" i="76"/>
  <c r="G22" i="76"/>
  <c r="J17" i="76"/>
  <c r="J16" i="76"/>
  <c r="I15" i="76"/>
  <c r="H15" i="76"/>
  <c r="J15" i="76" s="1"/>
  <c r="H10" i="76"/>
  <c r="J21" i="76" l="1"/>
  <c r="F21" i="76"/>
  <c r="H247" i="76" s="1"/>
  <c r="J76" i="76" s="1"/>
  <c r="F22" i="76"/>
  <c r="I242" i="75" l="1"/>
  <c r="I237" i="75"/>
  <c r="I232" i="75"/>
  <c r="I227" i="75"/>
  <c r="I223" i="75"/>
  <c r="I218" i="75"/>
  <c r="I215" i="75"/>
  <c r="I211" i="75"/>
  <c r="I173" i="75"/>
  <c r="I168" i="75"/>
  <c r="I163" i="75"/>
  <c r="I158" i="75"/>
  <c r="I153" i="75"/>
  <c r="I148" i="75"/>
  <c r="I143" i="75"/>
  <c r="I138" i="75"/>
  <c r="I137" i="75" s="1"/>
  <c r="I131" i="75"/>
  <c r="I125" i="75"/>
  <c r="I121" i="75"/>
  <c r="I117" i="75"/>
  <c r="I111" i="75"/>
  <c r="I105" i="75"/>
  <c r="I99" i="75"/>
  <c r="I98" i="75" s="1"/>
  <c r="H94" i="75"/>
  <c r="H93" i="75"/>
  <c r="H92" i="75"/>
  <c r="H91" i="75"/>
  <c r="H89" i="75"/>
  <c r="J86" i="75"/>
  <c r="J85" i="75"/>
  <c r="J84" i="75"/>
  <c r="J83" i="75"/>
  <c r="J82" i="75"/>
  <c r="J81" i="75"/>
  <c r="J80" i="75"/>
  <c r="J79" i="75"/>
  <c r="J78" i="75"/>
  <c r="I78" i="75"/>
  <c r="H78" i="75"/>
  <c r="G78" i="75"/>
  <c r="F78" i="75"/>
  <c r="J77" i="75"/>
  <c r="J75" i="75"/>
  <c r="J74" i="75"/>
  <c r="J73" i="75"/>
  <c r="I72" i="75"/>
  <c r="H72" i="75"/>
  <c r="J72" i="75" s="1"/>
  <c r="G72" i="75"/>
  <c r="F72" i="75"/>
  <c r="J71" i="75"/>
  <c r="J66" i="75" s="1"/>
  <c r="J70" i="75"/>
  <c r="I70" i="75"/>
  <c r="H70" i="75"/>
  <c r="G70" i="75"/>
  <c r="F70" i="75"/>
  <c r="J64" i="75"/>
  <c r="J63" i="75"/>
  <c r="J62" i="75"/>
  <c r="J61" i="75"/>
  <c r="J60" i="75"/>
  <c r="J59" i="75"/>
  <c r="J58" i="75"/>
  <c r="J57" i="75"/>
  <c r="J56" i="75"/>
  <c r="J55" i="75"/>
  <c r="I55" i="75"/>
  <c r="H55" i="75"/>
  <c r="G55" i="75"/>
  <c r="F55" i="75"/>
  <c r="J54" i="75"/>
  <c r="J53" i="75"/>
  <c r="J52" i="75"/>
  <c r="J51" i="75"/>
  <c r="J50" i="75"/>
  <c r="J49" i="75"/>
  <c r="J48" i="75"/>
  <c r="J47" i="75"/>
  <c r="J46" i="75"/>
  <c r="J45" i="75"/>
  <c r="J44" i="75"/>
  <c r="J43" i="75"/>
  <c r="I43" i="75"/>
  <c r="H43" i="75"/>
  <c r="G43" i="75"/>
  <c r="F43" i="75"/>
  <c r="J42" i="75"/>
  <c r="J41" i="75"/>
  <c r="J40" i="75"/>
  <c r="J39" i="75"/>
  <c r="I38" i="75"/>
  <c r="H38" i="75"/>
  <c r="G38" i="75"/>
  <c r="F38" i="75"/>
  <c r="J38" i="75" s="1"/>
  <c r="J37" i="75"/>
  <c r="J36" i="75"/>
  <c r="J35" i="75"/>
  <c r="I34" i="75"/>
  <c r="H34" i="75"/>
  <c r="G34" i="75"/>
  <c r="F34" i="75"/>
  <c r="J34" i="75" s="1"/>
  <c r="J33" i="75"/>
  <c r="J32" i="75"/>
  <c r="J31" i="75"/>
  <c r="J30" i="75"/>
  <c r="J29" i="75"/>
  <c r="I28" i="75"/>
  <c r="H28" i="75"/>
  <c r="G28" i="75"/>
  <c r="F28" i="75"/>
  <c r="J28" i="75" s="1"/>
  <c r="J27" i="75"/>
  <c r="J26" i="75"/>
  <c r="J25" i="75"/>
  <c r="J24" i="75"/>
  <c r="I23" i="75"/>
  <c r="H23" i="75"/>
  <c r="G23" i="75"/>
  <c r="F23" i="75"/>
  <c r="J23" i="75" s="1"/>
  <c r="I22" i="75"/>
  <c r="H22" i="75"/>
  <c r="G22" i="75"/>
  <c r="J17" i="75"/>
  <c r="J16" i="75"/>
  <c r="J15" i="75"/>
  <c r="I15" i="75"/>
  <c r="H15" i="75"/>
  <c r="H10" i="75"/>
  <c r="I96" i="75" l="1"/>
  <c r="J21" i="75"/>
  <c r="F21" i="75"/>
  <c r="H247" i="75"/>
  <c r="J76" i="75" s="1"/>
  <c r="F22" i="75"/>
  <c r="I245" i="74" l="1"/>
  <c r="I244" i="74"/>
  <c r="I243" i="74"/>
  <c r="I241" i="74"/>
  <c r="I240" i="74"/>
  <c r="I239" i="74"/>
  <c r="I238" i="74"/>
  <c r="I236" i="74"/>
  <c r="I235" i="74"/>
  <c r="I234" i="74"/>
  <c r="I233" i="74"/>
  <c r="I231" i="74"/>
  <c r="I230" i="74"/>
  <c r="I229" i="74"/>
  <c r="I228" i="74"/>
  <c r="I226" i="74"/>
  <c r="I225" i="74"/>
  <c r="I224" i="74"/>
  <c r="I218" i="74"/>
  <c r="I215" i="74"/>
  <c r="I214" i="74"/>
  <c r="I213" i="74"/>
  <c r="I212" i="74"/>
  <c r="I210" i="74"/>
  <c r="I209" i="74"/>
  <c r="I208" i="74"/>
  <c r="I207" i="74"/>
  <c r="I206" i="74"/>
  <c r="I205" i="74"/>
  <c r="I204" i="74"/>
  <c r="I203" i="74"/>
  <c r="I202" i="74"/>
  <c r="I201" i="74"/>
  <c r="I200" i="74"/>
  <c r="I199" i="74"/>
  <c r="I198" i="74"/>
  <c r="I197" i="74"/>
  <c r="I196" i="74"/>
  <c r="I195" i="74"/>
  <c r="I194" i="74"/>
  <c r="I193" i="74"/>
  <c r="I192" i="74"/>
  <c r="I191" i="74"/>
  <c r="I190" i="74"/>
  <c r="I189" i="74"/>
  <c r="I188" i="74"/>
  <c r="I187" i="74"/>
  <c r="I186" i="74"/>
  <c r="I185" i="74"/>
  <c r="I184" i="74"/>
  <c r="I183" i="74"/>
  <c r="I182" i="74"/>
  <c r="I181" i="74"/>
  <c r="I180" i="74"/>
  <c r="I179" i="74"/>
  <c r="I178" i="74"/>
  <c r="I177" i="74"/>
  <c r="I176" i="74"/>
  <c r="I175" i="74"/>
  <c r="I174" i="74"/>
  <c r="I168" i="74"/>
  <c r="I163" i="74"/>
  <c r="I158" i="74"/>
  <c r="I153" i="74"/>
  <c r="I148" i="74"/>
  <c r="I143" i="74"/>
  <c r="I138" i="74"/>
  <c r="I137" i="74" s="1"/>
  <c r="I131" i="74"/>
  <c r="I125" i="74"/>
  <c r="I121" i="74"/>
  <c r="I117" i="74"/>
  <c r="I111" i="74"/>
  <c r="I105" i="74"/>
  <c r="I99" i="74"/>
  <c r="I98" i="74" s="1"/>
  <c r="G94" i="74"/>
  <c r="H94" i="74" s="1"/>
  <c r="G93" i="74"/>
  <c r="H93" i="74" s="1"/>
  <c r="G92" i="74"/>
  <c r="G91" i="74"/>
  <c r="H91" i="74" s="1"/>
  <c r="I86" i="74"/>
  <c r="H86" i="74"/>
  <c r="G86" i="74"/>
  <c r="F86" i="74"/>
  <c r="I85" i="74"/>
  <c r="H85" i="74"/>
  <c r="G85" i="74"/>
  <c r="F85" i="74"/>
  <c r="I84" i="74"/>
  <c r="H84" i="74"/>
  <c r="G84" i="74"/>
  <c r="F84" i="74"/>
  <c r="I83" i="74"/>
  <c r="H83" i="74"/>
  <c r="G83" i="74"/>
  <c r="F83" i="74"/>
  <c r="I82" i="74"/>
  <c r="H82" i="74"/>
  <c r="G82" i="74"/>
  <c r="F82" i="74"/>
  <c r="I81" i="74"/>
  <c r="H81" i="74"/>
  <c r="G81" i="74"/>
  <c r="F81" i="74"/>
  <c r="I80" i="74"/>
  <c r="H80" i="74"/>
  <c r="G80" i="74"/>
  <c r="F80" i="74"/>
  <c r="I79" i="74"/>
  <c r="I78" i="74" s="1"/>
  <c r="H79" i="74"/>
  <c r="G79" i="74"/>
  <c r="F79" i="74"/>
  <c r="J77" i="74"/>
  <c r="J75" i="74"/>
  <c r="J74" i="74"/>
  <c r="J73" i="74"/>
  <c r="I72" i="74"/>
  <c r="H72" i="74"/>
  <c r="G72" i="74"/>
  <c r="F72" i="74"/>
  <c r="J72" i="74" s="1"/>
  <c r="J71" i="74"/>
  <c r="I70" i="74"/>
  <c r="H70" i="74"/>
  <c r="G70" i="74"/>
  <c r="F70" i="74"/>
  <c r="J70" i="74" s="1"/>
  <c r="I64" i="74"/>
  <c r="H64" i="74"/>
  <c r="G64" i="74"/>
  <c r="F64" i="74"/>
  <c r="I63" i="74"/>
  <c r="H63" i="74"/>
  <c r="G63" i="74"/>
  <c r="F63" i="74"/>
  <c r="I62" i="74"/>
  <c r="H62" i="74"/>
  <c r="G62" i="74"/>
  <c r="F62" i="74"/>
  <c r="I61" i="74"/>
  <c r="H61" i="74"/>
  <c r="G61" i="74"/>
  <c r="F61" i="74"/>
  <c r="I60" i="74"/>
  <c r="H60" i="74"/>
  <c r="G60" i="74"/>
  <c r="F60" i="74"/>
  <c r="I59" i="74"/>
  <c r="H59" i="74"/>
  <c r="G59" i="74"/>
  <c r="F59" i="74"/>
  <c r="I58" i="74"/>
  <c r="H58" i="74"/>
  <c r="G58" i="74"/>
  <c r="F58" i="74"/>
  <c r="I57" i="74"/>
  <c r="H57" i="74"/>
  <c r="G57" i="74"/>
  <c r="F57" i="74"/>
  <c r="I56" i="74"/>
  <c r="H56" i="74"/>
  <c r="G56" i="74"/>
  <c r="F56" i="74"/>
  <c r="I54" i="74"/>
  <c r="H54" i="74"/>
  <c r="G54" i="74"/>
  <c r="F54" i="74"/>
  <c r="I53" i="74"/>
  <c r="H53" i="74"/>
  <c r="G53" i="74"/>
  <c r="F53" i="74"/>
  <c r="I52" i="74"/>
  <c r="H52" i="74"/>
  <c r="G52" i="74"/>
  <c r="F52" i="74"/>
  <c r="I51" i="74"/>
  <c r="H51" i="74"/>
  <c r="G51" i="74"/>
  <c r="F51" i="74"/>
  <c r="I50" i="74"/>
  <c r="H50" i="74"/>
  <c r="G50" i="74"/>
  <c r="F50" i="74"/>
  <c r="J50" i="74" s="1"/>
  <c r="I49" i="74"/>
  <c r="H49" i="74"/>
  <c r="G49" i="74"/>
  <c r="F49" i="74"/>
  <c r="I48" i="74"/>
  <c r="H48" i="74"/>
  <c r="G48" i="74"/>
  <c r="F48" i="74"/>
  <c r="I47" i="74"/>
  <c r="H47" i="74"/>
  <c r="G47" i="74"/>
  <c r="F47" i="74"/>
  <c r="I46" i="74"/>
  <c r="H46" i="74"/>
  <c r="G46" i="74"/>
  <c r="F46" i="74"/>
  <c r="I45" i="74"/>
  <c r="H45" i="74"/>
  <c r="G45" i="74"/>
  <c r="F45" i="74"/>
  <c r="I44" i="74"/>
  <c r="H44" i="74"/>
  <c r="G44" i="74"/>
  <c r="F44" i="74"/>
  <c r="I42" i="74"/>
  <c r="H42" i="74"/>
  <c r="G42" i="74"/>
  <c r="F42" i="74"/>
  <c r="I41" i="74"/>
  <c r="H41" i="74"/>
  <c r="G41" i="74"/>
  <c r="F41" i="74"/>
  <c r="J40" i="74"/>
  <c r="I39" i="74"/>
  <c r="H39" i="74"/>
  <c r="G39" i="74"/>
  <c r="F39" i="74"/>
  <c r="I37" i="74"/>
  <c r="H37" i="74"/>
  <c r="G37" i="74"/>
  <c r="F37" i="74"/>
  <c r="I36" i="74"/>
  <c r="H36" i="74"/>
  <c r="G36" i="74"/>
  <c r="F36" i="74"/>
  <c r="I35" i="74"/>
  <c r="H35" i="74"/>
  <c r="G35" i="74"/>
  <c r="F35" i="74"/>
  <c r="I33" i="74"/>
  <c r="H33" i="74"/>
  <c r="G33" i="74"/>
  <c r="F33" i="74"/>
  <c r="I32" i="74"/>
  <c r="H32" i="74"/>
  <c r="G32" i="74"/>
  <c r="F32" i="74"/>
  <c r="I31" i="74"/>
  <c r="H31" i="74"/>
  <c r="G31" i="74"/>
  <c r="F31" i="74"/>
  <c r="I30" i="74"/>
  <c r="H30" i="74"/>
  <c r="G30" i="74"/>
  <c r="F30" i="74"/>
  <c r="I29" i="74"/>
  <c r="H29" i="74"/>
  <c r="G29" i="74"/>
  <c r="F29" i="74"/>
  <c r="I27" i="74"/>
  <c r="H27" i="74"/>
  <c r="G27" i="74"/>
  <c r="F27" i="74"/>
  <c r="I26" i="74"/>
  <c r="H26" i="74"/>
  <c r="G26" i="74"/>
  <c r="F26" i="74"/>
  <c r="I25" i="74"/>
  <c r="H25" i="74"/>
  <c r="G25" i="74"/>
  <c r="F25" i="74"/>
  <c r="I24" i="74"/>
  <c r="H24" i="74"/>
  <c r="G24" i="74"/>
  <c r="F24" i="74"/>
  <c r="I17" i="74"/>
  <c r="H17" i="74"/>
  <c r="I16" i="74"/>
  <c r="H16" i="74"/>
  <c r="H10" i="74"/>
  <c r="I38" i="74" l="1"/>
  <c r="G38" i="74"/>
  <c r="J49" i="74"/>
  <c r="J51" i="74"/>
  <c r="J53" i="74"/>
  <c r="J56" i="74"/>
  <c r="J82" i="74"/>
  <c r="I223" i="74"/>
  <c r="F43" i="74"/>
  <c r="I23" i="74"/>
  <c r="H43" i="74"/>
  <c r="J16" i="74"/>
  <c r="J27" i="74"/>
  <c r="J64" i="74"/>
  <c r="I15" i="74"/>
  <c r="J42" i="74"/>
  <c r="J58" i="74"/>
  <c r="J83" i="74"/>
  <c r="I237" i="74"/>
  <c r="F23" i="74"/>
  <c r="J17" i="74"/>
  <c r="H28" i="74"/>
  <c r="H34" i="74"/>
  <c r="F55" i="74"/>
  <c r="J61" i="74"/>
  <c r="J26" i="74"/>
  <c r="J33" i="74"/>
  <c r="J41" i="74"/>
  <c r="G43" i="74"/>
  <c r="G23" i="74"/>
  <c r="G28" i="74"/>
  <c r="G34" i="74"/>
  <c r="F38" i="74"/>
  <c r="H55" i="74"/>
  <c r="J80" i="74"/>
  <c r="H78" i="74"/>
  <c r="F78" i="74"/>
  <c r="I211" i="74"/>
  <c r="J36" i="74"/>
  <c r="J79" i="74"/>
  <c r="H92" i="74"/>
  <c r="H89" i="74" s="1"/>
  <c r="I227" i="74"/>
  <c r="J30" i="74"/>
  <c r="J32" i="74"/>
  <c r="H38" i="74"/>
  <c r="J47" i="74"/>
  <c r="G55" i="74"/>
  <c r="J55" i="74" s="1"/>
  <c r="J59" i="74"/>
  <c r="J63" i="74"/>
  <c r="G78" i="74"/>
  <c r="I173" i="74"/>
  <c r="J57" i="74"/>
  <c r="J81" i="74"/>
  <c r="J24" i="74"/>
  <c r="J25" i="74"/>
  <c r="I34" i="74"/>
  <c r="J44" i="74"/>
  <c r="J46" i="74"/>
  <c r="J48" i="74"/>
  <c r="J60" i="74"/>
  <c r="J62" i="74"/>
  <c r="J84" i="74"/>
  <c r="J86" i="74"/>
  <c r="H15" i="74"/>
  <c r="J35" i="74"/>
  <c r="I232" i="74"/>
  <c r="J31" i="74"/>
  <c r="J37" i="74"/>
  <c r="H23" i="74"/>
  <c r="I28" i="74"/>
  <c r="J39" i="74"/>
  <c r="J52" i="74"/>
  <c r="J54" i="74"/>
  <c r="I242" i="74"/>
  <c r="J29" i="74"/>
  <c r="I43" i="74"/>
  <c r="I55" i="74"/>
  <c r="F34" i="74"/>
  <c r="F28" i="74"/>
  <c r="J45" i="74"/>
  <c r="J85" i="74"/>
  <c r="J15" i="74" l="1"/>
  <c r="G22" i="74"/>
  <c r="J43" i="74"/>
  <c r="J38" i="74"/>
  <c r="I96" i="74"/>
  <c r="H22" i="74"/>
  <c r="J78" i="74"/>
  <c r="I22" i="74"/>
  <c r="J34" i="74"/>
  <c r="J23" i="74"/>
  <c r="J66" i="74"/>
  <c r="J28" i="74"/>
  <c r="F22" i="74"/>
  <c r="J21" i="74" l="1"/>
  <c r="F21" i="74"/>
  <c r="H247" i="74" s="1"/>
  <c r="J76" i="74" s="1"/>
  <c r="I242" i="73" l="1"/>
  <c r="I241" i="73"/>
  <c r="I240" i="73"/>
  <c r="I239" i="73"/>
  <c r="I238" i="73"/>
  <c r="I236" i="73"/>
  <c r="I235" i="73"/>
  <c r="I234" i="73"/>
  <c r="I233" i="73"/>
  <c r="I231" i="73"/>
  <c r="I230" i="73"/>
  <c r="I229" i="73"/>
  <c r="I228" i="73"/>
  <c r="I226" i="73"/>
  <c r="I225" i="73"/>
  <c r="I224" i="73"/>
  <c r="I222" i="73"/>
  <c r="I221" i="73"/>
  <c r="I220" i="73"/>
  <c r="I219" i="73"/>
  <c r="I217" i="73"/>
  <c r="I216" i="73"/>
  <c r="I214" i="73"/>
  <c r="I213" i="73"/>
  <c r="I212" i="73"/>
  <c r="I210" i="73"/>
  <c r="I209" i="73"/>
  <c r="I208" i="73"/>
  <c r="I207" i="73"/>
  <c r="I206" i="73"/>
  <c r="I205" i="73"/>
  <c r="I204" i="73"/>
  <c r="I203" i="73"/>
  <c r="I202" i="73"/>
  <c r="I201" i="73"/>
  <c r="I200" i="73"/>
  <c r="I199" i="73"/>
  <c r="I198" i="73"/>
  <c r="I197" i="73"/>
  <c r="I196" i="73"/>
  <c r="I195" i="73"/>
  <c r="I194" i="73"/>
  <c r="I193" i="73"/>
  <c r="I192" i="73"/>
  <c r="I191" i="73"/>
  <c r="I190" i="73"/>
  <c r="I189" i="73"/>
  <c r="I188" i="73"/>
  <c r="I187" i="73"/>
  <c r="I186" i="73"/>
  <c r="I185" i="73"/>
  <c r="I184" i="73"/>
  <c r="I183" i="73"/>
  <c r="I182" i="73"/>
  <c r="I181" i="73"/>
  <c r="I180" i="73"/>
  <c r="I179" i="73"/>
  <c r="I178" i="73"/>
  <c r="I177" i="73"/>
  <c r="I176" i="73"/>
  <c r="I175" i="73"/>
  <c r="I174" i="73"/>
  <c r="I168" i="73"/>
  <c r="I163" i="73"/>
  <c r="I158" i="73"/>
  <c r="I153" i="73"/>
  <c r="I148" i="73"/>
  <c r="I143" i="73"/>
  <c r="I142" i="73"/>
  <c r="I141" i="73"/>
  <c r="I140" i="73"/>
  <c r="I139" i="73"/>
  <c r="I136" i="73"/>
  <c r="I135" i="73"/>
  <c r="I134" i="73"/>
  <c r="I133" i="73"/>
  <c r="I132" i="73"/>
  <c r="I130" i="73"/>
  <c r="I129" i="73"/>
  <c r="I128" i="73"/>
  <c r="I127" i="73"/>
  <c r="I126" i="73"/>
  <c r="I124" i="73"/>
  <c r="I123" i="73"/>
  <c r="I122" i="73"/>
  <c r="I120" i="73"/>
  <c r="I119" i="73"/>
  <c r="I118" i="73"/>
  <c r="I116" i="73"/>
  <c r="I115" i="73"/>
  <c r="I114" i="73"/>
  <c r="I113" i="73"/>
  <c r="I112" i="73"/>
  <c r="I110" i="73"/>
  <c r="I109" i="73"/>
  <c r="I108" i="73"/>
  <c r="I107" i="73"/>
  <c r="I106" i="73"/>
  <c r="I104" i="73"/>
  <c r="I103" i="73"/>
  <c r="I102" i="73"/>
  <c r="I101" i="73"/>
  <c r="I100" i="73"/>
  <c r="G94" i="73"/>
  <c r="G93" i="73"/>
  <c r="H92" i="73"/>
  <c r="G91" i="73"/>
  <c r="I86" i="73"/>
  <c r="H86" i="73"/>
  <c r="G86" i="73"/>
  <c r="F86" i="73"/>
  <c r="I85" i="73"/>
  <c r="H85" i="73"/>
  <c r="G85" i="73"/>
  <c r="F85" i="73"/>
  <c r="I84" i="73"/>
  <c r="H84" i="73"/>
  <c r="G84" i="73"/>
  <c r="F84" i="73"/>
  <c r="I83" i="73"/>
  <c r="H83" i="73"/>
  <c r="G83" i="73"/>
  <c r="F83" i="73"/>
  <c r="I82" i="73"/>
  <c r="H82" i="73"/>
  <c r="G82" i="73"/>
  <c r="F82" i="73"/>
  <c r="I81" i="73"/>
  <c r="H81" i="73"/>
  <c r="G81" i="73"/>
  <c r="F81" i="73"/>
  <c r="I80" i="73"/>
  <c r="H80" i="73"/>
  <c r="G80" i="73"/>
  <c r="F80" i="73"/>
  <c r="I79" i="73"/>
  <c r="H79" i="73"/>
  <c r="G79" i="73"/>
  <c r="F79" i="73"/>
  <c r="I77" i="73"/>
  <c r="H77" i="73"/>
  <c r="G77" i="73"/>
  <c r="F77" i="73"/>
  <c r="I75" i="73"/>
  <c r="H75" i="73"/>
  <c r="G75" i="73"/>
  <c r="F75" i="73"/>
  <c r="I74" i="73"/>
  <c r="H74" i="73"/>
  <c r="G74" i="73"/>
  <c r="F74" i="73"/>
  <c r="I73" i="73"/>
  <c r="H73" i="73"/>
  <c r="G73" i="73"/>
  <c r="F73" i="73"/>
  <c r="I71" i="73"/>
  <c r="H71" i="73"/>
  <c r="G71" i="73"/>
  <c r="F71" i="73"/>
  <c r="I64" i="73"/>
  <c r="H64" i="73"/>
  <c r="G64" i="73"/>
  <c r="F64" i="73"/>
  <c r="I63" i="73"/>
  <c r="H63" i="73"/>
  <c r="G63" i="73"/>
  <c r="F63" i="73"/>
  <c r="I62" i="73"/>
  <c r="H62" i="73"/>
  <c r="G62" i="73"/>
  <c r="F62" i="73"/>
  <c r="I61" i="73"/>
  <c r="H61" i="73"/>
  <c r="G61" i="73"/>
  <c r="F61" i="73"/>
  <c r="I60" i="73"/>
  <c r="H60" i="73"/>
  <c r="G60" i="73"/>
  <c r="F60" i="73"/>
  <c r="I59" i="73"/>
  <c r="H59" i="73"/>
  <c r="G59" i="73"/>
  <c r="F59" i="73"/>
  <c r="I58" i="73"/>
  <c r="H58" i="73"/>
  <c r="G58" i="73"/>
  <c r="F58" i="73"/>
  <c r="I57" i="73"/>
  <c r="H57" i="73"/>
  <c r="G57" i="73"/>
  <c r="F57" i="73"/>
  <c r="I56" i="73"/>
  <c r="H56" i="73"/>
  <c r="G56" i="73"/>
  <c r="F56" i="73"/>
  <c r="I54" i="73"/>
  <c r="H54" i="73"/>
  <c r="G54" i="73"/>
  <c r="F54" i="73"/>
  <c r="I53" i="73"/>
  <c r="H53" i="73"/>
  <c r="G53" i="73"/>
  <c r="F53" i="73"/>
  <c r="I52" i="73"/>
  <c r="H52" i="73"/>
  <c r="G52" i="73"/>
  <c r="F52" i="73"/>
  <c r="I51" i="73"/>
  <c r="H51" i="73"/>
  <c r="G51" i="73"/>
  <c r="F51" i="73"/>
  <c r="I50" i="73"/>
  <c r="H50" i="73"/>
  <c r="G50" i="73"/>
  <c r="F50" i="73"/>
  <c r="I49" i="73"/>
  <c r="H49" i="73"/>
  <c r="G49" i="73"/>
  <c r="F49" i="73"/>
  <c r="I48" i="73"/>
  <c r="H48" i="73"/>
  <c r="G48" i="73"/>
  <c r="F48" i="73"/>
  <c r="I47" i="73"/>
  <c r="H47" i="73"/>
  <c r="G47" i="73"/>
  <c r="F47" i="73"/>
  <c r="I46" i="73"/>
  <c r="H46" i="73"/>
  <c r="G46" i="73"/>
  <c r="F46" i="73"/>
  <c r="I45" i="73"/>
  <c r="H45" i="73"/>
  <c r="G45" i="73"/>
  <c r="F45" i="73"/>
  <c r="I44" i="73"/>
  <c r="H44" i="73"/>
  <c r="G44" i="73"/>
  <c r="F44" i="73"/>
  <c r="I42" i="73"/>
  <c r="H42" i="73"/>
  <c r="G42" i="73"/>
  <c r="F42" i="73"/>
  <c r="I41" i="73"/>
  <c r="H41" i="73"/>
  <c r="G41" i="73"/>
  <c r="F41" i="73"/>
  <c r="I39" i="73"/>
  <c r="H39" i="73"/>
  <c r="G39" i="73"/>
  <c r="F39" i="73"/>
  <c r="I37" i="73"/>
  <c r="H37" i="73"/>
  <c r="G37" i="73"/>
  <c r="F37" i="73"/>
  <c r="I36" i="73"/>
  <c r="H36" i="73"/>
  <c r="G36" i="73"/>
  <c r="F36" i="73"/>
  <c r="I35" i="73"/>
  <c r="H35" i="73"/>
  <c r="G35" i="73"/>
  <c r="F35" i="73"/>
  <c r="I33" i="73"/>
  <c r="H33" i="73"/>
  <c r="G33" i="73"/>
  <c r="F33" i="73"/>
  <c r="I32" i="73"/>
  <c r="H32" i="73"/>
  <c r="G32" i="73"/>
  <c r="F32" i="73"/>
  <c r="I31" i="73"/>
  <c r="H31" i="73"/>
  <c r="G31" i="73"/>
  <c r="F31" i="73"/>
  <c r="I30" i="73"/>
  <c r="H30" i="73"/>
  <c r="G30" i="73"/>
  <c r="F30" i="73"/>
  <c r="I29" i="73"/>
  <c r="H29" i="73"/>
  <c r="G29" i="73"/>
  <c r="F29" i="73"/>
  <c r="I27" i="73"/>
  <c r="H27" i="73"/>
  <c r="G27" i="73"/>
  <c r="F27" i="73"/>
  <c r="I26" i="73"/>
  <c r="H26" i="73"/>
  <c r="G26" i="73"/>
  <c r="F26" i="73"/>
  <c r="I25" i="73"/>
  <c r="H25" i="73"/>
  <c r="G25" i="73"/>
  <c r="F25" i="73"/>
  <c r="I24" i="73"/>
  <c r="H24" i="73"/>
  <c r="G24" i="73"/>
  <c r="F24" i="73"/>
  <c r="I17" i="73"/>
  <c r="I17" i="1" s="1"/>
  <c r="H17" i="73"/>
  <c r="H17" i="1" s="1"/>
  <c r="I16" i="73"/>
  <c r="I16" i="1" s="1"/>
  <c r="H16" i="73"/>
  <c r="H10" i="73"/>
  <c r="H70" i="73" l="1"/>
  <c r="H94" i="73"/>
  <c r="J16" i="73"/>
  <c r="H16" i="1"/>
  <c r="F70" i="73"/>
  <c r="G70" i="73"/>
  <c r="J70" i="73" s="1"/>
  <c r="J52" i="73"/>
  <c r="I70" i="73"/>
  <c r="I223" i="73"/>
  <c r="J56" i="73"/>
  <c r="J77" i="73"/>
  <c r="J39" i="73"/>
  <c r="G55" i="73"/>
  <c r="J58" i="73"/>
  <c r="J79" i="73"/>
  <c r="J81" i="73"/>
  <c r="J83" i="73"/>
  <c r="I215" i="73"/>
  <c r="J51" i="73"/>
  <c r="J54" i="73"/>
  <c r="I55" i="73"/>
  <c r="J57" i="73"/>
  <c r="J59" i="73"/>
  <c r="J27" i="73"/>
  <c r="J32" i="73"/>
  <c r="J33" i="73"/>
  <c r="G38" i="73"/>
  <c r="J48" i="73"/>
  <c r="J49" i="73"/>
  <c r="H55" i="73"/>
  <c r="J64" i="73"/>
  <c r="I72" i="73"/>
  <c r="H72" i="73"/>
  <c r="G78" i="73"/>
  <c r="I111" i="73"/>
  <c r="I131" i="73"/>
  <c r="I227" i="73"/>
  <c r="I237" i="73"/>
  <c r="G28" i="73"/>
  <c r="J63" i="73"/>
  <c r="J80" i="73"/>
  <c r="J75" i="73"/>
  <c r="J82" i="73"/>
  <c r="J35" i="73"/>
  <c r="J36" i="73"/>
  <c r="J41" i="73"/>
  <c r="J50" i="73"/>
  <c r="J73" i="73"/>
  <c r="H78" i="73"/>
  <c r="H91" i="73"/>
  <c r="I121" i="73"/>
  <c r="I173" i="73"/>
  <c r="I218" i="73"/>
  <c r="I138" i="73"/>
  <c r="I137" i="73" s="1"/>
  <c r="J42" i="73"/>
  <c r="J71" i="73"/>
  <c r="F72" i="73"/>
  <c r="I78" i="73"/>
  <c r="H23" i="73"/>
  <c r="G43" i="73"/>
  <c r="H43" i="73"/>
  <c r="J53" i="73"/>
  <c r="I15" i="73"/>
  <c r="J17" i="73"/>
  <c r="I23" i="73"/>
  <c r="F34" i="73"/>
  <c r="J24" i="73"/>
  <c r="J25" i="73"/>
  <c r="I28" i="73"/>
  <c r="H34" i="73"/>
  <c r="F38" i="73"/>
  <c r="J44" i="73"/>
  <c r="J46" i="73"/>
  <c r="J60" i="73"/>
  <c r="J62" i="73"/>
  <c r="J84" i="73"/>
  <c r="J85" i="73"/>
  <c r="H93" i="73"/>
  <c r="H89" i="73" s="1"/>
  <c r="I105" i="73"/>
  <c r="I125" i="73"/>
  <c r="I232" i="73"/>
  <c r="H15" i="73"/>
  <c r="I38" i="73"/>
  <c r="I99" i="73"/>
  <c r="I117" i="73"/>
  <c r="H28" i="73"/>
  <c r="G34" i="73"/>
  <c r="G23" i="73"/>
  <c r="J26" i="73"/>
  <c r="J29" i="73"/>
  <c r="J31" i="73"/>
  <c r="I34" i="73"/>
  <c r="H38" i="73"/>
  <c r="F43" i="73"/>
  <c r="J47" i="73"/>
  <c r="J61" i="73"/>
  <c r="G72" i="73"/>
  <c r="J86" i="73"/>
  <c r="I211" i="73"/>
  <c r="J30" i="73"/>
  <c r="F23" i="73"/>
  <c r="F55" i="73"/>
  <c r="F28" i="73"/>
  <c r="J40" i="73"/>
  <c r="F78" i="73"/>
  <c r="J37" i="73"/>
  <c r="J45" i="73"/>
  <c r="I43" i="73"/>
  <c r="J74" i="73"/>
  <c r="J38" i="73" l="1"/>
  <c r="J72" i="73"/>
  <c r="G22" i="73"/>
  <c r="I98" i="73"/>
  <c r="I96" i="73" s="1"/>
  <c r="J55" i="73"/>
  <c r="J15" i="73"/>
  <c r="H22" i="73"/>
  <c r="I22" i="73"/>
  <c r="J34" i="73"/>
  <c r="J66" i="73"/>
  <c r="J28" i="73"/>
  <c r="J78" i="73"/>
  <c r="J43" i="73"/>
  <c r="J23" i="73"/>
  <c r="F22" i="73"/>
  <c r="J21" i="73" l="1"/>
  <c r="F21" i="73"/>
  <c r="H247" i="73" s="1"/>
  <c r="J76" i="73" s="1"/>
  <c r="I242" i="72" l="1"/>
  <c r="I237" i="72"/>
  <c r="I232" i="72"/>
  <c r="I227" i="72"/>
  <c r="I223" i="72"/>
  <c r="I218" i="72"/>
  <c r="I215" i="72"/>
  <c r="I211" i="72"/>
  <c r="I173" i="72"/>
  <c r="I168" i="72"/>
  <c r="I163" i="72"/>
  <c r="I158" i="72"/>
  <c r="I153" i="72"/>
  <c r="I148" i="72"/>
  <c r="I137" i="72" s="1"/>
  <c r="I143" i="72"/>
  <c r="I138" i="72"/>
  <c r="I131" i="72"/>
  <c r="I125" i="72"/>
  <c r="I121" i="72"/>
  <c r="I117" i="72"/>
  <c r="I111" i="72"/>
  <c r="I98" i="72" s="1"/>
  <c r="I96" i="72" s="1"/>
  <c r="I105" i="72"/>
  <c r="I99" i="72"/>
  <c r="H94" i="72"/>
  <c r="H93" i="72"/>
  <c r="H92" i="72"/>
  <c r="H91" i="72"/>
  <c r="H89" i="72" s="1"/>
  <c r="J86" i="72"/>
  <c r="J85" i="72"/>
  <c r="J84" i="72"/>
  <c r="J83" i="72"/>
  <c r="J82" i="72"/>
  <c r="J66" i="72" s="1"/>
  <c r="J81" i="72"/>
  <c r="J80" i="72"/>
  <c r="J79" i="72"/>
  <c r="I78" i="72"/>
  <c r="H78" i="72"/>
  <c r="G78" i="72"/>
  <c r="F78" i="72"/>
  <c r="J78" i="72" s="1"/>
  <c r="J77" i="72"/>
  <c r="J75" i="72"/>
  <c r="J74" i="72"/>
  <c r="J73" i="72"/>
  <c r="I72" i="72"/>
  <c r="J72" i="72" s="1"/>
  <c r="H72" i="72"/>
  <c r="G72" i="72"/>
  <c r="F72" i="72"/>
  <c r="J71" i="72"/>
  <c r="I70" i="72"/>
  <c r="H70" i="72"/>
  <c r="G70" i="72"/>
  <c r="F70" i="72"/>
  <c r="J70" i="72" s="1"/>
  <c r="J64" i="72"/>
  <c r="J63" i="72"/>
  <c r="J62" i="72"/>
  <c r="J61" i="72"/>
  <c r="J60" i="72"/>
  <c r="J59" i="72"/>
  <c r="J58" i="72"/>
  <c r="J57" i="72"/>
  <c r="J56" i="72"/>
  <c r="I55" i="72"/>
  <c r="H55" i="72"/>
  <c r="G55" i="72"/>
  <c r="F55" i="72"/>
  <c r="J55" i="72" s="1"/>
  <c r="J54" i="72"/>
  <c r="J53" i="72"/>
  <c r="J52" i="72"/>
  <c r="J51" i="72"/>
  <c r="J50" i="72"/>
  <c r="J49" i="72"/>
  <c r="J48" i="72"/>
  <c r="J47" i="72"/>
  <c r="J46" i="72"/>
  <c r="J45" i="72"/>
  <c r="J44" i="72"/>
  <c r="I43" i="72"/>
  <c r="H43" i="72"/>
  <c r="G43" i="72"/>
  <c r="F43" i="72"/>
  <c r="J43" i="72" s="1"/>
  <c r="J42" i="72"/>
  <c r="J41" i="72"/>
  <c r="J40" i="72"/>
  <c r="J39" i="72"/>
  <c r="I38" i="72"/>
  <c r="H38" i="72"/>
  <c r="G38" i="72"/>
  <c r="F38" i="72"/>
  <c r="J38" i="72" s="1"/>
  <c r="J37" i="72"/>
  <c r="J36" i="72"/>
  <c r="J35" i="72"/>
  <c r="I34" i="72"/>
  <c r="H34" i="72"/>
  <c r="G34" i="72"/>
  <c r="F34" i="72"/>
  <c r="J34" i="72" s="1"/>
  <c r="J33" i="72"/>
  <c r="J32" i="72"/>
  <c r="J31" i="72"/>
  <c r="J30" i="72"/>
  <c r="J29" i="72"/>
  <c r="I28" i="72"/>
  <c r="J28" i="72" s="1"/>
  <c r="H28" i="72"/>
  <c r="G28" i="72"/>
  <c r="F28" i="72"/>
  <c r="J27" i="72"/>
  <c r="J26" i="72"/>
  <c r="J25" i="72"/>
  <c r="J24" i="72"/>
  <c r="J23" i="72"/>
  <c r="I23" i="72"/>
  <c r="I22" i="72" s="1"/>
  <c r="H23" i="72"/>
  <c r="H22" i="72" s="1"/>
  <c r="G23" i="72"/>
  <c r="F23" i="72"/>
  <c r="J17" i="72"/>
  <c r="J16" i="72"/>
  <c r="I15" i="72"/>
  <c r="H15" i="72"/>
  <c r="J15" i="72" s="1"/>
  <c r="H10" i="72"/>
  <c r="G22" i="72" l="1"/>
  <c r="F22" i="72"/>
  <c r="J21" i="72"/>
  <c r="F21" i="72"/>
  <c r="H247" i="72" s="1"/>
  <c r="J76" i="72" s="1"/>
  <c r="H10" i="1" l="1"/>
  <c r="H70" i="1" l="1"/>
  <c r="G70" i="1"/>
  <c r="H93" i="1"/>
  <c r="I211" i="1"/>
  <c r="H92" i="1"/>
  <c r="H91" i="1"/>
  <c r="H94" i="1"/>
  <c r="J82" i="1"/>
  <c r="G11" i="5" s="1"/>
  <c r="J80" i="1"/>
  <c r="G17" i="5" s="1"/>
  <c r="I215" i="1" l="1"/>
  <c r="J27" i="1"/>
  <c r="C56" i="5" s="1"/>
  <c r="G23" i="1"/>
  <c r="J26" i="1"/>
  <c r="C58" i="5" s="1"/>
  <c r="J49" i="1"/>
  <c r="J47" i="1"/>
  <c r="G78" i="1"/>
  <c r="J81" i="1"/>
  <c r="G12" i="5" s="1"/>
  <c r="J77" i="1"/>
  <c r="I237" i="1"/>
  <c r="I168" i="1"/>
  <c r="I55" i="1"/>
  <c r="H23" i="1"/>
  <c r="H89" i="1"/>
  <c r="I173" i="1"/>
  <c r="J45" i="1"/>
  <c r="J30" i="1"/>
  <c r="C65" i="5" s="1"/>
  <c r="I138" i="1"/>
  <c r="H34" i="1"/>
  <c r="J62" i="1"/>
  <c r="C52" i="5" s="1"/>
  <c r="G38" i="1"/>
  <c r="I23" i="1"/>
  <c r="H55" i="1"/>
  <c r="J33" i="1"/>
  <c r="C60" i="5" s="1"/>
  <c r="G34" i="1"/>
  <c r="J61" i="1"/>
  <c r="C51" i="5" s="1"/>
  <c r="J42" i="1"/>
  <c r="C55" i="5" s="1"/>
  <c r="J59" i="1"/>
  <c r="C63" i="5" s="1"/>
  <c r="I218" i="1"/>
  <c r="I72" i="1"/>
  <c r="J54" i="1"/>
  <c r="J74" i="1"/>
  <c r="L13" i="5" s="1"/>
  <c r="I125" i="1"/>
  <c r="I99" i="1"/>
  <c r="I78" i="1"/>
  <c r="C62" i="5"/>
  <c r="J35" i="1"/>
  <c r="F34" i="1"/>
  <c r="H72" i="1"/>
  <c r="I232" i="1"/>
  <c r="V13" i="5"/>
  <c r="J40" i="1"/>
  <c r="C49" i="5" s="1"/>
  <c r="I227" i="1"/>
  <c r="J75" i="1"/>
  <c r="H78" i="1"/>
  <c r="J51" i="1"/>
  <c r="I131" i="1"/>
  <c r="F70" i="1"/>
  <c r="J44" i="1"/>
  <c r="F43" i="1"/>
  <c r="J57" i="1"/>
  <c r="H38" i="1"/>
  <c r="F78" i="1"/>
  <c r="J79" i="1"/>
  <c r="G13" i="5" s="1"/>
  <c r="J41" i="1"/>
  <c r="C50" i="5" s="1"/>
  <c r="J58" i="1"/>
  <c r="J46" i="1"/>
  <c r="J36" i="1"/>
  <c r="I223" i="1"/>
  <c r="J17" i="1"/>
  <c r="I242" i="1"/>
  <c r="H28" i="1"/>
  <c r="I38" i="1"/>
  <c r="I121" i="1"/>
  <c r="F38" i="1"/>
  <c r="I105" i="1"/>
  <c r="J53" i="1"/>
  <c r="J50" i="1"/>
  <c r="J85" i="1"/>
  <c r="G18" i="5" s="1"/>
  <c r="J63" i="1"/>
  <c r="C59" i="5" s="1"/>
  <c r="I70" i="1"/>
  <c r="I117" i="1"/>
  <c r="J84" i="1"/>
  <c r="G15" i="5" s="1"/>
  <c r="C11" i="5"/>
  <c r="J16" i="1"/>
  <c r="H15" i="1"/>
  <c r="J31" i="1"/>
  <c r="C64" i="5" s="1"/>
  <c r="I28" i="1"/>
  <c r="I163" i="1"/>
  <c r="H43" i="1"/>
  <c r="J52" i="1"/>
  <c r="J56" i="1"/>
  <c r="F55" i="1"/>
  <c r="J48" i="1"/>
  <c r="J64" i="1"/>
  <c r="J37" i="1"/>
  <c r="G55" i="1"/>
  <c r="I34" i="1"/>
  <c r="G43" i="1"/>
  <c r="G72" i="1"/>
  <c r="F23" i="1"/>
  <c r="J24" i="1"/>
  <c r="C47" i="5" s="1"/>
  <c r="J32" i="1"/>
  <c r="C54" i="5" s="1"/>
  <c r="J86" i="1"/>
  <c r="G16" i="5" s="1"/>
  <c r="F28" i="1"/>
  <c r="J29" i="1"/>
  <c r="J60" i="1"/>
  <c r="C53" i="5" s="1"/>
  <c r="G28" i="1"/>
  <c r="C12" i="5"/>
  <c r="I15" i="1"/>
  <c r="J83" i="1"/>
  <c r="G14" i="5" s="1"/>
  <c r="I153" i="1"/>
  <c r="J55" i="1" l="1"/>
  <c r="I158" i="1"/>
  <c r="I148" i="1"/>
  <c r="I111" i="1"/>
  <c r="I98" i="1" s="1"/>
  <c r="J28" i="1"/>
  <c r="I43" i="1"/>
  <c r="J43" i="1" s="1"/>
  <c r="J25" i="1"/>
  <c r="C48" i="5" s="1"/>
  <c r="J78" i="1"/>
  <c r="J15" i="1"/>
  <c r="I143" i="1"/>
  <c r="J73" i="1"/>
  <c r="L12" i="5" s="1"/>
  <c r="J34" i="1"/>
  <c r="J70" i="1"/>
  <c r="F72" i="1"/>
  <c r="J72" i="1" s="1"/>
  <c r="G19" i="5"/>
  <c r="H14" i="5" s="1"/>
  <c r="J71" i="1"/>
  <c r="C13" i="5"/>
  <c r="D13" i="5" s="1"/>
  <c r="J38" i="1"/>
  <c r="J39" i="1"/>
  <c r="C61" i="5" s="1"/>
  <c r="R13" i="5"/>
  <c r="S12" i="5" s="1"/>
  <c r="H22" i="1"/>
  <c r="W11" i="5"/>
  <c r="W12" i="5"/>
  <c r="J23" i="1"/>
  <c r="C57" i="5"/>
  <c r="L11" i="5"/>
  <c r="G22" i="1"/>
  <c r="J66" i="1" l="1"/>
  <c r="I22" i="1"/>
  <c r="I137" i="1"/>
  <c r="I96" i="1" s="1"/>
  <c r="H18" i="5"/>
  <c r="H13" i="5"/>
  <c r="H15" i="5"/>
  <c r="D12" i="5"/>
  <c r="H11" i="5"/>
  <c r="H12" i="5"/>
  <c r="H17" i="5"/>
  <c r="F22" i="1"/>
  <c r="L14" i="5"/>
  <c r="M13" i="5" s="1"/>
  <c r="H16" i="5"/>
  <c r="S11" i="5"/>
  <c r="S13" i="5" s="1"/>
  <c r="J21" i="1"/>
  <c r="F21" i="1"/>
  <c r="H247" i="1" s="1"/>
  <c r="J76" i="1" s="1"/>
  <c r="W13" i="5"/>
  <c r="D11" i="5"/>
  <c r="M12" i="5" l="1"/>
  <c r="H19" i="5"/>
  <c r="M11" i="5"/>
  <c r="M14" i="5" l="1"/>
  <c r="D57" i="5"/>
  <c r="D62" i="5"/>
  <c r="D52" i="5"/>
  <c r="D58" i="5"/>
  <c r="D61" i="5"/>
  <c r="D50" i="5"/>
  <c r="D60" i="5"/>
  <c r="D54" i="5"/>
  <c r="D56" i="5"/>
  <c r="D59" i="5"/>
  <c r="D48" i="5"/>
  <c r="D51" i="5"/>
  <c r="D63" i="5"/>
  <c r="D49" i="5"/>
  <c r="D65" i="5"/>
  <c r="D64" i="5"/>
  <c r="D53" i="5"/>
  <c r="D55" i="5"/>
  <c r="C66" i="5"/>
  <c r="D47" i="5"/>
  <c r="D66" i="5"/>
</calcChain>
</file>

<file path=xl/sharedStrings.xml><?xml version="1.0" encoding="utf-8"?>
<sst xmlns="http://schemas.openxmlformats.org/spreadsheetml/2006/main" count="8785" uniqueCount="336">
  <si>
    <t>Total</t>
  </si>
  <si>
    <t>M</t>
  </si>
  <si>
    <t>F</t>
  </si>
  <si>
    <t>Apelación</t>
  </si>
  <si>
    <t>Casación</t>
  </si>
  <si>
    <t>Instrucc.</t>
  </si>
  <si>
    <t>Descargo</t>
  </si>
  <si>
    <t>Fallecimiento</t>
  </si>
  <si>
    <t>Amparo</t>
  </si>
  <si>
    <t xml:space="preserve"> </t>
  </si>
  <si>
    <t>Conocidas</t>
  </si>
  <si>
    <t xml:space="preserve">  </t>
  </si>
  <si>
    <t>Total General</t>
  </si>
  <si>
    <t>Impartida</t>
  </si>
  <si>
    <t>Recibida</t>
  </si>
  <si>
    <t>2.1 Casos Asignados</t>
  </si>
  <si>
    <t>Mensual</t>
  </si>
  <si>
    <t>Consolidado</t>
  </si>
  <si>
    <t>Oficina:</t>
  </si>
  <si>
    <t>Fecha:</t>
  </si>
  <si>
    <t>3.2  Etapa Preparatoria</t>
  </si>
  <si>
    <t>Rechazados</t>
  </si>
  <si>
    <t>Acogidos</t>
  </si>
  <si>
    <t>Hábeas Corpus</t>
  </si>
  <si>
    <t>Amnistía</t>
  </si>
  <si>
    <t>Prescripción</t>
  </si>
  <si>
    <t>Extinción</t>
  </si>
  <si>
    <t xml:space="preserve"> 4. Expedientes Semiactivos</t>
  </si>
  <si>
    <t>Conciliación</t>
  </si>
  <si>
    <t>Recursos de Apelación</t>
  </si>
  <si>
    <t xml:space="preserve">Extinción </t>
  </si>
  <si>
    <t>Sustituciones:</t>
  </si>
  <si>
    <t>Casos</t>
  </si>
  <si>
    <t>No</t>
  </si>
  <si>
    <t>Fecha</t>
  </si>
  <si>
    <t>Violación</t>
  </si>
  <si>
    <t>Juicio</t>
  </si>
  <si>
    <t>Indultos</t>
  </si>
  <si>
    <t>Libertad Asistida</t>
  </si>
  <si>
    <t>a) Cambio de Residencia</t>
  </si>
  <si>
    <t>Capacitación:</t>
  </si>
  <si>
    <t>h) Libertad sin Medida Cautelar</t>
  </si>
  <si>
    <t>Depositados</t>
  </si>
  <si>
    <t>Sanción con Apelación</t>
  </si>
  <si>
    <t>Solicitadas</t>
  </si>
  <si>
    <t>Rechazadas</t>
  </si>
  <si>
    <t>Acogidas</t>
  </si>
  <si>
    <t>Depositadas</t>
  </si>
  <si>
    <t xml:space="preserve">Sanción Privativa de Libertad </t>
  </si>
  <si>
    <t>5.Expedientes Activos</t>
  </si>
  <si>
    <t>Otras</t>
  </si>
  <si>
    <t>Prisión Domiciliaria</t>
  </si>
  <si>
    <t>Cesación de la Sanción</t>
  </si>
  <si>
    <t>Sanciones Socio-educativas</t>
  </si>
  <si>
    <t>Criterio de Oportunidad</t>
  </si>
  <si>
    <t>Archivo Definitivo</t>
  </si>
  <si>
    <t>Nulidad del Procedimiento</t>
  </si>
  <si>
    <t>Declinatoria al Tribunal Ordinario</t>
  </si>
  <si>
    <t>Juicio Abreviado Acuerdo Pleno</t>
  </si>
  <si>
    <t>Auto de No Ha Lugar</t>
  </si>
  <si>
    <t>Auto de Apertura a Juicio</t>
  </si>
  <si>
    <t>3.4  Etapa de Juicio (Conclusión Definitiva)</t>
  </si>
  <si>
    <t xml:space="preserve">Etapas </t>
  </si>
  <si>
    <t xml:space="preserve"> 1. Casos Activos al Iniciar el Mes</t>
  </si>
  <si>
    <t xml:space="preserve"> 2. Ingresos en el Mes</t>
  </si>
  <si>
    <t>3. Egresos en el Mes</t>
  </si>
  <si>
    <t>3.1 Conclusión Definitiva</t>
  </si>
  <si>
    <t>3.3  Etapa Intermedia</t>
  </si>
  <si>
    <t>Perdon Judicial (Con Sanción Eximida)</t>
  </si>
  <si>
    <t>3.5  Etapa de Juicio (Conclusión no Definitiva)</t>
  </si>
  <si>
    <t>Suspensión Condicional de la Sanción</t>
  </si>
  <si>
    <t>Perdon Judicial (Con reducción de la Sanción)</t>
  </si>
  <si>
    <t>Sentencia con Envío</t>
  </si>
  <si>
    <t>Confirmación de Sentencia</t>
  </si>
  <si>
    <t>Cumplimiento Especial de la Sanción</t>
  </si>
  <si>
    <t>Unificación de las Sanciones</t>
  </si>
  <si>
    <t>Cómputo Definitivo de las Sanciones</t>
  </si>
  <si>
    <t>Suspensión Condicional del Procedimiento</t>
  </si>
  <si>
    <t>b) Obligación de Presentarse ante una Autoridad</t>
  </si>
  <si>
    <t>c) Prohibición de Traslado sin Autorización</t>
  </si>
  <si>
    <t>d) Prohibición de Visitar Determinadas Personas</t>
  </si>
  <si>
    <t>e) Detención en su Propio Domicilio</t>
  </si>
  <si>
    <t>f) Poner Bajo Custodia de otra Persona o Institución</t>
  </si>
  <si>
    <t>g)Privación Provisional de Libertad</t>
  </si>
  <si>
    <t>6.  Desapoderamientos en el Mes</t>
  </si>
  <si>
    <t>Recursos de Casación</t>
  </si>
  <si>
    <t>Revisión Penal del Caso</t>
  </si>
  <si>
    <t>Revisión de la Medida Cautelar</t>
  </si>
  <si>
    <t xml:space="preserve">Oposición en Audiencia </t>
  </si>
  <si>
    <t xml:space="preserve">Oposición Fuera de Audiencia </t>
  </si>
  <si>
    <t>Apelación de la Medida Cautelar</t>
  </si>
  <si>
    <t>Inconstitucionalidad Difusa</t>
  </si>
  <si>
    <t>Inconstitucionalidad Concentrada</t>
  </si>
  <si>
    <t>Escrito de Reparos y Excepciones</t>
  </si>
  <si>
    <t>Escrito de Defensa</t>
  </si>
  <si>
    <t>7.3 Otras Solicitudes</t>
  </si>
  <si>
    <t>Querellas a las Autoridades</t>
  </si>
  <si>
    <t xml:space="preserve">Archivo Provisional </t>
  </si>
  <si>
    <t>Envío a Hogar Crea</t>
  </si>
  <si>
    <t>Solicitud a la Unidad de  Investigación</t>
  </si>
  <si>
    <t xml:space="preserve">Solicitud al Trabajador Social </t>
  </si>
  <si>
    <t>Variación de Calificación</t>
  </si>
  <si>
    <t>Penal Abreviado Parcial</t>
  </si>
  <si>
    <t>Suspensión  Condicional del Procedimiento</t>
  </si>
  <si>
    <t>Quejas por Retardo de Justicia</t>
  </si>
  <si>
    <t>Pronto Despacho</t>
  </si>
  <si>
    <t>Perdón Judicial</t>
  </si>
  <si>
    <t xml:space="preserve">Penal Abreviado Pleno </t>
  </si>
  <si>
    <t>Elaboración de Acto de Alguacil</t>
  </si>
  <si>
    <t>Revisión de la Sanción</t>
  </si>
  <si>
    <t>Cómputo Definitivo de la Sanción</t>
  </si>
  <si>
    <t>Solicitud de Traslado</t>
  </si>
  <si>
    <t>3.6  Etapa Ejecución de la Sanción</t>
  </si>
  <si>
    <t>Amonestación y Advertencia</t>
  </si>
  <si>
    <t>Juicio Abreviado Acuerdo Parcial</t>
  </si>
  <si>
    <t xml:space="preserve">Vistas Conocidas </t>
  </si>
  <si>
    <t xml:space="preserve">Agilización de Libertad </t>
  </si>
  <si>
    <t>Rebeldía</t>
  </si>
  <si>
    <t>Reconocimiento de Personas</t>
  </si>
  <si>
    <t>Anticipo de Pruebas</t>
  </si>
  <si>
    <t>Participación en la Investigación</t>
  </si>
  <si>
    <t>Charlas Impartidas</t>
  </si>
  <si>
    <t>Sanción Mínima   (Sanción Cumplida)</t>
  </si>
  <si>
    <t>Sanción Mínima   (Sin Apelación)</t>
  </si>
  <si>
    <t>Recursos</t>
  </si>
  <si>
    <t>Instrucción</t>
  </si>
  <si>
    <t>Resultados</t>
  </si>
  <si>
    <t>Nombre de los (las)  Imputados (as)</t>
  </si>
  <si>
    <t>DETALLES</t>
  </si>
  <si>
    <t>Resolución de Peticiones</t>
  </si>
  <si>
    <t xml:space="preserve">Orden de Orientación y Supervisión </t>
  </si>
  <si>
    <t>Traslados Otorgados Fuera de la Jurisdicción</t>
  </si>
  <si>
    <t>Traslados Otorgados Hacia la Jurisdicción</t>
  </si>
  <si>
    <t>4.1  Rebeldías</t>
  </si>
  <si>
    <t>4.2 Soluciones Alternativas</t>
  </si>
  <si>
    <t xml:space="preserve">5.2 Medidas Cautelares </t>
  </si>
  <si>
    <t xml:space="preserve">5.1 Reactivación de Casos por Apelación  de Otro </t>
  </si>
  <si>
    <t>6.2 Por Otro Defensor</t>
  </si>
  <si>
    <t>6.1 Por Abogado Privado</t>
  </si>
  <si>
    <t>6.3 Por Envío a Otra Jurisdicción</t>
  </si>
  <si>
    <t>6.4 Por Otros</t>
  </si>
  <si>
    <t>7. Registro de Actividades y Solicitudes Realizadas en el Mes</t>
  </si>
  <si>
    <t>Inadmisibles</t>
  </si>
  <si>
    <t>Desistidos</t>
  </si>
  <si>
    <t>Realizadas</t>
  </si>
  <si>
    <t>Desistidas</t>
  </si>
  <si>
    <t>7.2 Procesos Constitucionales</t>
  </si>
  <si>
    <t>Hábeas Data</t>
  </si>
  <si>
    <t>Revisión Contra Decisiones de Amparo</t>
  </si>
  <si>
    <t>Revisión Constitucional de Decisiones Jurisdiccionales</t>
  </si>
  <si>
    <t>Cumplimiento de la Sanción en el Extranjero</t>
  </si>
  <si>
    <t>Permiso</t>
  </si>
  <si>
    <t>Inhibición</t>
  </si>
  <si>
    <t>Recusación</t>
  </si>
  <si>
    <t>Indulto</t>
  </si>
  <si>
    <t>Certificaciones</t>
  </si>
  <si>
    <t>Cumplimiento de la Sanción en el Extrajero</t>
  </si>
  <si>
    <t>8. Cantidad de Asistencias en Etapa Preparatoria</t>
  </si>
  <si>
    <t>Vistas Recesadas</t>
  </si>
  <si>
    <t xml:space="preserve"> Vistas Suspendidas</t>
  </si>
  <si>
    <t>Interrogatorios</t>
  </si>
  <si>
    <t>Otros</t>
  </si>
  <si>
    <t>9. Cantidad de Audiencias Preliminares</t>
  </si>
  <si>
    <t>Recesadas</t>
  </si>
  <si>
    <t>Suspendidas</t>
  </si>
  <si>
    <t>10. Cantidad de Audiencias de Fondo</t>
  </si>
  <si>
    <t>Incidentes</t>
  </si>
  <si>
    <t>Visitas a Centros de Privación</t>
  </si>
  <si>
    <t>Visitas a los Destacamentos</t>
  </si>
  <si>
    <t>Turnos Realizados</t>
  </si>
  <si>
    <t>Participación en Actividades Especiales</t>
  </si>
  <si>
    <t>11. Otras Actividades</t>
  </si>
  <si>
    <t>12. Total de Casos al Finalizar el Mes</t>
  </si>
  <si>
    <t>Archivo Definitivo/Sobreseimiento Definitivo</t>
  </si>
  <si>
    <t>Archivo Provisional/Sobreseimiento Provisional</t>
  </si>
  <si>
    <t>a) Desde la Policía</t>
  </si>
  <si>
    <t>b) Desde la Fiscalía</t>
  </si>
  <si>
    <t>CASOS DESAPODERADOS</t>
  </si>
  <si>
    <t>CASOS ASIGNADOS</t>
  </si>
  <si>
    <t>OTRAS SOLICITUDES Y ACTIVIDADES</t>
  </si>
  <si>
    <t>TURNOS REALIZADOS</t>
  </si>
  <si>
    <t xml:space="preserve">VISITAS DESTACAMENTALES </t>
  </si>
  <si>
    <t>VISITAS A CENTROS DE PRIVACION</t>
  </si>
  <si>
    <t>DEPOSITO DE ACCIONES CONSTITUCIONALES</t>
  </si>
  <si>
    <t>DEPOSITO DE RECURSOS Y REVISIONES</t>
  </si>
  <si>
    <t>REBELDIAS</t>
  </si>
  <si>
    <t xml:space="preserve">LECTURAS FALLOS RESERVADOS </t>
  </si>
  <si>
    <t>SUSTITUCIONES RECESADAS</t>
  </si>
  <si>
    <t>SUSTITUCIONES SUSPENDIDAS</t>
  </si>
  <si>
    <t>SUSTITUCIONES CONOCIDAS</t>
  </si>
  <si>
    <t>SUSTITUCIONES  SOLICITADAS</t>
  </si>
  <si>
    <t>AUDIENCIAS DE INCIDENTES</t>
  </si>
  <si>
    <t>AUDIENCIAS DE FONDO RECESADAS</t>
  </si>
  <si>
    <t>AUDIENCIAS DE FONDO SUSPENDIDAS</t>
  </si>
  <si>
    <t>AUDIENCIAS DE FONDO CONOCIDAS</t>
  </si>
  <si>
    <t>AUDIENCIAS PRELIMINARES RECESADAS</t>
  </si>
  <si>
    <t>AUDIENCIAS PRELIMINARES SUSPENDIDAS</t>
  </si>
  <si>
    <t>AUDIENCIAS PRELIMINARES CONOCIDAS</t>
  </si>
  <si>
    <t>OTRAS ASISTENCIAS EN ETAPA PREPARATORIA</t>
  </si>
  <si>
    <t xml:space="preserve">                EXTINCIONES / CRITERIOS DE OPORTUNIDAD / ARCHIVOS - SOBRESEIMIENTOS (PROVISIONALES Y DEFINITIVOS)</t>
  </si>
  <si>
    <t>REVISIONES DE OFICIO</t>
  </si>
  <si>
    <t>REVISIONES DE MEDIDAS SUSPENDIDAS</t>
  </si>
  <si>
    <t>REVISIONES DE MEDIDAS CONOCIDAS</t>
  </si>
  <si>
    <t>APELACIONES DE MEDIDAS SUSPENDIDAS</t>
  </si>
  <si>
    <t>APELACIONES DE MEDIDAS CONOCIDAS</t>
  </si>
  <si>
    <t>MEDIDAS CAUTELAR SUSPENDIDAS</t>
  </si>
  <si>
    <t>MEDIDAS CAUTELAR CONOCIDAS</t>
  </si>
  <si>
    <t>Tribunal</t>
  </si>
  <si>
    <t>Calificación</t>
  </si>
  <si>
    <t>Nombres de los (as) Imputados (as)</t>
  </si>
  <si>
    <t>No.</t>
  </si>
  <si>
    <t>Coordinador(a):</t>
  </si>
  <si>
    <t>2.2 Casos Reasignados</t>
  </si>
  <si>
    <t>DIRECCIÓN TÉCNICA</t>
  </si>
  <si>
    <t>PRINCIPAL</t>
  </si>
  <si>
    <t xml:space="preserve"> JURISDICCION</t>
  </si>
  <si>
    <t>CASOS INGRESADOS</t>
  </si>
  <si>
    <t>PORCENTAJE</t>
  </si>
  <si>
    <t>Niños</t>
  </si>
  <si>
    <t>Niñas</t>
  </si>
  <si>
    <t>TOTAL</t>
  </si>
  <si>
    <t>Cantidad de Audiencias Preliminares</t>
  </si>
  <si>
    <t>Cantidad de Audiencias de Fondo</t>
  </si>
  <si>
    <t xml:space="preserve">Soluciones Alternativas </t>
  </si>
  <si>
    <t xml:space="preserve">Conocidas </t>
  </si>
  <si>
    <t xml:space="preserve">Suspendidas </t>
  </si>
  <si>
    <t>Medidas</t>
  </si>
  <si>
    <t xml:space="preserve">COMPARACION DE ENTRADA DE CASOS POR SEXO </t>
  </si>
  <si>
    <t xml:space="preserve">MEDIDAS CAUTELARES EN MATERIA PENAL JUVENIL </t>
  </si>
  <si>
    <t xml:space="preserve">Total </t>
  </si>
  <si>
    <t>%</t>
  </si>
  <si>
    <t>CANTIDAD DE CASOS RESUELTOS POR TIPO DE DECISIÓN EN MATERIA PENAL JUVENIL</t>
  </si>
  <si>
    <t xml:space="preserve">CANTIDAD DE CASOS RESUELTOS MEDIANTE MECANISMOS ALTERNATIVOS  EN MATERIA PENAL JUVENIL </t>
  </si>
  <si>
    <t xml:space="preserve"> Cambio de Residencia</t>
  </si>
  <si>
    <t>Obligación de Presentarse ante una Autoridad</t>
  </si>
  <si>
    <t>Prohibición de Traslado sin Autorización</t>
  </si>
  <si>
    <t>Prohibición de Visitar Determinadas Personas</t>
  </si>
  <si>
    <t>Detención en su Propio Domicilio</t>
  </si>
  <si>
    <t>Poner Bajo Custodia de otra Persona o Institución</t>
  </si>
  <si>
    <t>Privación Provisional de Libertad</t>
  </si>
  <si>
    <t>Libertad sin Medida Cautelar</t>
  </si>
  <si>
    <t>Ábeas Corpus</t>
  </si>
  <si>
    <t xml:space="preserve">Casación </t>
  </si>
  <si>
    <t>Daisy Valerio</t>
  </si>
  <si>
    <t>Revisión</t>
  </si>
  <si>
    <t xml:space="preserve">Recurso Apelación </t>
  </si>
  <si>
    <t>Santiago.</t>
  </si>
  <si>
    <t>Enero-Marzo 2021</t>
  </si>
  <si>
    <t xml:space="preserve">FRANCISCO ROSARIO GUILLEN </t>
  </si>
  <si>
    <t>MAO, VALVERDE</t>
  </si>
  <si>
    <t>X</t>
  </si>
  <si>
    <t>Jose Antonio Castillo Vicente</t>
  </si>
  <si>
    <t>Distrito Judicial de Monte Plata</t>
  </si>
  <si>
    <t>Consolidado Enero - Marzo 2021 NNA</t>
  </si>
  <si>
    <t>Jose Emilio Marte Guillen</t>
  </si>
  <si>
    <t>Higuey</t>
  </si>
  <si>
    <t>OCTUBRE-DICIEMBRE 2020</t>
  </si>
  <si>
    <t xml:space="preserve">Lic. Daniel Watts -Coordinador </t>
  </si>
  <si>
    <t>ONDP-Hato Mayor-Consolidaddo</t>
  </si>
  <si>
    <t>x</t>
  </si>
  <si>
    <t>Samaury A. Pujols Tejeda (Coordinacion vacaciones reingreso 11 marzo 2021)</t>
  </si>
  <si>
    <t>Defensa Publica de San Jose de Ocoa</t>
  </si>
  <si>
    <t>1er trimestre enero. Febrero .marzo 2021</t>
  </si>
  <si>
    <t>JUANA BAUTISTA DE LA CRUZ GONZALEZ</t>
  </si>
  <si>
    <t>DISTRITO JUDICIAL DE AZUA</t>
  </si>
  <si>
    <t xml:space="preserve">Enero- Marzo </t>
  </si>
  <si>
    <t>Wascar De Los Santos</t>
  </si>
  <si>
    <t>Peravia</t>
  </si>
  <si>
    <t>Trimestral-Enero-Marzo</t>
  </si>
  <si>
    <t>MARCIA ÁNGELES SUÁREZ</t>
  </si>
  <si>
    <t>Departamento de La Vega</t>
  </si>
  <si>
    <t>Enero-Marzo2021</t>
  </si>
  <si>
    <t xml:space="preserve">ELIZABETH RODRIGUEZ DIAZ </t>
  </si>
  <si>
    <t>TAHIANA A.LANFRANCO VILORIA</t>
  </si>
  <si>
    <t>COTUI</t>
  </si>
  <si>
    <t>ENERO MARZO 2021</t>
  </si>
  <si>
    <t>ANA LETICIA MARTICH MATEO</t>
  </si>
  <si>
    <t>MONSEÑOR NOUEL- BONAO</t>
  </si>
  <si>
    <t>CRISTINO LARA CORDERO</t>
  </si>
  <si>
    <t>SALCEDO</t>
  </si>
  <si>
    <t>informe de enero</t>
  </si>
  <si>
    <t xml:space="preserve">PETRA RODRGUEZ/CONSOLIDADO SFM </t>
  </si>
  <si>
    <t>SAN FRANCISCO DE MACORIS</t>
  </si>
  <si>
    <t xml:space="preserve">TRIMESTRAL ENERO-MARZO 2021 </t>
  </si>
  <si>
    <t>PETRA RODRIGUEZ /ABOGADOS DE OFICIO DE SAMANA</t>
  </si>
  <si>
    <t>SAMANA</t>
  </si>
  <si>
    <t xml:space="preserve">PETRA RODRIGUEZ/CONSOLIDADO ABOGADOS OFICIO NAGUA </t>
  </si>
  <si>
    <t xml:space="preserve">NAGUA </t>
  </si>
  <si>
    <t xml:space="preserve">TRIMESTRE ENEROL-MARZO 2021 </t>
  </si>
  <si>
    <t>Defensor(a):</t>
  </si>
  <si>
    <t>LUIS AMAURY DE LEON</t>
  </si>
  <si>
    <t>NEYBA</t>
  </si>
  <si>
    <t>ENERO-MARZO, 2021</t>
  </si>
  <si>
    <t xml:space="preserve">Dialma Feliz Mendez </t>
  </si>
  <si>
    <t>Pedernales, Enero-Marzo 2021</t>
  </si>
  <si>
    <t>ALBIN ANTONIO BELLO SEGURA</t>
  </si>
  <si>
    <t>SAN JUAN DE LA MAGUANA</t>
  </si>
  <si>
    <t>2020 ENERO-MARZO</t>
  </si>
  <si>
    <t>LAS MATAS DE FARFAN</t>
  </si>
  <si>
    <t>2021 ENERO-MARZO</t>
  </si>
  <si>
    <t>MARILYN REYNOSO D.</t>
  </si>
  <si>
    <t>ELIAS PIÑA</t>
  </si>
  <si>
    <t>YASMIN VASQUEZ FEBRILLET</t>
  </si>
  <si>
    <t>PROV. SANTO DOMINGO</t>
  </si>
  <si>
    <t>Enero-Marzo, 2021</t>
  </si>
  <si>
    <t>ROSA ELENA DE MORLA MARTE</t>
  </si>
  <si>
    <t>LA ROMANA</t>
  </si>
  <si>
    <t>ENERO-MARZO 2021</t>
  </si>
  <si>
    <t>ANGELA RAMIREZ</t>
  </si>
  <si>
    <t>DISTRITO NACIONAL</t>
  </si>
  <si>
    <t>enero</t>
  </si>
  <si>
    <t>Formulario 6</t>
  </si>
  <si>
    <t>Edgar A. Aquino Mariñez</t>
  </si>
  <si>
    <t xml:space="preserve">SPM CONSOLIDADO TRIM. ENERO - MARZO 2021 EL SEIBO </t>
  </si>
  <si>
    <t>1er.Trim.21</t>
  </si>
  <si>
    <t>ISAIAS PEREZ RIVAS</t>
  </si>
  <si>
    <t>PUERTO PLATA</t>
  </si>
  <si>
    <t>EDGAR AQUINO</t>
  </si>
  <si>
    <t>SAN PEDRO DE MACORIS</t>
  </si>
  <si>
    <t>MARIA MERCEDES DE PAULA</t>
  </si>
  <si>
    <t>BARAHONA</t>
  </si>
  <si>
    <t>MES DE ENERO-MARZO 2021</t>
  </si>
  <si>
    <t>José Alejandro Sirí Rodríguez</t>
  </si>
  <si>
    <t xml:space="preserve">Villa Altagracia </t>
  </si>
  <si>
    <t>ENERO-MARZO 2021 (07/04/2021)</t>
  </si>
  <si>
    <t xml:space="preserve">Apelación de la medida  cautelar </t>
  </si>
  <si>
    <t>JIMANI</t>
  </si>
  <si>
    <t>MIGUEL ANGEL ROA CABRERA</t>
  </si>
  <si>
    <t>San Cristóbal</t>
  </si>
  <si>
    <t>Enero 2021..</t>
  </si>
  <si>
    <t>DRA. WENDIS ALMONTE REYES</t>
  </si>
  <si>
    <t>Montecristi</t>
  </si>
  <si>
    <t>Santiago Rodriguez (Rogelina Rodriguez y Catherine Dominguez)</t>
  </si>
  <si>
    <t>enero-marzo</t>
  </si>
  <si>
    <t xml:space="preserve">Dajabon (Gioconda Solis y Yisel de Leon </t>
  </si>
  <si>
    <t>enero-marzo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</si>
</sst>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&quot;€&quot;_-;\-* #,##0.00\ &quot;€&quot;_-;_-* &quot;-&quot;??\ &quot;€&quot;_-;_-@_-"/>
  </numFmts>
  <fonts count="35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u/>
      <sz val="10"/>
      <name val="Arial"/>
      <family val="2"/>
    </font>
    <font>
      <sz val="18"/>
      <name val="Arial"/>
      <family val="2"/>
    </font>
    <font>
      <b/>
      <sz val="10"/>
      <color indexed="8"/>
      <name val="Arial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10"/>
      <name val="Maiandra GD"/>
      <family val="2"/>
    </font>
    <font>
      <b/>
      <sz val="14"/>
      <name val="Maiandra GD"/>
      <family val="2"/>
    </font>
    <font>
      <sz val="14"/>
      <name val="Maiandra GD"/>
      <family val="2"/>
    </font>
    <font>
      <u/>
      <sz val="14"/>
      <name val="Maiandra GD"/>
      <family val="2"/>
    </font>
    <font>
      <b/>
      <u/>
      <sz val="14"/>
      <name val="Maiandra GD"/>
      <family val="2"/>
    </font>
    <font>
      <b/>
      <sz val="18"/>
      <name val="Maiandra GD"/>
      <family val="2"/>
    </font>
    <font>
      <b/>
      <sz val="20"/>
      <name val="Maiandra GD"/>
      <family val="2"/>
    </font>
    <font>
      <sz val="10"/>
      <name val="Arial"/>
      <family val="2"/>
    </font>
    <font>
      <b/>
      <sz val="11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0"/>
      <color theme="1"/>
      <name val="Arial"/>
      <family val="2"/>
    </font>
    <font>
      <b/>
      <sz val="11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2"/>
      <color rgb="FFFFFFFF"/>
      <name val="Times New Roman"/>
      <family val="1"/>
    </font>
    <font>
      <sz val="10"/>
      <name val="Arial"/>
    </font>
    <font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3" fillId="0" borderId="0"/>
    <xf numFmtId="0" fontId="3" fillId="0" borderId="0"/>
    <xf numFmtId="9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" fillId="0" borderId="0"/>
    <xf numFmtId="0" fontId="1" fillId="0" borderId="0"/>
    <xf numFmtId="0" fontId="33" fillId="0" borderId="0"/>
    <xf numFmtId="164" fontId="1" fillId="0" borderId="0" applyFont="0" applyFill="0" applyBorder="0" applyAlignment="0" applyProtection="0"/>
    <xf numFmtId="164" fontId="33" fillId="0" borderId="0" applyFont="0" applyFill="0" applyBorder="0" applyAlignment="0" applyProtection="0"/>
  </cellStyleXfs>
  <cellXfs count="1036">
    <xf numFmtId="0" fontId="0" fillId="0" borderId="0" xfId="0"/>
    <xf numFmtId="0" fontId="3" fillId="0" borderId="0" xfId="0" applyFont="1"/>
    <xf numFmtId="0" fontId="3" fillId="0" borderId="0" xfId="0" applyFont="1" applyBorder="1" applyAlignment="1">
      <alignment vertical="top" wrapText="1"/>
    </xf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2" fillId="0" borderId="4" xfId="0" applyFont="1" applyBorder="1" applyAlignment="1">
      <alignment horizontal="center"/>
    </xf>
    <xf numFmtId="0" fontId="0" fillId="0" borderId="5" xfId="0" applyFill="1" applyBorder="1"/>
    <xf numFmtId="0" fontId="3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3" fillId="0" borderId="0" xfId="0" applyFont="1" applyProtection="1">
      <protection locked="0"/>
    </xf>
    <xf numFmtId="0" fontId="2" fillId="0" borderId="0" xfId="0" applyFont="1" applyProtection="1">
      <protection locked="0"/>
    </xf>
    <xf numFmtId="0" fontId="3" fillId="0" borderId="0" xfId="0" applyFont="1" applyBorder="1" applyProtection="1">
      <protection locked="0"/>
    </xf>
    <xf numFmtId="0" fontId="3" fillId="0" borderId="0" xfId="0" applyFont="1" applyBorder="1" applyAlignment="1" applyProtection="1">
      <alignment horizontal="center" vertical="top" wrapText="1"/>
      <protection locked="0"/>
    </xf>
    <xf numFmtId="0" fontId="3" fillId="0" borderId="0" xfId="0" applyFont="1" applyFill="1"/>
    <xf numFmtId="0" fontId="6" fillId="0" borderId="0" xfId="0" applyFont="1" applyFill="1" applyBorder="1" applyAlignment="1">
      <alignment horizontal="left" vertical="center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7" xfId="0" applyFont="1" applyBorder="1"/>
    <xf numFmtId="0" fontId="3" fillId="0" borderId="0" xfId="0" applyFont="1" applyBorder="1" applyAlignment="1" applyProtection="1">
      <alignment horizontal="left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/>
    <xf numFmtId="0" fontId="3" fillId="0" borderId="7" xfId="0" applyFont="1" applyBorder="1" applyAlignment="1">
      <alignment vertical="top"/>
    </xf>
    <xf numFmtId="0" fontId="3" fillId="0" borderId="9" xfId="0" applyFont="1" applyBorder="1" applyAlignment="1">
      <alignment vertical="top"/>
    </xf>
    <xf numFmtId="0" fontId="3" fillId="0" borderId="10" xfId="0" applyFont="1" applyBorder="1" applyAlignment="1">
      <alignment vertical="top"/>
    </xf>
    <xf numFmtId="0" fontId="3" fillId="0" borderId="7" xfId="0" applyFont="1" applyBorder="1" applyAlignment="1">
      <alignment vertical="top" wrapText="1"/>
    </xf>
    <xf numFmtId="14" fontId="0" fillId="0" borderId="11" xfId="0" applyNumberFormat="1" applyBorder="1"/>
    <xf numFmtId="0" fontId="0" fillId="0" borderId="11" xfId="0" applyBorder="1"/>
    <xf numFmtId="0" fontId="0" fillId="0" borderId="7" xfId="0" applyBorder="1"/>
    <xf numFmtId="0" fontId="0" fillId="0" borderId="0" xfId="0" applyBorder="1"/>
    <xf numFmtId="14" fontId="0" fillId="0" borderId="0" xfId="0" applyNumberFormat="1" applyBorder="1"/>
    <xf numFmtId="3" fontId="0" fillId="0" borderId="0" xfId="0" applyNumberFormat="1" applyBorder="1" applyAlignment="1">
      <alignment horizontal="center"/>
    </xf>
    <xf numFmtId="0" fontId="0" fillId="0" borderId="0" xfId="0" applyFill="1" applyBorder="1"/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14" xfId="0" applyBorder="1"/>
    <xf numFmtId="0" fontId="0" fillId="0" borderId="11" xfId="0" applyFill="1" applyBorder="1"/>
    <xf numFmtId="14" fontId="0" fillId="0" borderId="15" xfId="0" applyNumberFormat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0" xfId="0" applyBorder="1" applyAlignment="1">
      <alignment horizontal="center"/>
    </xf>
    <xf numFmtId="0" fontId="0" fillId="0" borderId="19" xfId="0" applyBorder="1"/>
    <xf numFmtId="0" fontId="1" fillId="0" borderId="11" xfId="0" applyFont="1" applyFill="1" applyBorder="1"/>
    <xf numFmtId="0" fontId="2" fillId="2" borderId="6" xfId="0" applyFont="1" applyFill="1" applyBorder="1" applyAlignment="1" applyProtection="1">
      <alignment horizontal="center" vertical="top" wrapText="1"/>
    </xf>
    <xf numFmtId="0" fontId="2" fillId="2" borderId="6" xfId="0" applyFont="1" applyFill="1" applyBorder="1" applyAlignment="1" applyProtection="1">
      <alignment horizontal="center"/>
    </xf>
    <xf numFmtId="0" fontId="3" fillId="3" borderId="0" xfId="0" applyFont="1" applyFill="1"/>
    <xf numFmtId="0" fontId="3" fillId="3" borderId="0" xfId="0" applyFont="1" applyFill="1" applyBorder="1"/>
    <xf numFmtId="0" fontId="6" fillId="3" borderId="0" xfId="0" applyFont="1" applyFill="1" applyBorder="1" applyAlignment="1">
      <alignment horizontal="left" vertical="top"/>
    </xf>
    <xf numFmtId="0" fontId="3" fillId="3" borderId="20" xfId="0" applyFont="1" applyFill="1" applyBorder="1" applyAlignment="1" applyProtection="1">
      <alignment horizontal="left" vertical="top"/>
    </xf>
    <xf numFmtId="0" fontId="2" fillId="3" borderId="20" xfId="0" applyFont="1" applyFill="1" applyBorder="1" applyAlignment="1" applyProtection="1">
      <alignment horizontal="center"/>
      <protection locked="0"/>
    </xf>
    <xf numFmtId="0" fontId="2" fillId="3" borderId="9" xfId="0" applyFont="1" applyFill="1" applyBorder="1" applyAlignment="1" applyProtection="1">
      <alignment horizontal="center"/>
      <protection locked="0"/>
    </xf>
    <xf numFmtId="0" fontId="3" fillId="4" borderId="0" xfId="0" applyFont="1" applyFill="1"/>
    <xf numFmtId="0" fontId="3" fillId="4" borderId="0" xfId="0" applyFont="1" applyFill="1" applyProtection="1">
      <protection locked="0"/>
    </xf>
    <xf numFmtId="0" fontId="3" fillId="4" borderId="0" xfId="0" applyFont="1" applyFill="1" applyBorder="1" applyProtection="1">
      <protection locked="0"/>
    </xf>
    <xf numFmtId="0" fontId="3" fillId="4" borderId="0" xfId="0" applyFont="1" applyFill="1" applyBorder="1"/>
    <xf numFmtId="0" fontId="9" fillId="4" borderId="0" xfId="0" applyFont="1" applyFill="1" applyBorder="1" applyAlignment="1" applyProtection="1">
      <protection locked="0"/>
    </xf>
    <xf numFmtId="0" fontId="8" fillId="4" borderId="0" xfId="0" applyFont="1" applyFill="1" applyBorder="1" applyAlignment="1" applyProtection="1">
      <protection locked="0"/>
    </xf>
    <xf numFmtId="0" fontId="3" fillId="4" borderId="0" xfId="0" applyFont="1" applyFill="1" applyBorder="1" applyAlignment="1">
      <alignment vertical="top" wrapText="1"/>
    </xf>
    <xf numFmtId="0" fontId="3" fillId="4" borderId="0" xfId="0" applyFont="1" applyFill="1" applyBorder="1" applyAlignment="1" applyProtection="1">
      <alignment vertical="top" wrapText="1"/>
    </xf>
    <xf numFmtId="0" fontId="11" fillId="4" borderId="0" xfId="0" applyFont="1" applyFill="1"/>
    <xf numFmtId="0" fontId="3" fillId="4" borderId="0" xfId="0" applyFont="1" applyFill="1" applyAlignment="1">
      <alignment horizontal="center"/>
    </xf>
    <xf numFmtId="164" fontId="3" fillId="4" borderId="0" xfId="1" applyFont="1" applyFill="1" applyBorder="1" applyAlignment="1">
      <alignment vertical="top" wrapText="1"/>
    </xf>
    <xf numFmtId="0" fontId="3" fillId="4" borderId="0" xfId="0" applyFont="1" applyFill="1" applyBorder="1" applyProtection="1"/>
    <xf numFmtId="0" fontId="3" fillId="0" borderId="0" xfId="0" applyFont="1" applyBorder="1" applyAlignment="1" applyProtection="1">
      <alignment vertical="top" wrapText="1"/>
      <protection hidden="1"/>
    </xf>
    <xf numFmtId="0" fontId="3" fillId="0" borderId="7" xfId="0" applyFont="1" applyBorder="1" applyAlignment="1">
      <alignment horizontal="center" vertical="top"/>
    </xf>
    <xf numFmtId="0" fontId="3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6" fillId="0" borderId="0" xfId="0" applyFont="1" applyFill="1" applyBorder="1" applyAlignment="1" applyProtection="1">
      <alignment horizontal="left" vertical="top"/>
    </xf>
    <xf numFmtId="0" fontId="6" fillId="2" borderId="21" xfId="0" applyFont="1" applyFill="1" applyBorder="1" applyAlignment="1" applyProtection="1">
      <alignment horizontal="left" vertical="top"/>
    </xf>
    <xf numFmtId="0" fontId="14" fillId="4" borderId="0" xfId="0" applyFont="1" applyFill="1"/>
    <xf numFmtId="0" fontId="6" fillId="2" borderId="22" xfId="0" applyFont="1" applyFill="1" applyBorder="1" applyAlignment="1" applyProtection="1">
      <alignment horizontal="left" vertical="top"/>
    </xf>
    <xf numFmtId="0" fontId="6" fillId="2" borderId="6" xfId="0" applyFont="1" applyFill="1" applyBorder="1" applyAlignment="1" applyProtection="1">
      <alignment horizontal="left" vertical="top"/>
    </xf>
    <xf numFmtId="0" fontId="6" fillId="2" borderId="21" xfId="0" applyFont="1" applyFill="1" applyBorder="1" applyAlignment="1" applyProtection="1">
      <alignment vertical="top"/>
    </xf>
    <xf numFmtId="0" fontId="9" fillId="7" borderId="21" xfId="0" applyFont="1" applyFill="1" applyBorder="1" applyAlignment="1" applyProtection="1"/>
    <xf numFmtId="0" fontId="9" fillId="7" borderId="23" xfId="0" applyFont="1" applyFill="1" applyBorder="1" applyAlignment="1" applyProtection="1"/>
    <xf numFmtId="0" fontId="9" fillId="7" borderId="6" xfId="0" applyFont="1" applyFill="1" applyBorder="1" applyProtection="1"/>
    <xf numFmtId="0" fontId="3" fillId="7" borderId="6" xfId="0" applyFont="1" applyFill="1" applyBorder="1" applyProtection="1"/>
    <xf numFmtId="0" fontId="9" fillId="7" borderId="21" xfId="0" applyFont="1" applyFill="1" applyBorder="1" applyAlignment="1" applyProtection="1">
      <alignment horizontal="left"/>
    </xf>
    <xf numFmtId="0" fontId="2" fillId="0" borderId="6" xfId="0" applyFont="1" applyBorder="1" applyAlignment="1" applyProtection="1">
      <alignment horizontal="center"/>
      <protection locked="0"/>
    </xf>
    <xf numFmtId="0" fontId="9" fillId="0" borderId="20" xfId="0" applyFont="1" applyBorder="1" applyAlignment="1" applyProtection="1">
      <protection locked="0"/>
    </xf>
    <xf numFmtId="0" fontId="2" fillId="0" borderId="20" xfId="0" applyFont="1" applyBorder="1" applyAlignment="1"/>
    <xf numFmtId="0" fontId="2" fillId="0" borderId="6" xfId="0" applyFont="1" applyFill="1" applyBorder="1" applyAlignment="1" applyProtection="1">
      <alignment horizontal="center" vertical="top" wrapText="1"/>
      <protection locked="0"/>
    </xf>
    <xf numFmtId="0" fontId="3" fillId="0" borderId="7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7" fillId="0" borderId="0" xfId="0" applyFont="1" applyBorder="1" applyAlignment="1" applyProtection="1">
      <alignment horizontal="left" vertical="center"/>
      <protection locked="0"/>
    </xf>
    <xf numFmtId="0" fontId="2" fillId="5" borderId="6" xfId="0" applyFont="1" applyFill="1" applyBorder="1" applyAlignment="1" applyProtection="1">
      <alignment horizontal="center" vertical="top" wrapText="1"/>
    </xf>
    <xf numFmtId="0" fontId="6" fillId="5" borderId="24" xfId="0" applyFont="1" applyFill="1" applyBorder="1" applyAlignment="1" applyProtection="1">
      <alignment horizontal="center" vertical="center"/>
    </xf>
    <xf numFmtId="0" fontId="6" fillId="5" borderId="0" xfId="0" applyFont="1" applyFill="1" applyBorder="1" applyAlignment="1" applyProtection="1">
      <alignment horizontal="center" vertical="center"/>
    </xf>
    <xf numFmtId="0" fontId="5" fillId="5" borderId="6" xfId="0" applyFont="1" applyFill="1" applyBorder="1" applyAlignment="1" applyProtection="1">
      <alignment horizontal="center" vertical="center" wrapText="1"/>
    </xf>
    <xf numFmtId="0" fontId="3" fillId="5" borderId="6" xfId="0" applyFont="1" applyFill="1" applyBorder="1" applyAlignment="1" applyProtection="1">
      <alignment horizontal="center" vertical="top" wrapText="1"/>
    </xf>
    <xf numFmtId="0" fontId="6" fillId="5" borderId="25" xfId="0" applyFont="1" applyFill="1" applyBorder="1" applyAlignment="1" applyProtection="1">
      <alignment horizontal="center" vertical="center"/>
    </xf>
    <xf numFmtId="0" fontId="6" fillId="5" borderId="26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center" vertical="center"/>
    </xf>
    <xf numFmtId="0" fontId="2" fillId="5" borderId="6" xfId="0" applyFont="1" applyFill="1" applyBorder="1" applyAlignment="1" applyProtection="1">
      <alignment horizontal="center" vertical="center"/>
    </xf>
    <xf numFmtId="0" fontId="2" fillId="2" borderId="27" xfId="0" applyFont="1" applyFill="1" applyBorder="1" applyAlignment="1" applyProtection="1">
      <alignment horizontal="center"/>
    </xf>
    <xf numFmtId="0" fontId="2" fillId="2" borderId="22" xfId="0" applyFont="1" applyFill="1" applyBorder="1" applyAlignment="1" applyProtection="1">
      <alignment horizontal="center"/>
    </xf>
    <xf numFmtId="0" fontId="9" fillId="2" borderId="6" xfId="0" applyFont="1" applyFill="1" applyBorder="1" applyAlignment="1" applyProtection="1">
      <alignment horizontal="center"/>
    </xf>
    <xf numFmtId="0" fontId="7" fillId="2" borderId="28" xfId="0" applyFont="1" applyFill="1" applyBorder="1" applyAlignment="1" applyProtection="1">
      <alignment horizontal="left" vertical="top"/>
    </xf>
    <xf numFmtId="0" fontId="9" fillId="2" borderId="23" xfId="0" applyFont="1" applyFill="1" applyBorder="1" applyAlignment="1" applyProtection="1">
      <alignment horizontal="center"/>
    </xf>
    <xf numFmtId="0" fontId="5" fillId="5" borderId="23" xfId="0" applyFont="1" applyFill="1" applyBorder="1" applyAlignment="1" applyProtection="1">
      <alignment horizontal="center" vertical="center" wrapText="1"/>
    </xf>
    <xf numFmtId="0" fontId="5" fillId="5" borderId="29" xfId="0" applyFont="1" applyFill="1" applyBorder="1" applyAlignment="1" applyProtection="1">
      <alignment horizontal="center" vertical="center" wrapText="1"/>
    </xf>
    <xf numFmtId="0" fontId="9" fillId="2" borderId="29" xfId="0" applyFont="1" applyFill="1" applyBorder="1" applyAlignment="1" applyProtection="1">
      <alignment horizontal="center" vertical="center" wrapText="1"/>
    </xf>
    <xf numFmtId="0" fontId="15" fillId="5" borderId="6" xfId="0" applyFont="1" applyFill="1" applyBorder="1" applyAlignment="1" applyProtection="1">
      <alignment horizontal="center" vertical="center" wrapText="1"/>
    </xf>
    <xf numFmtId="0" fontId="3" fillId="3" borderId="27" xfId="0" applyFont="1" applyFill="1" applyBorder="1" applyAlignment="1" applyProtection="1">
      <alignment horizontal="center"/>
    </xf>
    <xf numFmtId="0" fontId="5" fillId="5" borderId="27" xfId="0" applyFont="1" applyFill="1" applyBorder="1" applyAlignment="1" applyProtection="1">
      <alignment horizontal="center" vertical="center" wrapText="1"/>
    </xf>
    <xf numFmtId="0" fontId="3" fillId="5" borderId="29" xfId="0" applyFont="1" applyFill="1" applyBorder="1" applyAlignment="1" applyProtection="1">
      <alignment horizontal="center" vertical="center" wrapText="1"/>
    </xf>
    <xf numFmtId="0" fontId="3" fillId="5" borderId="6" xfId="0" applyFont="1" applyFill="1" applyBorder="1" applyAlignment="1" applyProtection="1">
      <alignment horizontal="center"/>
    </xf>
    <xf numFmtId="0" fontId="3" fillId="0" borderId="0" xfId="0" applyFont="1" applyBorder="1" applyProtection="1"/>
    <xf numFmtId="0" fontId="3" fillId="6" borderId="29" xfId="0" applyFont="1" applyFill="1" applyBorder="1" applyProtection="1"/>
    <xf numFmtId="0" fontId="3" fillId="6" borderId="6" xfId="0" applyFont="1" applyFill="1" applyBorder="1" applyProtection="1"/>
    <xf numFmtId="0" fontId="3" fillId="6" borderId="6" xfId="0" applyFont="1" applyFill="1" applyBorder="1" applyAlignment="1" applyProtection="1">
      <alignment vertical="top" wrapText="1"/>
    </xf>
    <xf numFmtId="0" fontId="3" fillId="0" borderId="0" xfId="0" applyFont="1" applyFill="1" applyBorder="1" applyProtection="1"/>
    <xf numFmtId="0" fontId="3" fillId="6" borderId="27" xfId="0" applyFont="1" applyFill="1" applyBorder="1" applyProtection="1"/>
    <xf numFmtId="0" fontId="2" fillId="5" borderId="29" xfId="0" applyFont="1" applyFill="1" applyBorder="1" applyAlignment="1" applyProtection="1">
      <alignment horizontal="center"/>
    </xf>
    <xf numFmtId="0" fontId="3" fillId="0" borderId="0" xfId="0" applyFont="1" applyBorder="1" applyAlignment="1" applyProtection="1">
      <alignment vertical="top"/>
    </xf>
    <xf numFmtId="0" fontId="3" fillId="6" borderId="21" xfId="0" applyFont="1" applyFill="1" applyBorder="1" applyAlignment="1" applyProtection="1">
      <alignment vertical="top" wrapText="1"/>
    </xf>
    <xf numFmtId="0" fontId="3" fillId="6" borderId="27" xfId="0" applyFont="1" applyFill="1" applyBorder="1" applyAlignment="1" applyProtection="1">
      <alignment vertical="top" wrapText="1"/>
    </xf>
    <xf numFmtId="0" fontId="14" fillId="6" borderId="21" xfId="0" applyFont="1" applyFill="1" applyBorder="1" applyAlignment="1" applyProtection="1">
      <alignment vertical="top" wrapText="1"/>
    </xf>
    <xf numFmtId="0" fontId="3" fillId="6" borderId="29" xfId="0" applyFont="1" applyFill="1" applyBorder="1" applyAlignment="1" applyProtection="1">
      <alignment vertical="top" wrapText="1"/>
    </xf>
    <xf numFmtId="0" fontId="3" fillId="6" borderId="0" xfId="0" applyFont="1" applyFill="1" applyBorder="1" applyProtection="1"/>
    <xf numFmtId="0" fontId="14" fillId="6" borderId="6" xfId="0" applyFont="1" applyFill="1" applyBorder="1" applyAlignment="1" applyProtection="1">
      <alignment vertical="top" wrapText="1"/>
    </xf>
    <xf numFmtId="0" fontId="3" fillId="6" borderId="10" xfId="0" applyFont="1" applyFill="1" applyBorder="1" applyProtection="1"/>
    <xf numFmtId="0" fontId="6" fillId="0" borderId="30" xfId="0" applyFont="1" applyFill="1" applyBorder="1" applyAlignment="1" applyProtection="1">
      <alignment horizontal="left" vertical="top"/>
    </xf>
    <xf numFmtId="0" fontId="6" fillId="6" borderId="0" xfId="0" applyFont="1" applyFill="1" applyBorder="1" applyAlignment="1" applyProtection="1">
      <alignment horizontal="left" vertical="top"/>
    </xf>
    <xf numFmtId="0" fontId="3" fillId="6" borderId="6" xfId="0" applyFont="1" applyFill="1" applyBorder="1" applyAlignment="1" applyProtection="1">
      <alignment horizontal="left" vertical="top"/>
    </xf>
    <xf numFmtId="0" fontId="2" fillId="2" borderId="29" xfId="0" applyFont="1" applyFill="1" applyBorder="1" applyAlignment="1" applyProtection="1">
      <alignment horizontal="center"/>
    </xf>
    <xf numFmtId="0" fontId="2" fillId="2" borderId="24" xfId="0" applyFont="1" applyFill="1" applyBorder="1" applyAlignment="1" applyProtection="1">
      <alignment horizontal="center"/>
    </xf>
    <xf numFmtId="0" fontId="3" fillId="2" borderId="0" xfId="0" applyFont="1" applyFill="1" applyBorder="1" applyAlignment="1" applyProtection="1">
      <alignment vertical="top" wrapText="1"/>
    </xf>
    <xf numFmtId="0" fontId="3" fillId="2" borderId="0" xfId="0" applyFont="1" applyFill="1" applyProtection="1"/>
    <xf numFmtId="0" fontId="3" fillId="2" borderId="31" xfId="0" applyFont="1" applyFill="1" applyBorder="1" applyProtection="1"/>
    <xf numFmtId="0" fontId="2" fillId="5" borderId="32" xfId="0" applyFont="1" applyFill="1" applyBorder="1" applyAlignment="1" applyProtection="1">
      <alignment vertical="top" wrapText="1"/>
    </xf>
    <xf numFmtId="0" fontId="2" fillId="5" borderId="0" xfId="0" applyFont="1" applyFill="1" applyBorder="1" applyProtection="1"/>
    <xf numFmtId="0" fontId="6" fillId="5" borderId="24" xfId="0" applyFont="1" applyFill="1" applyBorder="1" applyAlignment="1" applyProtection="1">
      <alignment horizontal="left" vertical="center"/>
    </xf>
    <xf numFmtId="0" fontId="3" fillId="0" borderId="0" xfId="0" applyFont="1" applyBorder="1" applyAlignment="1" applyProtection="1">
      <alignment vertical="top" wrapText="1"/>
    </xf>
    <xf numFmtId="0" fontId="2" fillId="2" borderId="21" xfId="0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left" vertical="top"/>
    </xf>
    <xf numFmtId="0" fontId="3" fillId="5" borderId="20" xfId="0" applyFont="1" applyFill="1" applyBorder="1" applyAlignment="1" applyProtection="1">
      <alignment vertical="top" wrapText="1"/>
    </xf>
    <xf numFmtId="0" fontId="3" fillId="0" borderId="21" xfId="0" applyFont="1" applyFill="1" applyBorder="1" applyAlignment="1" applyProtection="1">
      <alignment horizontal="center" vertical="top" wrapText="1"/>
    </xf>
    <xf numFmtId="0" fontId="3" fillId="0" borderId="33" xfId="0" applyFont="1" applyBorder="1" applyAlignment="1" applyProtection="1">
      <alignment vertical="top" wrapText="1"/>
    </xf>
    <xf numFmtId="0" fontId="3" fillId="0" borderId="23" xfId="0" applyFont="1" applyBorder="1" applyAlignment="1" applyProtection="1">
      <alignment vertical="top" wrapText="1"/>
    </xf>
    <xf numFmtId="0" fontId="3" fillId="0" borderId="28" xfId="0" applyFont="1" applyFill="1" applyBorder="1" applyAlignment="1" applyProtection="1">
      <alignment horizontal="center" vertical="top" wrapText="1"/>
    </xf>
    <xf numFmtId="0" fontId="3" fillId="0" borderId="8" xfId="0" applyFont="1" applyBorder="1" applyAlignment="1" applyProtection="1">
      <alignment vertical="top" wrapText="1"/>
    </xf>
    <xf numFmtId="0" fontId="3" fillId="0" borderId="10" xfId="0" applyFont="1" applyBorder="1" applyAlignment="1" applyProtection="1">
      <alignment vertical="top" wrapText="1"/>
    </xf>
    <xf numFmtId="0" fontId="3" fillId="0" borderId="34" xfId="0" applyFont="1" applyFill="1" applyBorder="1" applyAlignment="1" applyProtection="1">
      <alignment horizontal="center" vertical="top" wrapText="1"/>
    </xf>
    <xf numFmtId="0" fontId="3" fillId="5" borderId="33" xfId="0" applyFont="1" applyFill="1" applyBorder="1" applyAlignment="1" applyProtection="1">
      <alignment vertical="top" wrapText="1"/>
    </xf>
    <xf numFmtId="0" fontId="3" fillId="0" borderId="8" xfId="0" applyFont="1" applyFill="1" applyBorder="1" applyAlignment="1" applyProtection="1">
      <alignment horizontal="center" vertical="top" wrapText="1"/>
    </xf>
    <xf numFmtId="0" fontId="3" fillId="0" borderId="8" xfId="0" applyFont="1" applyFill="1" applyBorder="1" applyAlignment="1" applyProtection="1">
      <alignment vertical="top" wrapText="1"/>
    </xf>
    <xf numFmtId="0" fontId="3" fillId="0" borderId="33" xfId="0" applyFont="1" applyFill="1" applyBorder="1" applyAlignment="1" applyProtection="1">
      <alignment horizontal="center" vertical="top" wrapText="1"/>
    </xf>
    <xf numFmtId="0" fontId="3" fillId="0" borderId="33" xfId="0" applyFont="1" applyFill="1" applyBorder="1" applyAlignment="1" applyProtection="1">
      <alignment vertical="top" wrapText="1"/>
    </xf>
    <xf numFmtId="0" fontId="3" fillId="5" borderId="23" xfId="0" applyFont="1" applyFill="1" applyBorder="1" applyAlignment="1" applyProtection="1">
      <alignment vertical="top" wrapText="1"/>
    </xf>
    <xf numFmtId="0" fontId="3" fillId="0" borderId="23" xfId="0" applyFont="1" applyFill="1" applyBorder="1" applyAlignment="1" applyProtection="1">
      <alignment vertical="top" wrapText="1"/>
    </xf>
    <xf numFmtId="0" fontId="7" fillId="2" borderId="33" xfId="0" applyFont="1" applyFill="1" applyBorder="1" applyAlignment="1" applyProtection="1">
      <alignment horizontal="left" vertical="top"/>
    </xf>
    <xf numFmtId="0" fontId="7" fillId="2" borderId="20" xfId="0" applyFont="1" applyFill="1" applyBorder="1" applyAlignment="1" applyProtection="1">
      <alignment vertical="top"/>
    </xf>
    <xf numFmtId="0" fontId="3" fillId="2" borderId="33" xfId="0" applyFont="1" applyFill="1" applyBorder="1" applyAlignment="1" applyProtection="1">
      <alignment vertical="top" wrapText="1"/>
    </xf>
    <xf numFmtId="0" fontId="3" fillId="5" borderId="0" xfId="0" applyFont="1" applyFill="1" applyBorder="1" applyAlignment="1" applyProtection="1">
      <alignment vertical="top" wrapText="1"/>
    </xf>
    <xf numFmtId="0" fontId="3" fillId="0" borderId="33" xfId="0" applyFont="1" applyFill="1" applyBorder="1" applyAlignment="1" applyProtection="1">
      <alignment horizontal="center"/>
    </xf>
    <xf numFmtId="0" fontId="3" fillId="6" borderId="33" xfId="0" applyFont="1" applyFill="1" applyBorder="1" applyProtection="1"/>
    <xf numFmtId="0" fontId="3" fillId="6" borderId="23" xfId="0" applyFont="1" applyFill="1" applyBorder="1" applyProtection="1"/>
    <xf numFmtId="0" fontId="3" fillId="0" borderId="33" xfId="0" applyFont="1" applyBorder="1" applyAlignment="1" applyProtection="1">
      <alignment horizontal="center"/>
    </xf>
    <xf numFmtId="0" fontId="3" fillId="2" borderId="8" xfId="0" applyFont="1" applyFill="1" applyBorder="1" applyAlignment="1" applyProtection="1"/>
    <xf numFmtId="0" fontId="3" fillId="2" borderId="23" xfId="0" applyFont="1" applyFill="1" applyBorder="1" applyAlignment="1" applyProtection="1">
      <alignment vertical="top" wrapText="1"/>
    </xf>
    <xf numFmtId="0" fontId="3" fillId="8" borderId="33" xfId="0" applyFont="1" applyFill="1" applyBorder="1" applyAlignment="1" applyProtection="1">
      <alignment vertical="top" wrapText="1"/>
    </xf>
    <xf numFmtId="0" fontId="3" fillId="8" borderId="23" xfId="0" applyFont="1" applyFill="1" applyBorder="1" applyAlignment="1" applyProtection="1">
      <alignment vertical="top" wrapText="1"/>
    </xf>
    <xf numFmtId="0" fontId="3" fillId="0" borderId="33" xfId="0" applyFont="1" applyBorder="1" applyAlignment="1" applyProtection="1">
      <alignment horizontal="left" vertical="top" wrapText="1"/>
    </xf>
    <xf numFmtId="0" fontId="3" fillId="8" borderId="0" xfId="0" applyFont="1" applyFill="1" applyBorder="1" applyAlignment="1" applyProtection="1">
      <alignment horizontal="left" vertical="top" wrapText="1"/>
    </xf>
    <xf numFmtId="0" fontId="3" fillId="8" borderId="20" xfId="0" applyFont="1" applyFill="1" applyBorder="1" applyAlignment="1" applyProtection="1">
      <alignment vertical="top" wrapText="1"/>
    </xf>
    <xf numFmtId="0" fontId="3" fillId="8" borderId="21" xfId="0" applyFont="1" applyFill="1" applyBorder="1" applyAlignment="1" applyProtection="1">
      <alignment vertical="top" wrapText="1"/>
    </xf>
    <xf numFmtId="0" fontId="7" fillId="2" borderId="33" xfId="0" applyFont="1" applyFill="1" applyBorder="1" applyAlignment="1" applyProtection="1">
      <alignment vertical="top"/>
    </xf>
    <xf numFmtId="0" fontId="7" fillId="2" borderId="23" xfId="0" applyFont="1" applyFill="1" applyBorder="1" applyAlignment="1" applyProtection="1">
      <alignment vertical="top"/>
    </xf>
    <xf numFmtId="0" fontId="3" fillId="0" borderId="20" xfId="0" applyFont="1" applyBorder="1" applyAlignment="1" applyProtection="1">
      <alignment vertical="top" wrapText="1"/>
    </xf>
    <xf numFmtId="0" fontId="3" fillId="0" borderId="9" xfId="0" applyFont="1" applyBorder="1" applyAlignment="1" applyProtection="1">
      <alignment vertical="top" wrapText="1"/>
    </xf>
    <xf numFmtId="0" fontId="3" fillId="0" borderId="23" xfId="0" applyFont="1" applyFill="1" applyBorder="1" applyAlignment="1" applyProtection="1">
      <alignment horizontal="center"/>
    </xf>
    <xf numFmtId="0" fontId="3" fillId="0" borderId="22" xfId="0" applyFont="1" applyBorder="1" applyAlignment="1" applyProtection="1">
      <alignment horizontal="left"/>
    </xf>
    <xf numFmtId="0" fontId="3" fillId="0" borderId="21" xfId="0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3" fillId="2" borderId="33" xfId="0" applyFont="1" applyFill="1" applyBorder="1" applyAlignment="1" applyProtection="1">
      <alignment horizontal="center" vertical="top" wrapText="1"/>
    </xf>
    <xf numFmtId="0" fontId="3" fillId="0" borderId="21" xfId="0" applyFont="1" applyBorder="1" applyProtection="1"/>
    <xf numFmtId="0" fontId="3" fillId="0" borderId="33" xfId="0" applyFont="1" applyBorder="1" applyProtection="1"/>
    <xf numFmtId="0" fontId="3" fillId="0" borderId="23" xfId="0" applyFont="1" applyBorder="1" applyProtection="1"/>
    <xf numFmtId="0" fontId="3" fillId="0" borderId="33" xfId="0" applyFont="1" applyFill="1" applyBorder="1" applyProtection="1"/>
    <xf numFmtId="0" fontId="3" fillId="5" borderId="33" xfId="0" applyFont="1" applyFill="1" applyBorder="1" applyProtection="1"/>
    <xf numFmtId="0" fontId="3" fillId="5" borderId="23" xfId="0" applyFont="1" applyFill="1" applyBorder="1" applyProtection="1"/>
    <xf numFmtId="0" fontId="10" fillId="0" borderId="8" xfId="0" applyFont="1" applyBorder="1" applyAlignment="1" applyProtection="1">
      <alignment horizontal="center"/>
    </xf>
    <xf numFmtId="0" fontId="10" fillId="0" borderId="33" xfId="0" applyFont="1" applyBorder="1" applyAlignment="1" applyProtection="1">
      <alignment horizontal="center"/>
    </xf>
    <xf numFmtId="0" fontId="3" fillId="0" borderId="8" xfId="0" applyFont="1" applyBorder="1" applyProtection="1"/>
    <xf numFmtId="0" fontId="9" fillId="2" borderId="20" xfId="0" applyFont="1" applyFill="1" applyBorder="1" applyAlignment="1" applyProtection="1">
      <alignment horizontal="left" vertical="center"/>
    </xf>
    <xf numFmtId="0" fontId="9" fillId="2" borderId="22" xfId="0" applyFont="1" applyFill="1" applyBorder="1" applyAlignment="1" applyProtection="1">
      <alignment horizontal="left" vertical="center"/>
    </xf>
    <xf numFmtId="0" fontId="9" fillId="2" borderId="9" xfId="0" applyFont="1" applyFill="1" applyBorder="1" applyAlignment="1" applyProtection="1">
      <alignment horizontal="left" vertical="center"/>
    </xf>
    <xf numFmtId="0" fontId="9" fillId="2" borderId="34" xfId="0" applyFont="1" applyFill="1" applyBorder="1" applyAlignment="1" applyProtection="1">
      <alignment horizontal="left" vertical="center"/>
    </xf>
    <xf numFmtId="0" fontId="9" fillId="2" borderId="0" xfId="0" applyFont="1" applyFill="1" applyBorder="1" applyAlignment="1" applyProtection="1">
      <alignment horizontal="left" vertical="center"/>
    </xf>
    <xf numFmtId="0" fontId="9" fillId="2" borderId="7" xfId="0" applyFont="1" applyFill="1" applyBorder="1" applyAlignment="1" applyProtection="1">
      <alignment horizontal="left" vertical="center"/>
    </xf>
    <xf numFmtId="0" fontId="9" fillId="2" borderId="28" xfId="0" applyFont="1" applyFill="1" applyBorder="1" applyAlignment="1" applyProtection="1">
      <alignment horizontal="left" vertical="center"/>
    </xf>
    <xf numFmtId="0" fontId="9" fillId="2" borderId="8" xfId="0" applyFont="1" applyFill="1" applyBorder="1" applyAlignment="1" applyProtection="1">
      <alignment horizontal="left" vertical="center"/>
    </xf>
    <xf numFmtId="0" fontId="9" fillId="2" borderId="10" xfId="0" applyFont="1" applyFill="1" applyBorder="1" applyAlignment="1" applyProtection="1">
      <alignment horizontal="left" vertical="center"/>
    </xf>
    <xf numFmtId="0" fontId="29" fillId="8" borderId="33" xfId="0" applyFont="1" applyFill="1" applyBorder="1" applyAlignment="1" applyProtection="1">
      <alignment vertical="top" wrapText="1"/>
    </xf>
    <xf numFmtId="0" fontId="3" fillId="8" borderId="21" xfId="0" applyFont="1" applyFill="1" applyBorder="1" applyAlignment="1" applyProtection="1">
      <alignment vertical="top" wrapText="1"/>
      <protection hidden="1"/>
    </xf>
    <xf numFmtId="0" fontId="0" fillId="6" borderId="23" xfId="0" applyFill="1" applyBorder="1" applyAlignment="1" applyProtection="1">
      <alignment vertical="top" wrapText="1"/>
      <protection hidden="1"/>
    </xf>
    <xf numFmtId="0" fontId="15" fillId="5" borderId="21" xfId="0" applyFont="1" applyFill="1" applyBorder="1" applyAlignment="1" applyProtection="1">
      <alignment horizontal="center" vertical="center"/>
    </xf>
    <xf numFmtId="0" fontId="13" fillId="7" borderId="27" xfId="0" applyFont="1" applyFill="1" applyBorder="1" applyAlignment="1" applyProtection="1">
      <alignment horizontal="center"/>
    </xf>
    <xf numFmtId="0" fontId="2" fillId="5" borderId="22" xfId="0" applyFont="1" applyFill="1" applyBorder="1" applyAlignment="1" applyProtection="1">
      <alignment vertical="top" wrapText="1"/>
    </xf>
    <xf numFmtId="0" fontId="2" fillId="5" borderId="21" xfId="0" applyFont="1" applyFill="1" applyBorder="1" applyAlignment="1" applyProtection="1"/>
    <xf numFmtId="0" fontId="3" fillId="0" borderId="22" xfId="0" applyFont="1" applyFill="1" applyBorder="1" applyAlignment="1" applyProtection="1">
      <alignment horizontal="center" vertical="top" wrapText="1"/>
    </xf>
    <xf numFmtId="0" fontId="2" fillId="5" borderId="21" xfId="0" applyFont="1" applyFill="1" applyBorder="1" applyAlignment="1" applyProtection="1">
      <alignment vertical="top" wrapText="1"/>
    </xf>
    <xf numFmtId="0" fontId="2" fillId="9" borderId="21" xfId="0" applyFont="1" applyFill="1" applyBorder="1" applyAlignment="1" applyProtection="1"/>
    <xf numFmtId="0" fontId="3" fillId="9" borderId="33" xfId="0" applyFont="1" applyFill="1" applyBorder="1" applyAlignment="1" applyProtection="1">
      <alignment vertical="top" wrapText="1"/>
    </xf>
    <xf numFmtId="0" fontId="2" fillId="5" borderId="33" xfId="0" applyFont="1" applyFill="1" applyBorder="1" applyAlignment="1" applyProtection="1">
      <alignment vertical="top" wrapText="1"/>
    </xf>
    <xf numFmtId="0" fontId="2" fillId="5" borderId="8" xfId="0" applyFont="1" applyFill="1" applyBorder="1" applyAlignment="1" applyProtection="1"/>
    <xf numFmtId="0" fontId="2" fillId="5" borderId="33" xfId="0" applyFont="1" applyFill="1" applyBorder="1" applyAlignment="1" applyProtection="1"/>
    <xf numFmtId="0" fontId="2" fillId="9" borderId="33" xfId="0" applyFont="1" applyFill="1" applyBorder="1" applyAlignment="1" applyProtection="1"/>
    <xf numFmtId="0" fontId="3" fillId="9" borderId="23" xfId="0" applyFont="1" applyFill="1" applyBorder="1" applyAlignment="1" applyProtection="1">
      <alignment vertical="top" wrapText="1"/>
    </xf>
    <xf numFmtId="0" fontId="3" fillId="0" borderId="21" xfId="0" applyFont="1" applyFill="1" applyBorder="1" applyAlignment="1" applyProtection="1">
      <alignment vertical="top" wrapText="1"/>
    </xf>
    <xf numFmtId="0" fontId="3" fillId="0" borderId="0" xfId="0" applyFont="1" applyFill="1" applyBorder="1" applyAlignment="1" applyProtection="1">
      <alignment vertical="top" wrapText="1"/>
    </xf>
    <xf numFmtId="0" fontId="0" fillId="0" borderId="21" xfId="0" applyFill="1" applyBorder="1" applyProtection="1"/>
    <xf numFmtId="0" fontId="7" fillId="9" borderId="33" xfId="0" applyFont="1" applyFill="1" applyBorder="1" applyAlignment="1" applyProtection="1">
      <alignment vertical="top"/>
    </xf>
    <xf numFmtId="0" fontId="7" fillId="9" borderId="23" xfId="0" applyFont="1" applyFill="1" applyBorder="1" applyAlignment="1" applyProtection="1">
      <alignment vertical="top"/>
    </xf>
    <xf numFmtId="0" fontId="3" fillId="0" borderId="8" xfId="0" applyFont="1" applyBorder="1" applyAlignment="1" applyProtection="1">
      <alignment horizontal="center"/>
    </xf>
    <xf numFmtId="0" fontId="7" fillId="7" borderId="33" xfId="0" applyFont="1" applyFill="1" applyBorder="1" applyAlignment="1" applyProtection="1">
      <alignment vertical="top"/>
    </xf>
    <xf numFmtId="0" fontId="6" fillId="7" borderId="21" xfId="0" applyFont="1" applyFill="1" applyBorder="1" applyAlignment="1" applyProtection="1">
      <alignment vertical="top"/>
    </xf>
    <xf numFmtId="0" fontId="7" fillId="7" borderId="23" xfId="0" applyFont="1" applyFill="1" applyBorder="1" applyAlignment="1" applyProtection="1">
      <alignment vertical="top"/>
    </xf>
    <xf numFmtId="0" fontId="2" fillId="9" borderId="33" xfId="0" applyFont="1" applyFill="1" applyBorder="1" applyAlignment="1" applyProtection="1">
      <alignment vertical="top"/>
    </xf>
    <xf numFmtId="0" fontId="6" fillId="5" borderId="21" xfId="0" applyFont="1" applyFill="1" applyBorder="1" applyProtection="1"/>
    <xf numFmtId="0" fontId="29" fillId="0" borderId="6" xfId="0" applyFont="1" applyBorder="1" applyAlignment="1" applyProtection="1">
      <alignment horizontal="center"/>
      <protection locked="0"/>
    </xf>
    <xf numFmtId="0" fontId="9" fillId="9" borderId="6" xfId="0" applyFont="1" applyFill="1" applyBorder="1" applyAlignment="1" applyProtection="1">
      <alignment horizontal="center"/>
    </xf>
    <xf numFmtId="0" fontId="9" fillId="7" borderId="6" xfId="0" applyFont="1" applyFill="1" applyBorder="1" applyAlignment="1" applyProtection="1">
      <alignment horizontal="center"/>
    </xf>
    <xf numFmtId="0" fontId="3" fillId="0" borderId="8" xfId="0" applyFont="1" applyBorder="1" applyAlignment="1" applyProtection="1">
      <alignment horizontal="left"/>
    </xf>
    <xf numFmtId="0" fontId="3" fillId="0" borderId="33" xfId="0" applyFont="1" applyBorder="1" applyAlignment="1" applyProtection="1">
      <alignment horizontal="left"/>
    </xf>
    <xf numFmtId="0" fontId="2" fillId="0" borderId="0" xfId="0" applyFont="1"/>
    <xf numFmtId="0" fontId="0" fillId="6" borderId="0" xfId="0" applyFill="1"/>
    <xf numFmtId="0" fontId="16" fillId="6" borderId="0" xfId="0" applyFont="1" applyFill="1"/>
    <xf numFmtId="0" fontId="17" fillId="6" borderId="0" xfId="0" applyFont="1" applyFill="1"/>
    <xf numFmtId="0" fontId="17" fillId="6" borderId="0" xfId="0" applyFont="1" applyFill="1" applyAlignment="1">
      <alignment horizontal="center"/>
    </xf>
    <xf numFmtId="0" fontId="16" fillId="6" borderId="18" xfId="0" applyFont="1" applyFill="1" applyBorder="1" applyAlignment="1">
      <alignment horizontal="center"/>
    </xf>
    <xf numFmtId="0" fontId="18" fillId="6" borderId="17" xfId="0" applyFont="1" applyFill="1" applyBorder="1" applyAlignment="1">
      <alignment horizontal="center"/>
    </xf>
    <xf numFmtId="0" fontId="17" fillId="6" borderId="3" xfId="0" applyFont="1" applyFill="1" applyBorder="1" applyAlignment="1">
      <alignment horizontal="center"/>
    </xf>
    <xf numFmtId="0" fontId="16" fillId="6" borderId="14" xfId="0" applyFont="1" applyFill="1" applyBorder="1" applyAlignment="1">
      <alignment horizontal="center"/>
    </xf>
    <xf numFmtId="0" fontId="18" fillId="6" borderId="11" xfId="0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18" fillId="6" borderId="14" xfId="0" applyFont="1" applyFill="1" applyBorder="1" applyAlignment="1">
      <alignment horizontal="center"/>
    </xf>
    <xf numFmtId="14" fontId="18" fillId="6" borderId="11" xfId="0" applyNumberFormat="1" applyFont="1" applyFill="1" applyBorder="1" applyAlignment="1">
      <alignment horizontal="center"/>
    </xf>
    <xf numFmtId="0" fontId="17" fillId="9" borderId="32" xfId="0" applyFont="1" applyFill="1" applyBorder="1"/>
    <xf numFmtId="0" fontId="17" fillId="9" borderId="0" xfId="0" applyFont="1" applyFill="1" applyBorder="1"/>
    <xf numFmtId="0" fontId="17" fillId="9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left"/>
    </xf>
    <xf numFmtId="0" fontId="17" fillId="9" borderId="24" xfId="0" applyFont="1" applyFill="1" applyBorder="1" applyAlignment="1">
      <alignment horizontal="center"/>
    </xf>
    <xf numFmtId="3" fontId="18" fillId="6" borderId="11" xfId="0" applyNumberFormat="1" applyFont="1" applyFill="1" applyBorder="1" applyAlignment="1">
      <alignment horizontal="center"/>
    </xf>
    <xf numFmtId="0" fontId="18" fillId="6" borderId="35" xfId="0" applyFont="1" applyFill="1" applyBorder="1" applyAlignment="1">
      <alignment horizontal="center"/>
    </xf>
    <xf numFmtId="0" fontId="18" fillId="6" borderId="36" xfId="0" applyFont="1" applyFill="1" applyBorder="1" applyAlignment="1">
      <alignment horizontal="center"/>
    </xf>
    <xf numFmtId="0" fontId="18" fillId="6" borderId="37" xfId="0" applyFont="1" applyFill="1" applyBorder="1" applyAlignment="1">
      <alignment horizontal="center"/>
    </xf>
    <xf numFmtId="0" fontId="17" fillId="7" borderId="32" xfId="0" applyFont="1" applyFill="1" applyBorder="1" applyAlignment="1">
      <alignment horizontal="left"/>
    </xf>
    <xf numFmtId="0" fontId="17" fillId="7" borderId="0" xfId="0" applyFont="1" applyFill="1" applyBorder="1" applyAlignment="1">
      <alignment horizontal="left"/>
    </xf>
    <xf numFmtId="0" fontId="17" fillId="7" borderId="0" xfId="0" applyFont="1" applyFill="1" applyBorder="1" applyAlignment="1">
      <alignment horizontal="center"/>
    </xf>
    <xf numFmtId="14" fontId="17" fillId="7" borderId="0" xfId="0" applyNumberFormat="1" applyFont="1" applyFill="1" applyBorder="1" applyAlignment="1">
      <alignment horizontal="center"/>
    </xf>
    <xf numFmtId="0" fontId="17" fillId="7" borderId="24" xfId="0" applyFont="1" applyFill="1" applyBorder="1" applyAlignment="1">
      <alignment horizontal="center"/>
    </xf>
    <xf numFmtId="0" fontId="18" fillId="6" borderId="16" xfId="0" applyFont="1" applyFill="1" applyBorder="1" applyAlignment="1">
      <alignment horizontal="center"/>
    </xf>
    <xf numFmtId="0" fontId="17" fillId="9" borderId="32" xfId="0" applyFont="1" applyFill="1" applyBorder="1" applyAlignment="1">
      <alignment horizontal="left"/>
    </xf>
    <xf numFmtId="0" fontId="17" fillId="7" borderId="32" xfId="0" applyFont="1" applyFill="1" applyBorder="1" applyAlignment="1">
      <alignment horizontal="center"/>
    </xf>
    <xf numFmtId="0" fontId="17" fillId="7" borderId="0" xfId="0" applyFont="1" applyFill="1" applyBorder="1"/>
    <xf numFmtId="14" fontId="17" fillId="9" borderId="0" xfId="0" applyNumberFormat="1" applyFont="1" applyFill="1" applyBorder="1" applyAlignment="1">
      <alignment horizontal="center"/>
    </xf>
    <xf numFmtId="0" fontId="18" fillId="6" borderId="38" xfId="0" applyFont="1" applyFill="1" applyBorder="1" applyAlignment="1">
      <alignment horizontal="center"/>
    </xf>
    <xf numFmtId="0" fontId="17" fillId="6" borderId="19" xfId="0" applyFont="1" applyFill="1" applyBorder="1" applyAlignment="1">
      <alignment horizontal="center"/>
    </xf>
    <xf numFmtId="0" fontId="17" fillId="9" borderId="37" xfId="0" applyFont="1" applyFill="1" applyBorder="1"/>
    <xf numFmtId="0" fontId="17" fillId="9" borderId="39" xfId="0" applyFont="1" applyFill="1" applyBorder="1"/>
    <xf numFmtId="0" fontId="17" fillId="9" borderId="39" xfId="0" applyFont="1" applyFill="1" applyBorder="1" applyAlignment="1">
      <alignment horizontal="center"/>
    </xf>
    <xf numFmtId="0" fontId="17" fillId="9" borderId="40" xfId="0" applyFont="1" applyFill="1" applyBorder="1" applyAlignment="1">
      <alignment horizontal="center"/>
    </xf>
    <xf numFmtId="0" fontId="18" fillId="6" borderId="15" xfId="0" applyFont="1" applyFill="1" applyBorder="1" applyAlignment="1">
      <alignment horizontal="center"/>
    </xf>
    <xf numFmtId="0" fontId="17" fillId="6" borderId="41" xfId="0" applyFont="1" applyFill="1" applyBorder="1" applyAlignment="1">
      <alignment horizontal="center"/>
    </xf>
    <xf numFmtId="0" fontId="17" fillId="6" borderId="11" xfId="0" applyFont="1" applyFill="1" applyBorder="1" applyAlignment="1">
      <alignment horizontal="center"/>
    </xf>
    <xf numFmtId="0" fontId="17" fillId="7" borderId="37" xfId="0" applyFont="1" applyFill="1" applyBorder="1" applyAlignment="1">
      <alignment horizontal="left"/>
    </xf>
    <xf numFmtId="0" fontId="17" fillId="7" borderId="39" xfId="0" applyFont="1" applyFill="1" applyBorder="1" applyAlignment="1">
      <alignment horizontal="center"/>
    </xf>
    <xf numFmtId="3" fontId="18" fillId="6" borderId="38" xfId="0" applyNumberFormat="1" applyFont="1" applyFill="1" applyBorder="1" applyAlignment="1">
      <alignment horizontal="center"/>
    </xf>
    <xf numFmtId="0" fontId="17" fillId="9" borderId="37" xfId="0" applyFont="1" applyFill="1" applyBorder="1" applyAlignment="1">
      <alignment horizontal="center"/>
    </xf>
    <xf numFmtId="0" fontId="18" fillId="6" borderId="42" xfId="0" applyFont="1" applyFill="1" applyBorder="1" applyAlignment="1">
      <alignment horizontal="center"/>
    </xf>
    <xf numFmtId="0" fontId="18" fillId="6" borderId="43" xfId="0" applyFont="1" applyFill="1" applyBorder="1" applyAlignment="1">
      <alignment horizontal="center"/>
    </xf>
    <xf numFmtId="0" fontId="17" fillId="6" borderId="5" xfId="0" applyFont="1" applyFill="1" applyBorder="1" applyAlignment="1">
      <alignment horizontal="center"/>
    </xf>
    <xf numFmtId="0" fontId="17" fillId="7" borderId="37" xfId="0" applyFont="1" applyFill="1" applyBorder="1" applyAlignment="1">
      <alignment horizontal="center"/>
    </xf>
    <xf numFmtId="14" fontId="18" fillId="6" borderId="38" xfId="0" applyNumberFormat="1" applyFont="1" applyFill="1" applyBorder="1" applyAlignment="1">
      <alignment horizontal="center"/>
    </xf>
    <xf numFmtId="0" fontId="17" fillId="9" borderId="37" xfId="0" applyFont="1" applyFill="1" applyBorder="1" applyAlignment="1">
      <alignment horizontal="left"/>
    </xf>
    <xf numFmtId="0" fontId="17" fillId="9" borderId="39" xfId="0" applyFont="1" applyFill="1" applyBorder="1" applyAlignment="1">
      <alignment horizontal="left"/>
    </xf>
    <xf numFmtId="3" fontId="17" fillId="9" borderId="39" xfId="0" applyNumberFormat="1" applyFont="1" applyFill="1" applyBorder="1" applyAlignment="1">
      <alignment horizontal="center"/>
    </xf>
    <xf numFmtId="14" fontId="17" fillId="9" borderId="39" xfId="0" applyNumberFormat="1" applyFont="1" applyFill="1" applyBorder="1" applyAlignment="1">
      <alignment horizontal="center"/>
    </xf>
    <xf numFmtId="14" fontId="18" fillId="6" borderId="15" xfId="0" applyNumberFormat="1" applyFont="1" applyFill="1" applyBorder="1" applyAlignment="1">
      <alignment horizontal="center"/>
    </xf>
    <xf numFmtId="0" fontId="3" fillId="6" borderId="11" xfId="0" applyFont="1" applyFill="1" applyBorder="1" applyAlignment="1">
      <alignment horizontal="center"/>
    </xf>
    <xf numFmtId="0" fontId="17" fillId="7" borderId="39" xfId="0" applyFont="1" applyFill="1" applyBorder="1" applyAlignment="1">
      <alignment horizontal="left"/>
    </xf>
    <xf numFmtId="3" fontId="17" fillId="7" borderId="39" xfId="0" applyNumberFormat="1" applyFont="1" applyFill="1" applyBorder="1" applyAlignment="1">
      <alignment horizontal="center"/>
    </xf>
    <xf numFmtId="14" fontId="17" fillId="7" borderId="39" xfId="0" applyNumberFormat="1" applyFont="1" applyFill="1" applyBorder="1" applyAlignment="1">
      <alignment horizontal="center"/>
    </xf>
    <xf numFmtId="0" fontId="17" fillId="7" borderId="40" xfId="0" applyFont="1" applyFill="1" applyBorder="1" applyAlignment="1">
      <alignment horizontal="center"/>
    </xf>
    <xf numFmtId="3" fontId="18" fillId="6" borderId="15" xfId="0" applyNumberFormat="1" applyFont="1" applyFill="1" applyBorder="1" applyAlignment="1">
      <alignment horizontal="center"/>
    </xf>
    <xf numFmtId="3" fontId="18" fillId="6" borderId="43" xfId="0" applyNumberFormat="1" applyFont="1" applyFill="1" applyBorder="1" applyAlignment="1">
      <alignment horizontal="center"/>
    </xf>
    <xf numFmtId="14" fontId="18" fillId="6" borderId="43" xfId="0" applyNumberFormat="1" applyFont="1" applyFill="1" applyBorder="1" applyAlignment="1">
      <alignment horizontal="center"/>
    </xf>
    <xf numFmtId="0" fontId="0" fillId="7" borderId="39" xfId="0" applyFill="1" applyBorder="1" applyAlignment="1">
      <alignment horizontal="center"/>
    </xf>
    <xf numFmtId="0" fontId="17" fillId="9" borderId="32" xfId="0" applyFont="1" applyFill="1" applyBorder="1" applyAlignment="1">
      <alignment horizontal="center"/>
    </xf>
    <xf numFmtId="0" fontId="18" fillId="6" borderId="39" xfId="0" applyFont="1" applyFill="1" applyBorder="1" applyAlignment="1">
      <alignment horizontal="center"/>
    </xf>
    <xf numFmtId="0" fontId="18" fillId="6" borderId="44" xfId="0" applyFont="1" applyFill="1" applyBorder="1" applyAlignment="1">
      <alignment horizontal="center"/>
    </xf>
    <xf numFmtId="0" fontId="17" fillId="6" borderId="40" xfId="0" applyFont="1" applyFill="1" applyBorder="1" applyAlignment="1">
      <alignment horizontal="center"/>
    </xf>
    <xf numFmtId="0" fontId="18" fillId="6" borderId="45" xfId="0" applyFont="1" applyFill="1" applyBorder="1" applyAlignment="1">
      <alignment horizontal="center"/>
    </xf>
    <xf numFmtId="0" fontId="17" fillId="6" borderId="46" xfId="0" applyFont="1" applyFill="1" applyBorder="1" applyAlignment="1">
      <alignment horizontal="center"/>
    </xf>
    <xf numFmtId="0" fontId="17" fillId="6" borderId="24" xfId="0" applyFont="1" applyFill="1" applyBorder="1" applyAlignment="1">
      <alignment horizontal="center"/>
    </xf>
    <xf numFmtId="0" fontId="3" fillId="6" borderId="0" xfId="0" applyFont="1" applyFill="1" applyBorder="1" applyAlignment="1">
      <alignment horizontal="center"/>
    </xf>
    <xf numFmtId="0" fontId="0" fillId="7" borderId="39" xfId="0" applyFill="1" applyBorder="1"/>
    <xf numFmtId="0" fontId="17" fillId="9" borderId="39" xfId="0" applyFont="1" applyFill="1" applyBorder="1" applyAlignment="1"/>
    <xf numFmtId="3" fontId="17" fillId="9" borderId="39" xfId="0" applyNumberFormat="1" applyFont="1" applyFill="1" applyBorder="1" applyAlignment="1"/>
    <xf numFmtId="14" fontId="17" fillId="9" borderId="39" xfId="0" applyNumberFormat="1" applyFont="1" applyFill="1" applyBorder="1" applyAlignment="1"/>
    <xf numFmtId="0" fontId="19" fillId="6" borderId="35" xfId="0" applyFont="1" applyFill="1" applyBorder="1" applyAlignment="1">
      <alignment horizontal="center"/>
    </xf>
    <xf numFmtId="0" fontId="19" fillId="6" borderId="38" xfId="0" applyFont="1" applyFill="1" applyBorder="1" applyAlignment="1">
      <alignment horizontal="center"/>
    </xf>
    <xf numFmtId="0" fontId="20" fillId="7" borderId="37" xfId="0" applyFont="1" applyFill="1" applyBorder="1"/>
    <xf numFmtId="0" fontId="20" fillId="7" borderId="39" xfId="0" applyFont="1" applyFill="1" applyBorder="1"/>
    <xf numFmtId="0" fontId="17" fillId="7" borderId="39" xfId="0" applyFont="1" applyFill="1" applyBorder="1"/>
    <xf numFmtId="0" fontId="18" fillId="6" borderId="47" xfId="0" applyFont="1" applyFill="1" applyBorder="1" applyAlignment="1">
      <alignment horizontal="center"/>
    </xf>
    <xf numFmtId="0" fontId="20" fillId="9" borderId="37" xfId="0" applyFont="1" applyFill="1" applyBorder="1"/>
    <xf numFmtId="0" fontId="20" fillId="9" borderId="39" xfId="0" applyFont="1" applyFill="1" applyBorder="1"/>
    <xf numFmtId="0" fontId="21" fillId="9" borderId="13" xfId="0" applyFont="1" applyFill="1" applyBorder="1" applyAlignment="1">
      <alignment horizontal="center"/>
    </xf>
    <xf numFmtId="0" fontId="21" fillId="9" borderId="12" xfId="0" applyFont="1" applyFill="1" applyBorder="1" applyAlignment="1">
      <alignment horizontal="center"/>
    </xf>
    <xf numFmtId="0" fontId="21" fillId="9" borderId="4" xfId="0" applyFont="1" applyFill="1" applyBorder="1" applyAlignment="1">
      <alignment horizontal="center"/>
    </xf>
    <xf numFmtId="0" fontId="2" fillId="6" borderId="15" xfId="0" applyFont="1" applyFill="1" applyBorder="1"/>
    <xf numFmtId="0" fontId="0" fillId="8" borderId="0" xfId="0" applyFill="1"/>
    <xf numFmtId="0" fontId="30" fillId="8" borderId="11" xfId="0" applyFont="1" applyFill="1" applyBorder="1" applyAlignment="1">
      <alignment horizontal="center" vertical="center" wrapText="1"/>
    </xf>
    <xf numFmtId="3" fontId="30" fillId="8" borderId="11" xfId="0" applyNumberFormat="1" applyFont="1" applyFill="1" applyBorder="1" applyAlignment="1">
      <alignment horizontal="center" vertical="center"/>
    </xf>
    <xf numFmtId="0" fontId="30" fillId="8" borderId="2" xfId="0" applyFont="1" applyFill="1" applyBorder="1" applyAlignment="1">
      <alignment horizontal="center" vertical="center"/>
    </xf>
    <xf numFmtId="0" fontId="30" fillId="8" borderId="14" xfId="0" applyFont="1" applyFill="1" applyBorder="1" applyAlignment="1">
      <alignment horizontal="center" vertical="center" wrapText="1"/>
    </xf>
    <xf numFmtId="0" fontId="30" fillId="8" borderId="2" xfId="0" applyFont="1" applyFill="1" applyBorder="1" applyAlignment="1">
      <alignment vertical="center"/>
    </xf>
    <xf numFmtId="0" fontId="25" fillId="0" borderId="0" xfId="0" applyFont="1"/>
    <xf numFmtId="0" fontId="30" fillId="8" borderId="3" xfId="0" applyFont="1" applyFill="1" applyBorder="1" applyAlignment="1">
      <alignment vertical="center"/>
    </xf>
    <xf numFmtId="0" fontId="30" fillId="8" borderId="17" xfId="0" applyFont="1" applyFill="1" applyBorder="1" applyAlignment="1">
      <alignment horizontal="center" vertical="center"/>
    </xf>
    <xf numFmtId="9" fontId="30" fillId="8" borderId="18" xfId="6" applyFont="1" applyFill="1" applyBorder="1" applyAlignment="1">
      <alignment horizontal="center" vertical="center"/>
    </xf>
    <xf numFmtId="0" fontId="31" fillId="8" borderId="11" xfId="0" applyFont="1" applyFill="1" applyBorder="1" applyAlignment="1">
      <alignment horizontal="center" vertical="center"/>
    </xf>
    <xf numFmtId="0" fontId="26" fillId="8" borderId="11" xfId="0" applyFont="1" applyFill="1" applyBorder="1" applyAlignment="1">
      <alignment horizontal="center" vertical="center"/>
    </xf>
    <xf numFmtId="0" fontId="26" fillId="8" borderId="11" xfId="0" applyFont="1" applyFill="1" applyBorder="1" applyAlignment="1">
      <alignment horizontal="center" vertical="center" wrapText="1"/>
    </xf>
    <xf numFmtId="3" fontId="26" fillId="8" borderId="11" xfId="0" applyNumberFormat="1" applyFont="1" applyFill="1" applyBorder="1" applyAlignment="1">
      <alignment horizontal="center" vertical="center"/>
    </xf>
    <xf numFmtId="0" fontId="26" fillId="8" borderId="2" xfId="0" applyFont="1" applyFill="1" applyBorder="1" applyAlignment="1">
      <alignment horizontal="center" vertical="center"/>
    </xf>
    <xf numFmtId="0" fontId="26" fillId="8" borderId="14" xfId="0" applyFont="1" applyFill="1" applyBorder="1" applyAlignment="1">
      <alignment horizontal="center" vertical="center" wrapText="1"/>
    </xf>
    <xf numFmtId="0" fontId="26" fillId="8" borderId="2" xfId="0" applyFont="1" applyFill="1" applyBorder="1" applyAlignment="1">
      <alignment vertical="center"/>
    </xf>
    <xf numFmtId="0" fontId="26" fillId="8" borderId="2" xfId="0" applyFont="1" applyFill="1" applyBorder="1" applyAlignment="1">
      <alignment vertical="center" wrapText="1"/>
    </xf>
    <xf numFmtId="0" fontId="26" fillId="8" borderId="41" xfId="0" applyFont="1" applyFill="1" applyBorder="1" applyAlignment="1">
      <alignment vertical="center"/>
    </xf>
    <xf numFmtId="0" fontId="26" fillId="8" borderId="4" xfId="0" applyFont="1" applyFill="1" applyBorder="1" applyAlignment="1">
      <alignment vertical="center"/>
    </xf>
    <xf numFmtId="3" fontId="26" fillId="8" borderId="12" xfId="0" applyNumberFormat="1" applyFont="1" applyFill="1" applyBorder="1" applyAlignment="1">
      <alignment horizontal="center" vertical="center"/>
    </xf>
    <xf numFmtId="3" fontId="26" fillId="8" borderId="13" xfId="0" applyNumberFormat="1" applyFont="1" applyFill="1" applyBorder="1" applyAlignment="1">
      <alignment horizontal="center" vertical="center"/>
    </xf>
    <xf numFmtId="9" fontId="23" fillId="8" borderId="11" xfId="6" applyFont="1" applyFill="1" applyBorder="1" applyAlignment="1">
      <alignment horizontal="center"/>
    </xf>
    <xf numFmtId="0" fontId="31" fillId="8" borderId="11" xfId="0" applyFont="1" applyFill="1" applyBorder="1" applyAlignment="1">
      <alignment horizontal="justify" vertical="center"/>
    </xf>
    <xf numFmtId="0" fontId="26" fillId="8" borderId="11" xfId="0" applyFont="1" applyFill="1" applyBorder="1" applyAlignment="1">
      <alignment horizontal="justify" vertical="center"/>
    </xf>
    <xf numFmtId="0" fontId="31" fillId="8" borderId="11" xfId="0" applyFont="1" applyFill="1" applyBorder="1" applyAlignment="1">
      <alignment horizontal="left" vertical="center"/>
    </xf>
    <xf numFmtId="0" fontId="30" fillId="8" borderId="11" xfId="0" applyFont="1" applyFill="1" applyBorder="1" applyAlignment="1">
      <alignment horizontal="justify" vertical="center"/>
    </xf>
    <xf numFmtId="9" fontId="0" fillId="8" borderId="11" xfId="0" applyNumberFormat="1" applyFill="1" applyBorder="1" applyAlignment="1">
      <alignment horizontal="center"/>
    </xf>
    <xf numFmtId="0" fontId="24" fillId="8" borderId="2" xfId="0" applyFont="1" applyFill="1" applyBorder="1" applyAlignment="1">
      <alignment horizontal="left"/>
    </xf>
    <xf numFmtId="0" fontId="24" fillId="8" borderId="11" xfId="0" applyFont="1" applyFill="1" applyBorder="1" applyAlignment="1">
      <alignment horizontal="center"/>
    </xf>
    <xf numFmtId="9" fontId="3" fillId="8" borderId="14" xfId="6" applyFont="1" applyFill="1" applyBorder="1" applyAlignment="1">
      <alignment horizontal="center"/>
    </xf>
    <xf numFmtId="0" fontId="24" fillId="8" borderId="3" xfId="0" applyFont="1" applyFill="1" applyBorder="1" applyAlignment="1">
      <alignment horizontal="left"/>
    </xf>
    <xf numFmtId="0" fontId="24" fillId="8" borderId="17" xfId="0" applyFont="1" applyFill="1" applyBorder="1" applyAlignment="1">
      <alignment horizontal="center"/>
    </xf>
    <xf numFmtId="0" fontId="24" fillId="8" borderId="19" xfId="0" applyFont="1" applyFill="1" applyBorder="1" applyAlignment="1">
      <alignment horizontal="left"/>
    </xf>
    <xf numFmtId="0" fontId="24" fillId="8" borderId="38" xfId="0" applyFont="1" applyFill="1" applyBorder="1" applyAlignment="1">
      <alignment horizontal="center"/>
    </xf>
    <xf numFmtId="9" fontId="3" fillId="8" borderId="35" xfId="6" applyFont="1" applyFill="1" applyBorder="1" applyAlignment="1">
      <alignment horizontal="center"/>
    </xf>
    <xf numFmtId="0" fontId="3" fillId="8" borderId="48" xfId="0" applyFont="1" applyFill="1" applyBorder="1" applyAlignment="1">
      <alignment horizontal="center"/>
    </xf>
    <xf numFmtId="9" fontId="3" fillId="8" borderId="18" xfId="0" applyNumberFormat="1" applyFont="1" applyFill="1" applyBorder="1"/>
    <xf numFmtId="0" fontId="3" fillId="8" borderId="0" xfId="5" applyFill="1"/>
    <xf numFmtId="3" fontId="3" fillId="8" borderId="11" xfId="5" applyNumberFormat="1" applyFill="1" applyBorder="1" applyAlignment="1">
      <alignment horizontal="center"/>
    </xf>
    <xf numFmtId="0" fontId="3" fillId="8" borderId="2" xfId="5" applyFill="1" applyBorder="1" applyAlignment="1">
      <alignment horizontal="center"/>
    </xf>
    <xf numFmtId="9" fontId="3" fillId="8" borderId="14" xfId="6" applyNumberFormat="1" applyFont="1" applyFill="1" applyBorder="1" applyAlignment="1">
      <alignment horizontal="center"/>
    </xf>
    <xf numFmtId="0" fontId="3" fillId="8" borderId="3" xfId="5" applyFill="1" applyBorder="1" applyAlignment="1">
      <alignment horizontal="center"/>
    </xf>
    <xf numFmtId="3" fontId="3" fillId="8" borderId="17" xfId="5" applyNumberFormat="1" applyFill="1" applyBorder="1" applyAlignment="1">
      <alignment horizontal="center"/>
    </xf>
    <xf numFmtId="9" fontId="3" fillId="8" borderId="18" xfId="6" applyFont="1" applyFill="1" applyBorder="1" applyAlignment="1">
      <alignment horizontal="center"/>
    </xf>
    <xf numFmtId="10" fontId="3" fillId="8" borderId="14" xfId="6" applyNumberFormat="1" applyFont="1" applyFill="1" applyBorder="1" applyAlignment="1">
      <alignment horizontal="center"/>
    </xf>
    <xf numFmtId="0" fontId="25" fillId="0" borderId="0" xfId="0" applyFont="1" applyAlignment="1">
      <alignment horizontal="center"/>
    </xf>
    <xf numFmtId="0" fontId="4" fillId="5" borderId="23" xfId="0" applyFont="1" applyFill="1" applyBorder="1" applyAlignment="1" applyProtection="1">
      <alignment horizontal="center" vertical="center" wrapText="1"/>
    </xf>
    <xf numFmtId="0" fontId="4" fillId="5" borderId="29" xfId="0" applyFont="1" applyFill="1" applyBorder="1" applyAlignment="1" applyProtection="1">
      <alignment horizontal="center" vertical="center" wrapText="1"/>
    </xf>
    <xf numFmtId="0" fontId="4" fillId="5" borderId="6" xfId="0" applyFont="1" applyFill="1" applyBorder="1" applyAlignment="1" applyProtection="1">
      <alignment horizontal="center" vertical="center" wrapText="1"/>
    </xf>
    <xf numFmtId="0" fontId="4" fillId="5" borderId="27" xfId="0" applyFont="1" applyFill="1" applyBorder="1" applyAlignment="1" applyProtection="1">
      <alignment horizontal="center" vertical="center" wrapText="1"/>
    </xf>
    <xf numFmtId="10" fontId="26" fillId="8" borderId="14" xfId="6" applyNumberFormat="1" applyFont="1" applyFill="1" applyBorder="1" applyAlignment="1">
      <alignment horizontal="center" vertical="center"/>
    </xf>
    <xf numFmtId="9" fontId="30" fillId="8" borderId="14" xfId="6" applyNumberFormat="1" applyFont="1" applyFill="1" applyBorder="1" applyAlignment="1">
      <alignment horizontal="center" vertical="center"/>
    </xf>
    <xf numFmtId="0" fontId="1" fillId="0" borderId="0" xfId="0" applyFont="1"/>
    <xf numFmtId="0" fontId="0" fillId="0" borderId="48" xfId="0" applyBorder="1"/>
    <xf numFmtId="0" fontId="1" fillId="4" borderId="0" xfId="0" applyFont="1" applyFill="1" applyProtection="1">
      <protection locked="0"/>
    </xf>
    <xf numFmtId="0" fontId="1" fillId="4" borderId="0" xfId="0" applyFont="1" applyFill="1"/>
    <xf numFmtId="0" fontId="1" fillId="0" borderId="0" xfId="0" applyFont="1" applyProtection="1">
      <protection locked="0"/>
    </xf>
    <xf numFmtId="0" fontId="1" fillId="7" borderId="6" xfId="0" applyFont="1" applyFill="1" applyBorder="1" applyProtection="1"/>
    <xf numFmtId="0" fontId="1" fillId="4" borderId="0" xfId="0" applyFont="1" applyFill="1" applyBorder="1" applyProtection="1">
      <protection locked="0"/>
    </xf>
    <xf numFmtId="0" fontId="1" fillId="0" borderId="0" xfId="0" applyFont="1" applyBorder="1" applyProtection="1">
      <protection locked="0"/>
    </xf>
    <xf numFmtId="0" fontId="1" fillId="0" borderId="0" xfId="0" applyFont="1" applyBorder="1" applyAlignment="1" applyProtection="1">
      <alignment horizontal="left"/>
      <protection locked="0"/>
    </xf>
    <xf numFmtId="0" fontId="1" fillId="4" borderId="0" xfId="0" applyFont="1" applyFill="1" applyBorder="1"/>
    <xf numFmtId="0" fontId="1" fillId="0" borderId="8" xfId="0" applyFont="1" applyBorder="1" applyProtection="1">
      <protection locked="0"/>
    </xf>
    <xf numFmtId="0" fontId="1" fillId="0" borderId="0" xfId="0" applyFont="1" applyBorder="1" applyAlignment="1">
      <alignment vertical="top" wrapText="1"/>
    </xf>
    <xf numFmtId="0" fontId="1" fillId="4" borderId="0" xfId="0" applyFont="1" applyFill="1" applyBorder="1" applyAlignment="1">
      <alignment vertical="top" wrapText="1"/>
    </xf>
    <xf numFmtId="0" fontId="1" fillId="2" borderId="0" xfId="0" applyFont="1" applyFill="1" applyBorder="1" applyAlignment="1" applyProtection="1">
      <alignment vertical="top" wrapText="1"/>
    </xf>
    <xf numFmtId="0" fontId="1" fillId="2" borderId="0" xfId="0" applyFont="1" applyFill="1" applyProtection="1"/>
    <xf numFmtId="0" fontId="1" fillId="2" borderId="31" xfId="0" applyFont="1" applyFill="1" applyBorder="1" applyProtection="1"/>
    <xf numFmtId="0" fontId="1" fillId="5" borderId="6" xfId="0" applyFont="1" applyFill="1" applyBorder="1" applyAlignment="1" applyProtection="1">
      <alignment horizontal="center" vertical="top" wrapText="1"/>
    </xf>
    <xf numFmtId="0" fontId="1" fillId="0" borderId="0" xfId="0" applyFont="1" applyBorder="1" applyAlignment="1" applyProtection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 applyProtection="1">
      <alignment vertical="top"/>
    </xf>
    <xf numFmtId="0" fontId="1" fillId="6" borderId="21" xfId="0" applyFont="1" applyFill="1" applyBorder="1" applyAlignment="1" applyProtection="1">
      <alignment vertical="top" wrapText="1"/>
    </xf>
    <xf numFmtId="0" fontId="1" fillId="0" borderId="6" xfId="0" applyFont="1" applyBorder="1" applyAlignment="1" applyProtection="1">
      <alignment horizontal="center"/>
      <protection locked="0"/>
    </xf>
    <xf numFmtId="0" fontId="1" fillId="4" borderId="0" xfId="0" applyFont="1" applyFill="1" applyBorder="1" applyAlignment="1" applyProtection="1">
      <alignment vertical="top" wrapText="1"/>
    </xf>
    <xf numFmtId="0" fontId="1" fillId="6" borderId="27" xfId="0" applyFont="1" applyFill="1" applyBorder="1" applyAlignment="1" applyProtection="1">
      <alignment vertical="top" wrapText="1"/>
    </xf>
    <xf numFmtId="0" fontId="1" fillId="0" borderId="0" xfId="0" applyFont="1" applyBorder="1"/>
    <xf numFmtId="0" fontId="1" fillId="0" borderId="0" xfId="0" applyFont="1" applyBorder="1" applyProtection="1"/>
    <xf numFmtId="0" fontId="1" fillId="6" borderId="6" xfId="0" applyFont="1" applyFill="1" applyBorder="1" applyAlignment="1" applyProtection="1">
      <alignment vertical="top" wrapText="1"/>
    </xf>
    <xf numFmtId="0" fontId="1" fillId="6" borderId="29" xfId="0" applyFont="1" applyFill="1" applyBorder="1" applyAlignment="1" applyProtection="1">
      <alignment vertical="top" wrapText="1"/>
    </xf>
    <xf numFmtId="0" fontId="1" fillId="0" borderId="0" xfId="0" applyFont="1" applyFill="1" applyBorder="1" applyProtection="1"/>
    <xf numFmtId="0" fontId="1" fillId="6" borderId="0" xfId="0" applyFont="1" applyFill="1" applyBorder="1" applyProtection="1"/>
    <xf numFmtId="0" fontId="1" fillId="6" borderId="10" xfId="0" applyFont="1" applyFill="1" applyBorder="1" applyProtection="1"/>
    <xf numFmtId="0" fontId="1" fillId="6" borderId="6" xfId="0" applyFont="1" applyFill="1" applyBorder="1" applyAlignment="1" applyProtection="1">
      <alignment horizontal="left" vertical="top"/>
    </xf>
    <xf numFmtId="0" fontId="1" fillId="3" borderId="0" xfId="0" applyFont="1" applyFill="1"/>
    <xf numFmtId="0" fontId="1" fillId="3" borderId="0" xfId="0" applyFont="1" applyFill="1" applyBorder="1"/>
    <xf numFmtId="0" fontId="1" fillId="3" borderId="20" xfId="0" applyFont="1" applyFill="1" applyBorder="1" applyAlignment="1" applyProtection="1">
      <alignment horizontal="left" vertical="top"/>
    </xf>
    <xf numFmtId="0" fontId="1" fillId="3" borderId="27" xfId="0" applyFont="1" applyFill="1" applyBorder="1" applyAlignment="1" applyProtection="1">
      <alignment horizontal="center"/>
    </xf>
    <xf numFmtId="0" fontId="1" fillId="0" borderId="0" xfId="0" applyFont="1" applyFill="1"/>
    <xf numFmtId="0" fontId="1" fillId="0" borderId="0" xfId="0" applyFont="1" applyBorder="1" applyAlignment="1" applyProtection="1">
      <alignment horizontal="center" vertical="top" wrapText="1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6" borderId="29" xfId="0" applyFont="1" applyFill="1" applyBorder="1" applyProtection="1"/>
    <xf numFmtId="0" fontId="1" fillId="0" borderId="0" xfId="0" applyFont="1" applyBorder="1" applyAlignment="1" applyProtection="1">
      <alignment vertical="top" wrapText="1"/>
      <protection hidden="1"/>
    </xf>
    <xf numFmtId="0" fontId="1" fillId="6" borderId="6" xfId="0" applyFont="1" applyFill="1" applyBorder="1" applyProtection="1"/>
    <xf numFmtId="0" fontId="1" fillId="6" borderId="27" xfId="0" applyFont="1" applyFill="1" applyBorder="1" applyProtection="1"/>
    <xf numFmtId="0" fontId="1" fillId="5" borderId="29" xfId="0" applyFont="1" applyFill="1" applyBorder="1" applyAlignment="1" applyProtection="1">
      <alignment horizontal="center" vertical="center" wrapText="1"/>
    </xf>
    <xf numFmtId="0" fontId="1" fillId="5" borderId="6" xfId="0" applyFont="1" applyFill="1" applyBorder="1" applyAlignment="1" applyProtection="1">
      <alignment horizontal="center"/>
    </xf>
    <xf numFmtId="0" fontId="1" fillId="0" borderId="6" xfId="0" applyFont="1" applyFill="1" applyBorder="1" applyAlignment="1" applyProtection="1">
      <alignment horizontal="center" vertical="top"/>
      <protection locked="0"/>
    </xf>
    <xf numFmtId="0" fontId="1" fillId="0" borderId="0" xfId="0" applyFont="1" applyBorder="1" applyAlignment="1" applyProtection="1">
      <alignment vertical="top" wrapText="1"/>
    </xf>
    <xf numFmtId="0" fontId="1" fillId="5" borderId="20" xfId="0" applyFont="1" applyFill="1" applyBorder="1" applyAlignment="1" applyProtection="1">
      <alignment vertical="top" wrapText="1"/>
    </xf>
    <xf numFmtId="0" fontId="1" fillId="0" borderId="21" xfId="0" applyFont="1" applyFill="1" applyBorder="1" applyAlignment="1" applyProtection="1">
      <alignment horizontal="center" vertical="top" wrapText="1"/>
    </xf>
    <xf numFmtId="0" fontId="1" fillId="0" borderId="33" xfId="0" applyFont="1" applyBorder="1" applyAlignment="1" applyProtection="1">
      <alignment vertical="top" wrapText="1"/>
    </xf>
    <xf numFmtId="0" fontId="1" fillId="0" borderId="23" xfId="0" applyFont="1" applyBorder="1" applyAlignment="1" applyProtection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28" xfId="0" applyFont="1" applyFill="1" applyBorder="1" applyAlignment="1" applyProtection="1">
      <alignment horizontal="center" vertical="top" wrapText="1"/>
    </xf>
    <xf numFmtId="0" fontId="1" fillId="0" borderId="8" xfId="0" applyFont="1" applyBorder="1" applyAlignment="1" applyProtection="1">
      <alignment vertical="top" wrapText="1"/>
    </xf>
    <xf numFmtId="0" fontId="1" fillId="0" borderId="10" xfId="0" applyFont="1" applyBorder="1" applyAlignment="1" applyProtection="1">
      <alignment vertical="top" wrapText="1"/>
    </xf>
    <xf numFmtId="0" fontId="1" fillId="0" borderId="34" xfId="0" applyFont="1" applyFill="1" applyBorder="1" applyAlignment="1" applyProtection="1">
      <alignment horizontal="center" vertical="top" wrapText="1"/>
    </xf>
    <xf numFmtId="0" fontId="1" fillId="5" borderId="33" xfId="0" applyFont="1" applyFill="1" applyBorder="1" applyAlignment="1" applyProtection="1">
      <alignment vertical="top" wrapText="1"/>
    </xf>
    <xf numFmtId="0" fontId="1" fillId="0" borderId="22" xfId="0" applyFont="1" applyFill="1" applyBorder="1" applyAlignment="1" applyProtection="1">
      <alignment horizontal="center" vertical="top" wrapText="1"/>
    </xf>
    <xf numFmtId="0" fontId="1" fillId="0" borderId="20" xfId="0" applyFont="1" applyBorder="1" applyAlignment="1" applyProtection="1">
      <alignment vertical="top" wrapText="1"/>
    </xf>
    <xf numFmtId="0" fontId="1" fillId="0" borderId="9" xfId="0" applyFont="1" applyBorder="1" applyAlignment="1" applyProtection="1">
      <alignment vertical="top" wrapText="1"/>
    </xf>
    <xf numFmtId="0" fontId="1" fillId="5" borderId="23" xfId="0" applyFont="1" applyFill="1" applyBorder="1" applyAlignment="1" applyProtection="1">
      <alignment vertical="top" wrapText="1"/>
    </xf>
    <xf numFmtId="0" fontId="1" fillId="0" borderId="8" xfId="0" applyFont="1" applyFill="1" applyBorder="1" applyAlignment="1" applyProtection="1">
      <alignment horizontal="center" vertical="top" wrapText="1"/>
    </xf>
    <xf numFmtId="0" fontId="1" fillId="0" borderId="8" xfId="0" applyFont="1" applyFill="1" applyBorder="1" applyAlignment="1" applyProtection="1">
      <alignment vertical="top" wrapText="1"/>
    </xf>
    <xf numFmtId="0" fontId="1" fillId="0" borderId="33" xfId="0" applyFont="1" applyFill="1" applyBorder="1" applyAlignment="1" applyProtection="1">
      <alignment vertical="top" wrapText="1"/>
    </xf>
    <xf numFmtId="0" fontId="1" fillId="0" borderId="23" xfId="0" applyFont="1" applyFill="1" applyBorder="1" applyAlignment="1" applyProtection="1">
      <alignment vertical="top" wrapText="1"/>
    </xf>
    <xf numFmtId="0" fontId="1" fillId="0" borderId="33" xfId="0" applyFont="1" applyFill="1" applyBorder="1" applyAlignment="1" applyProtection="1">
      <alignment horizontal="center" vertical="top" wrapText="1"/>
    </xf>
    <xf numFmtId="0" fontId="1" fillId="2" borderId="33" xfId="0" applyFont="1" applyFill="1" applyBorder="1" applyAlignment="1" applyProtection="1">
      <alignment vertical="top" wrapText="1"/>
    </xf>
    <xf numFmtId="0" fontId="1" fillId="0" borderId="9" xfId="0" applyFont="1" applyBorder="1" applyAlignment="1">
      <alignment vertical="top"/>
    </xf>
    <xf numFmtId="0" fontId="1" fillId="0" borderId="7" xfId="0" applyFont="1" applyBorder="1" applyAlignment="1">
      <alignment vertical="top"/>
    </xf>
    <xf numFmtId="0" fontId="1" fillId="0" borderId="33" xfId="0" applyFont="1" applyFill="1" applyBorder="1" applyAlignment="1" applyProtection="1">
      <alignment horizontal="center"/>
    </xf>
    <xf numFmtId="0" fontId="1" fillId="6" borderId="33" xfId="0" applyFont="1" applyFill="1" applyBorder="1" applyProtection="1"/>
    <xf numFmtId="0" fontId="1" fillId="6" borderId="23" xfId="0" applyFont="1" applyFill="1" applyBorder="1" applyProtection="1"/>
    <xf numFmtId="0" fontId="1" fillId="5" borderId="0" xfId="0" applyFont="1" applyFill="1" applyBorder="1" applyAlignment="1" applyProtection="1">
      <alignment vertical="top" wrapText="1"/>
    </xf>
    <xf numFmtId="0" fontId="1" fillId="0" borderId="33" xfId="0" applyFont="1" applyBorder="1" applyAlignment="1" applyProtection="1">
      <alignment horizontal="center"/>
    </xf>
    <xf numFmtId="0" fontId="1" fillId="9" borderId="33" xfId="0" applyFont="1" applyFill="1" applyBorder="1" applyAlignment="1" applyProtection="1">
      <alignment vertical="top" wrapText="1"/>
    </xf>
    <xf numFmtId="0" fontId="1" fillId="9" borderId="23" xfId="0" applyFont="1" applyFill="1" applyBorder="1" applyAlignment="1" applyProtection="1">
      <alignment vertical="top" wrapText="1"/>
    </xf>
    <xf numFmtId="0" fontId="1" fillId="0" borderId="10" xfId="0" applyFont="1" applyBorder="1" applyAlignment="1">
      <alignment vertical="top"/>
    </xf>
    <xf numFmtId="0" fontId="1" fillId="2" borderId="8" xfId="0" applyFont="1" applyFill="1" applyBorder="1" applyAlignment="1" applyProtection="1"/>
    <xf numFmtId="0" fontId="1" fillId="2" borderId="23" xfId="0" applyFont="1" applyFill="1" applyBorder="1" applyAlignment="1" applyProtection="1">
      <alignment vertical="top" wrapText="1"/>
    </xf>
    <xf numFmtId="0" fontId="1" fillId="0" borderId="7" xfId="0" applyFont="1" applyBorder="1" applyAlignment="1">
      <alignment horizontal="center" vertical="top"/>
    </xf>
    <xf numFmtId="0" fontId="1" fillId="8" borderId="33" xfId="0" applyFont="1" applyFill="1" applyBorder="1" applyAlignment="1" applyProtection="1">
      <alignment vertical="top" wrapText="1"/>
    </xf>
    <xf numFmtId="0" fontId="1" fillId="8" borderId="23" xfId="0" applyFont="1" applyFill="1" applyBorder="1" applyAlignment="1" applyProtection="1">
      <alignment vertical="top" wrapText="1"/>
    </xf>
    <xf numFmtId="0" fontId="1" fillId="0" borderId="33" xfId="0" applyFont="1" applyBorder="1" applyAlignment="1" applyProtection="1">
      <alignment horizontal="left" vertical="top" wrapText="1"/>
    </xf>
    <xf numFmtId="0" fontId="1" fillId="0" borderId="7" xfId="0" applyFont="1" applyBorder="1" applyAlignment="1">
      <alignment horizontal="center"/>
    </xf>
    <xf numFmtId="0" fontId="1" fillId="8" borderId="0" xfId="0" applyFont="1" applyFill="1" applyBorder="1" applyAlignment="1" applyProtection="1">
      <alignment horizontal="left" vertical="top" wrapText="1"/>
    </xf>
    <xf numFmtId="0" fontId="1" fillId="8" borderId="20" xfId="0" applyFont="1" applyFill="1" applyBorder="1" applyAlignment="1" applyProtection="1">
      <alignment vertical="top" wrapText="1"/>
    </xf>
    <xf numFmtId="0" fontId="1" fillId="8" borderId="21" xfId="0" applyFont="1" applyFill="1" applyBorder="1" applyAlignment="1" applyProtection="1">
      <alignment vertical="top" wrapText="1"/>
    </xf>
    <xf numFmtId="0" fontId="1" fillId="0" borderId="21" xfId="0" applyFont="1" applyFill="1" applyBorder="1" applyAlignment="1" applyProtection="1">
      <alignment vertical="top" wrapText="1"/>
    </xf>
    <xf numFmtId="0" fontId="1" fillId="0" borderId="0" xfId="0" applyFont="1" applyFill="1" applyBorder="1" applyAlignment="1" applyProtection="1">
      <alignment vertical="top" wrapText="1"/>
    </xf>
    <xf numFmtId="0" fontId="1" fillId="0" borderId="21" xfId="0" applyFont="1" applyFill="1" applyBorder="1" applyAlignment="1" applyProtection="1"/>
    <xf numFmtId="0" fontId="1" fillId="0" borderId="0" xfId="0" applyFont="1" applyBorder="1" applyAlignment="1">
      <alignment horizontal="center"/>
    </xf>
    <xf numFmtId="0" fontId="1" fillId="0" borderId="9" xfId="0" applyFont="1" applyBorder="1"/>
    <xf numFmtId="0" fontId="1" fillId="0" borderId="7" xfId="0" applyFont="1" applyBorder="1"/>
    <xf numFmtId="0" fontId="1" fillId="5" borderId="33" xfId="0" applyFont="1" applyFill="1" applyBorder="1" applyProtection="1"/>
    <xf numFmtId="0" fontId="1" fillId="5" borderId="23" xfId="0" applyFont="1" applyFill="1" applyBorder="1" applyProtection="1"/>
    <xf numFmtId="0" fontId="1" fillId="0" borderId="8" xfId="0" applyFont="1" applyBorder="1" applyAlignment="1" applyProtection="1">
      <alignment horizontal="left"/>
    </xf>
    <xf numFmtId="0" fontId="1" fillId="0" borderId="33" xfId="0" applyFont="1" applyBorder="1" applyAlignment="1" applyProtection="1">
      <alignment horizontal="left"/>
    </xf>
    <xf numFmtId="0" fontId="1" fillId="0" borderId="33" xfId="0" applyFont="1" applyBorder="1" applyProtection="1"/>
    <xf numFmtId="0" fontId="1" fillId="0" borderId="23" xfId="0" applyFont="1" applyBorder="1" applyProtection="1"/>
    <xf numFmtId="0" fontId="1" fillId="0" borderId="22" xfId="0" applyFont="1" applyBorder="1" applyAlignment="1" applyProtection="1">
      <alignment horizontal="left"/>
    </xf>
    <xf numFmtId="0" fontId="1" fillId="0" borderId="23" xfId="0" applyFont="1" applyFill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1" fillId="0" borderId="8" xfId="0" applyFont="1" applyBorder="1" applyAlignment="1" applyProtection="1">
      <alignment horizontal="center"/>
    </xf>
    <xf numFmtId="0" fontId="1" fillId="4" borderId="0" xfId="0" applyFont="1" applyFill="1" applyAlignment="1">
      <alignment horizontal="center"/>
    </xf>
    <xf numFmtId="0" fontId="1" fillId="0" borderId="7" xfId="0" applyFont="1" applyBorder="1" applyProtection="1">
      <protection locked="0"/>
    </xf>
    <xf numFmtId="0" fontId="1" fillId="2" borderId="33" xfId="0" applyFont="1" applyFill="1" applyBorder="1" applyAlignment="1" applyProtection="1">
      <alignment horizontal="center" vertical="top" wrapText="1"/>
    </xf>
    <xf numFmtId="0" fontId="1" fillId="0" borderId="9" xfId="0" applyFont="1" applyBorder="1" applyProtection="1">
      <protection locked="0"/>
    </xf>
    <xf numFmtId="0" fontId="1" fillId="0" borderId="21" xfId="0" applyFont="1" applyBorder="1" applyProtection="1"/>
    <xf numFmtId="0" fontId="1" fillId="0" borderId="33" xfId="0" applyFont="1" applyFill="1" applyBorder="1" applyProtection="1"/>
    <xf numFmtId="0" fontId="1" fillId="0" borderId="8" xfId="0" applyFont="1" applyBorder="1" applyProtection="1"/>
    <xf numFmtId="0" fontId="1" fillId="4" borderId="0" xfId="0" applyFont="1" applyFill="1" applyBorder="1" applyProtection="1"/>
    <xf numFmtId="164" fontId="1" fillId="4" borderId="0" xfId="12" applyFont="1" applyFill="1" applyBorder="1" applyAlignment="1">
      <alignment vertical="top" wrapText="1"/>
    </xf>
    <xf numFmtId="0" fontId="1" fillId="0" borderId="6" xfId="0" applyFont="1" applyFill="1" applyBorder="1" applyAlignment="1" applyProtection="1">
      <alignment horizontal="center"/>
      <protection locked="0"/>
    </xf>
    <xf numFmtId="0" fontId="2" fillId="5" borderId="6" xfId="0" applyFont="1" applyFill="1" applyBorder="1" applyAlignment="1" applyProtection="1">
      <alignment horizontal="center" vertical="top" wrapText="1"/>
    </xf>
    <xf numFmtId="0" fontId="2" fillId="2" borderId="6" xfId="0" applyFont="1" applyFill="1" applyBorder="1" applyAlignment="1" applyProtection="1">
      <alignment horizontal="center" vertical="top" wrapText="1"/>
    </xf>
    <xf numFmtId="0" fontId="1" fillId="8" borderId="21" xfId="0" applyFont="1" applyFill="1" applyBorder="1" applyAlignment="1" applyProtection="1">
      <alignment vertical="top" wrapText="1"/>
      <protection hidden="1"/>
    </xf>
    <xf numFmtId="0" fontId="0" fillId="6" borderId="23" xfId="0" applyFill="1" applyBorder="1" applyAlignment="1" applyProtection="1">
      <alignment vertical="top" wrapText="1"/>
      <protection hidden="1"/>
    </xf>
    <xf numFmtId="0" fontId="6" fillId="2" borderId="21" xfId="0" applyFont="1" applyFill="1" applyBorder="1" applyAlignment="1" applyProtection="1">
      <alignment horizontal="left" vertical="top"/>
    </xf>
    <xf numFmtId="0" fontId="6" fillId="2" borderId="6" xfId="0" applyFont="1" applyFill="1" applyBorder="1" applyAlignment="1" applyProtection="1">
      <alignment horizontal="left" vertical="top"/>
    </xf>
    <xf numFmtId="0" fontId="1" fillId="0" borderId="6" xfId="0" applyFont="1" applyFill="1" applyBorder="1" applyAlignment="1" applyProtection="1">
      <alignment horizontal="center" vertical="top" wrapText="1"/>
      <protection locked="0"/>
    </xf>
    <xf numFmtId="0" fontId="1" fillId="0" borderId="29" xfId="0" applyFont="1" applyFill="1" applyBorder="1" applyAlignment="1" applyProtection="1">
      <alignment horizontal="center" vertical="top" wrapText="1"/>
      <protection locked="0"/>
    </xf>
    <xf numFmtId="0" fontId="2" fillId="2" borderId="6" xfId="0" applyFont="1" applyFill="1" applyBorder="1" applyAlignment="1" applyProtection="1">
      <alignment horizontal="center"/>
    </xf>
    <xf numFmtId="0" fontId="1" fillId="0" borderId="60" xfId="0" applyFont="1" applyBorder="1"/>
    <xf numFmtId="0" fontId="2" fillId="2" borderId="6" xfId="0" applyFont="1" applyFill="1" applyBorder="1" applyAlignment="1" applyProtection="1">
      <alignment horizontal="center" vertical="top" wrapText="1"/>
    </xf>
    <xf numFmtId="0" fontId="6" fillId="2" borderId="21" xfId="0" applyFont="1" applyFill="1" applyBorder="1" applyAlignment="1" applyProtection="1">
      <alignment horizontal="left" vertical="top"/>
    </xf>
    <xf numFmtId="0" fontId="6" fillId="2" borderId="6" xfId="0" applyFont="1" applyFill="1" applyBorder="1" applyAlignment="1" applyProtection="1">
      <alignment horizontal="left" vertical="top"/>
    </xf>
    <xf numFmtId="0" fontId="1" fillId="8" borderId="21" xfId="0" applyFont="1" applyFill="1" applyBorder="1" applyAlignment="1" applyProtection="1">
      <alignment vertical="top" wrapText="1"/>
      <protection hidden="1"/>
    </xf>
    <xf numFmtId="0" fontId="0" fillId="6" borderId="23" xfId="0" applyFill="1" applyBorder="1" applyAlignment="1" applyProtection="1">
      <alignment vertical="top" wrapText="1"/>
      <protection hidden="1"/>
    </xf>
    <xf numFmtId="0" fontId="2" fillId="5" borderId="6" xfId="0" applyFont="1" applyFill="1" applyBorder="1" applyAlignment="1" applyProtection="1">
      <alignment horizontal="center" vertical="top" wrapText="1"/>
    </xf>
    <xf numFmtId="0" fontId="1" fillId="0" borderId="6" xfId="0" applyFont="1" applyFill="1" applyBorder="1" applyAlignment="1" applyProtection="1">
      <alignment horizontal="center"/>
      <protection locked="0"/>
    </xf>
    <xf numFmtId="0" fontId="1" fillId="0" borderId="6" xfId="0" applyFont="1" applyFill="1" applyBorder="1" applyAlignment="1" applyProtection="1">
      <alignment horizontal="center" vertical="top" wrapText="1"/>
      <protection locked="0"/>
    </xf>
    <xf numFmtId="0" fontId="1" fillId="0" borderId="29" xfId="0" applyFont="1" applyFill="1" applyBorder="1" applyAlignment="1" applyProtection="1">
      <alignment horizontal="center" vertical="top" wrapText="1"/>
      <protection locked="0"/>
    </xf>
    <xf numFmtId="0" fontId="1" fillId="0" borderId="6" xfId="0" applyFont="1" applyFill="1" applyBorder="1" applyAlignment="1" applyProtection="1">
      <alignment horizontal="center" vertical="top" wrapText="1"/>
      <protection locked="0"/>
    </xf>
    <xf numFmtId="0" fontId="1" fillId="0" borderId="29" xfId="0" applyFont="1" applyFill="1" applyBorder="1" applyAlignment="1" applyProtection="1">
      <alignment horizontal="center" vertical="top" wrapText="1"/>
      <protection locked="0"/>
    </xf>
    <xf numFmtId="0" fontId="2" fillId="5" borderId="6" xfId="0" applyFont="1" applyFill="1" applyBorder="1" applyAlignment="1" applyProtection="1">
      <alignment horizontal="center" vertical="top" wrapText="1"/>
    </xf>
    <xf numFmtId="0" fontId="2" fillId="2" borderId="6" xfId="0" applyFont="1" applyFill="1" applyBorder="1" applyAlignment="1" applyProtection="1">
      <alignment horizontal="center" vertical="top" wrapText="1"/>
    </xf>
    <xf numFmtId="0" fontId="1" fillId="0" borderId="6" xfId="0" applyFont="1" applyFill="1" applyBorder="1" applyAlignment="1" applyProtection="1">
      <alignment horizontal="center"/>
      <protection locked="0"/>
    </xf>
    <xf numFmtId="0" fontId="1" fillId="8" borderId="21" xfId="0" applyFont="1" applyFill="1" applyBorder="1" applyAlignment="1" applyProtection="1">
      <alignment vertical="top" wrapText="1"/>
      <protection hidden="1"/>
    </xf>
    <xf numFmtId="0" fontId="0" fillId="6" borderId="23" xfId="0" applyFill="1" applyBorder="1" applyAlignment="1" applyProtection="1">
      <alignment vertical="top" wrapText="1"/>
      <protection hidden="1"/>
    </xf>
    <xf numFmtId="0" fontId="6" fillId="2" borderId="21" xfId="0" applyFont="1" applyFill="1" applyBorder="1" applyAlignment="1" applyProtection="1">
      <alignment horizontal="left" vertical="top"/>
    </xf>
    <xf numFmtId="0" fontId="6" fillId="2" borderId="6" xfId="0" applyFont="1" applyFill="1" applyBorder="1" applyAlignment="1" applyProtection="1">
      <alignment horizontal="left" vertical="top"/>
    </xf>
    <xf numFmtId="17" fontId="9" fillId="0" borderId="20" xfId="0" applyNumberFormat="1" applyFont="1" applyBorder="1" applyAlignment="1" applyProtection="1">
      <protection locked="0"/>
    </xf>
    <xf numFmtId="0" fontId="1" fillId="4" borderId="0" xfId="9" applyFont="1" applyFill="1" applyProtection="1">
      <protection locked="0"/>
    </xf>
    <xf numFmtId="0" fontId="1" fillId="0" borderId="0" xfId="9" applyFont="1"/>
    <xf numFmtId="0" fontId="2" fillId="0" borderId="0" xfId="9" applyFont="1" applyProtection="1">
      <protection locked="0"/>
    </xf>
    <xf numFmtId="0" fontId="2" fillId="0" borderId="0" xfId="9" applyFont="1"/>
    <xf numFmtId="0" fontId="1" fillId="4" borderId="0" xfId="9" applyFont="1" applyFill="1"/>
    <xf numFmtId="0" fontId="1" fillId="0" borderId="0" xfId="9" applyFont="1" applyProtection="1">
      <protection locked="0"/>
    </xf>
    <xf numFmtId="0" fontId="9" fillId="7" borderId="21" xfId="9" applyFont="1" applyFill="1" applyBorder="1" applyAlignment="1" applyProtection="1"/>
    <xf numFmtId="0" fontId="9" fillId="7" borderId="23" xfId="9" applyFont="1" applyFill="1" applyBorder="1" applyAlignment="1" applyProtection="1"/>
    <xf numFmtId="0" fontId="2" fillId="0" borderId="6" xfId="9" applyFont="1" applyBorder="1" applyAlignment="1" applyProtection="1">
      <alignment horizontal="center"/>
      <protection locked="0"/>
    </xf>
    <xf numFmtId="0" fontId="9" fillId="7" borderId="6" xfId="9" applyFont="1" applyFill="1" applyBorder="1" applyProtection="1"/>
    <xf numFmtId="0" fontId="1" fillId="7" borderId="6" xfId="9" applyFont="1" applyFill="1" applyBorder="1" applyProtection="1"/>
    <xf numFmtId="0" fontId="1" fillId="4" borderId="0" xfId="9" applyFont="1" applyFill="1" applyBorder="1" applyProtection="1">
      <protection locked="0"/>
    </xf>
    <xf numFmtId="0" fontId="1" fillId="0" borderId="0" xfId="9" applyFont="1" applyBorder="1" applyProtection="1">
      <protection locked="0"/>
    </xf>
    <xf numFmtId="0" fontId="1" fillId="0" borderId="0" xfId="9" applyFont="1" applyBorder="1" applyAlignment="1" applyProtection="1">
      <alignment horizontal="left"/>
      <protection locked="0"/>
    </xf>
    <xf numFmtId="0" fontId="1" fillId="4" borderId="0" xfId="9" applyFont="1" applyFill="1" applyBorder="1"/>
    <xf numFmtId="0" fontId="9" fillId="4" borderId="0" xfId="9" applyFont="1" applyFill="1" applyBorder="1" applyAlignment="1" applyProtection="1">
      <protection locked="0"/>
    </xf>
    <xf numFmtId="0" fontId="8" fillId="4" borderId="0" xfId="9" applyFont="1" applyFill="1" applyBorder="1" applyAlignment="1" applyProtection="1">
      <protection locked="0"/>
    </xf>
    <xf numFmtId="0" fontId="9" fillId="7" borderId="21" xfId="9" applyFont="1" applyFill="1" applyBorder="1" applyAlignment="1" applyProtection="1">
      <alignment horizontal="left"/>
    </xf>
    <xf numFmtId="0" fontId="9" fillId="0" borderId="20" xfId="9" applyFont="1" applyBorder="1" applyAlignment="1" applyProtection="1">
      <protection locked="0"/>
    </xf>
    <xf numFmtId="0" fontId="2" fillId="0" borderId="20" xfId="9" applyFont="1" applyBorder="1" applyAlignment="1"/>
    <xf numFmtId="0" fontId="1" fillId="0" borderId="8" xfId="9" applyFont="1" applyBorder="1" applyProtection="1">
      <protection locked="0"/>
    </xf>
    <xf numFmtId="0" fontId="1" fillId="0" borderId="0" xfId="9" applyFont="1" applyBorder="1" applyAlignment="1">
      <alignment vertical="top" wrapText="1"/>
    </xf>
    <xf numFmtId="0" fontId="1" fillId="4" borderId="0" xfId="9" applyFont="1" applyFill="1" applyBorder="1" applyAlignment="1">
      <alignment vertical="top" wrapText="1"/>
    </xf>
    <xf numFmtId="0" fontId="2" fillId="2" borderId="6" xfId="9" applyFont="1" applyFill="1" applyBorder="1" applyAlignment="1" applyProtection="1">
      <alignment horizontal="center" vertical="top" wrapText="1"/>
    </xf>
    <xf numFmtId="0" fontId="2" fillId="5" borderId="6" xfId="9" applyFont="1" applyFill="1" applyBorder="1" applyAlignment="1" applyProtection="1">
      <alignment horizontal="center" vertical="top" wrapText="1"/>
    </xf>
    <xf numFmtId="0" fontId="2" fillId="0" borderId="6" xfId="9" applyFont="1" applyFill="1" applyBorder="1" applyAlignment="1" applyProtection="1">
      <alignment horizontal="center" vertical="top" wrapText="1"/>
      <protection locked="0"/>
    </xf>
    <xf numFmtId="0" fontId="6" fillId="5" borderId="24" xfId="9" applyFont="1" applyFill="1" applyBorder="1" applyAlignment="1" applyProtection="1">
      <alignment horizontal="left" vertical="center"/>
    </xf>
    <xf numFmtId="0" fontId="2" fillId="5" borderId="0" xfId="9" applyFont="1" applyFill="1" applyBorder="1" applyProtection="1"/>
    <xf numFmtId="0" fontId="2" fillId="5" borderId="32" xfId="9" applyFont="1" applyFill="1" applyBorder="1" applyAlignment="1" applyProtection="1">
      <alignment vertical="top" wrapText="1"/>
    </xf>
    <xf numFmtId="0" fontId="1" fillId="2" borderId="0" xfId="9" applyFont="1" applyFill="1" applyBorder="1" applyAlignment="1" applyProtection="1">
      <alignment vertical="top" wrapText="1"/>
    </xf>
    <xf numFmtId="0" fontId="1" fillId="2" borderId="0" xfId="9" applyFont="1" applyFill="1" applyProtection="1"/>
    <xf numFmtId="0" fontId="1" fillId="2" borderId="31" xfId="9" applyFont="1" applyFill="1" applyBorder="1" applyProtection="1"/>
    <xf numFmtId="0" fontId="6" fillId="5" borderId="24" xfId="9" applyFont="1" applyFill="1" applyBorder="1" applyAlignment="1" applyProtection="1">
      <alignment horizontal="center" vertical="center"/>
    </xf>
    <xf numFmtId="0" fontId="6" fillId="5" borderId="0" xfId="9" applyFont="1" applyFill="1" applyBorder="1" applyAlignment="1" applyProtection="1">
      <alignment horizontal="center" vertical="center"/>
    </xf>
    <xf numFmtId="0" fontId="15" fillId="5" borderId="6" xfId="9" applyFont="1" applyFill="1" applyBorder="1" applyAlignment="1" applyProtection="1">
      <alignment horizontal="center" vertical="center" wrapText="1"/>
    </xf>
    <xf numFmtId="0" fontId="15" fillId="5" borderId="21" xfId="9" applyFont="1" applyFill="1" applyBorder="1" applyAlignment="1" applyProtection="1">
      <alignment horizontal="center" vertical="center"/>
    </xf>
    <xf numFmtId="0" fontId="1" fillId="5" borderId="6" xfId="9" applyFont="1" applyFill="1" applyBorder="1" applyAlignment="1" applyProtection="1">
      <alignment horizontal="center" vertical="top" wrapText="1"/>
    </xf>
    <xf numFmtId="0" fontId="6" fillId="5" borderId="25" xfId="9" applyFont="1" applyFill="1" applyBorder="1" applyAlignment="1" applyProtection="1">
      <alignment horizontal="center" vertical="center"/>
    </xf>
    <xf numFmtId="0" fontId="6" fillId="5" borderId="26" xfId="9" applyFont="1" applyFill="1" applyBorder="1" applyAlignment="1" applyProtection="1">
      <alignment horizontal="center" vertical="center"/>
    </xf>
    <xf numFmtId="0" fontId="1" fillId="0" borderId="0" xfId="9" applyFont="1" applyBorder="1" applyAlignment="1" applyProtection="1">
      <alignment horizontal="left" vertical="center"/>
    </xf>
    <xf numFmtId="0" fontId="7" fillId="0" borderId="0" xfId="9" applyFont="1" applyBorder="1" applyAlignment="1" applyProtection="1">
      <alignment horizontal="center" vertical="center"/>
    </xf>
    <xf numFmtId="0" fontId="2" fillId="5" borderId="6" xfId="9" applyFont="1" applyFill="1" applyBorder="1" applyAlignment="1" applyProtection="1">
      <alignment horizontal="center" vertical="center"/>
    </xf>
    <xf numFmtId="0" fontId="1" fillId="0" borderId="0" xfId="9" applyFont="1" applyBorder="1" applyAlignment="1">
      <alignment horizontal="left" vertical="center"/>
    </xf>
    <xf numFmtId="0" fontId="2" fillId="2" borderId="27" xfId="9" applyFont="1" applyFill="1" applyBorder="1" applyAlignment="1" applyProtection="1">
      <alignment horizontal="center"/>
    </xf>
    <xf numFmtId="0" fontId="2" fillId="2" borderId="22" xfId="9" applyFont="1" applyFill="1" applyBorder="1" applyAlignment="1" applyProtection="1">
      <alignment horizontal="center"/>
    </xf>
    <xf numFmtId="0" fontId="9" fillId="2" borderId="6" xfId="9" applyFont="1" applyFill="1" applyBorder="1" applyAlignment="1" applyProtection="1">
      <alignment horizontal="center"/>
    </xf>
    <xf numFmtId="0" fontId="1" fillId="0" borderId="0" xfId="9" applyFont="1" applyBorder="1" applyAlignment="1" applyProtection="1">
      <alignment vertical="top"/>
    </xf>
    <xf numFmtId="0" fontId="1" fillId="6" borderId="21" xfId="9" applyFont="1" applyFill="1" applyBorder="1" applyAlignment="1" applyProtection="1">
      <alignment vertical="top" wrapText="1"/>
    </xf>
    <xf numFmtId="0" fontId="1" fillId="0" borderId="6" xfId="9" applyFont="1" applyBorder="1" applyAlignment="1" applyProtection="1">
      <alignment horizontal="center"/>
      <protection locked="0"/>
    </xf>
    <xf numFmtId="0" fontId="4" fillId="5" borderId="23" xfId="9" applyFont="1" applyFill="1" applyBorder="1" applyAlignment="1" applyProtection="1">
      <alignment horizontal="center" vertical="center" wrapText="1"/>
    </xf>
    <xf numFmtId="0" fontId="6" fillId="2" borderId="6" xfId="9" applyFont="1" applyFill="1" applyBorder="1" applyAlignment="1" applyProtection="1">
      <alignment horizontal="left" vertical="top"/>
    </xf>
    <xf numFmtId="0" fontId="7" fillId="2" borderId="28" xfId="9" applyFont="1" applyFill="1" applyBorder="1" applyAlignment="1" applyProtection="1">
      <alignment horizontal="left" vertical="top"/>
    </xf>
    <xf numFmtId="0" fontId="2" fillId="2" borderId="6" xfId="9" applyFont="1" applyFill="1" applyBorder="1" applyAlignment="1" applyProtection="1">
      <alignment horizontal="center"/>
    </xf>
    <xf numFmtId="0" fontId="9" fillId="2" borderId="23" xfId="9" applyFont="1" applyFill="1" applyBorder="1" applyAlignment="1" applyProtection="1">
      <alignment horizontal="center"/>
    </xf>
    <xf numFmtId="0" fontId="1" fillId="4" borderId="0" xfId="9" applyFont="1" applyFill="1" applyBorder="1" applyAlignment="1" applyProtection="1">
      <alignment vertical="top" wrapText="1"/>
    </xf>
    <xf numFmtId="0" fontId="2" fillId="2" borderId="29" xfId="9" applyFont="1" applyFill="1" applyBorder="1" applyAlignment="1" applyProtection="1">
      <alignment horizontal="center"/>
    </xf>
    <xf numFmtId="0" fontId="1" fillId="6" borderId="27" xfId="9" applyFont="1" applyFill="1" applyBorder="1" applyAlignment="1" applyProtection="1">
      <alignment vertical="top" wrapText="1"/>
    </xf>
    <xf numFmtId="0" fontId="4" fillId="5" borderId="29" xfId="9" applyFont="1" applyFill="1" applyBorder="1" applyAlignment="1" applyProtection="1">
      <alignment horizontal="center" vertical="center" wrapText="1"/>
    </xf>
    <xf numFmtId="0" fontId="14" fillId="6" borderId="21" xfId="9" applyFont="1" applyFill="1" applyBorder="1" applyAlignment="1" applyProtection="1">
      <alignment vertical="top" wrapText="1"/>
    </xf>
    <xf numFmtId="0" fontId="1" fillId="0" borderId="0" xfId="9" applyFont="1" applyBorder="1"/>
    <xf numFmtId="0" fontId="1" fillId="0" borderId="0" xfId="9" applyFont="1" applyBorder="1" applyProtection="1"/>
    <xf numFmtId="0" fontId="1" fillId="6" borderId="6" xfId="9" applyFont="1" applyFill="1" applyBorder="1" applyAlignment="1" applyProtection="1">
      <alignment vertical="top" wrapText="1"/>
    </xf>
    <xf numFmtId="0" fontId="9" fillId="2" borderId="29" xfId="9" applyFont="1" applyFill="1" applyBorder="1" applyAlignment="1" applyProtection="1">
      <alignment horizontal="center" vertical="center" wrapText="1"/>
    </xf>
    <xf numFmtId="0" fontId="6" fillId="0" borderId="0" xfId="9" applyFont="1" applyFill="1" applyBorder="1" applyAlignment="1" applyProtection="1">
      <alignment horizontal="left" vertical="top"/>
    </xf>
    <xf numFmtId="0" fontId="1" fillId="6" borderId="29" xfId="9" applyFont="1" applyFill="1" applyBorder="1" applyAlignment="1" applyProtection="1">
      <alignment vertical="top" wrapText="1"/>
    </xf>
    <xf numFmtId="0" fontId="1" fillId="0" borderId="0" xfId="9" applyFont="1" applyFill="1" applyBorder="1" applyProtection="1"/>
    <xf numFmtId="0" fontId="4" fillId="5" borderId="6" xfId="9" applyFont="1" applyFill="1" applyBorder="1" applyAlignment="1" applyProtection="1">
      <alignment horizontal="center" vertical="center" wrapText="1"/>
    </xf>
    <xf numFmtId="0" fontId="1" fillId="6" borderId="0" xfId="9" applyFont="1" applyFill="1" applyBorder="1" applyProtection="1"/>
    <xf numFmtId="0" fontId="14" fillId="4" borderId="0" xfId="9" applyFont="1" applyFill="1"/>
    <xf numFmtId="0" fontId="14" fillId="6" borderId="6" xfId="9" applyFont="1" applyFill="1" applyBorder="1" applyAlignment="1" applyProtection="1">
      <alignment vertical="top" wrapText="1"/>
    </xf>
    <xf numFmtId="0" fontId="1" fillId="6" borderId="10" xfId="9" applyFont="1" applyFill="1" applyBorder="1" applyProtection="1"/>
    <xf numFmtId="0" fontId="2" fillId="2" borderId="24" xfId="9" applyFont="1" applyFill="1" applyBorder="1" applyAlignment="1" applyProtection="1">
      <alignment horizontal="center"/>
    </xf>
    <xf numFmtId="0" fontId="6" fillId="0" borderId="30" xfId="9" applyFont="1" applyFill="1" applyBorder="1" applyAlignment="1" applyProtection="1">
      <alignment horizontal="left" vertical="top"/>
    </xf>
    <xf numFmtId="0" fontId="6" fillId="6" borderId="0" xfId="9" applyFont="1" applyFill="1" applyBorder="1" applyAlignment="1" applyProtection="1">
      <alignment horizontal="left" vertical="top"/>
    </xf>
    <xf numFmtId="0" fontId="1" fillId="6" borderId="6" xfId="9" applyFont="1" applyFill="1" applyBorder="1" applyAlignment="1" applyProtection="1">
      <alignment horizontal="left" vertical="top"/>
    </xf>
    <xf numFmtId="0" fontId="1" fillId="3" borderId="0" xfId="9" applyFont="1" applyFill="1"/>
    <xf numFmtId="0" fontId="1" fillId="3" borderId="0" xfId="9" applyFont="1" applyFill="1" applyBorder="1"/>
    <xf numFmtId="0" fontId="6" fillId="3" borderId="0" xfId="9" applyFont="1" applyFill="1" applyBorder="1" applyAlignment="1">
      <alignment horizontal="left" vertical="top"/>
    </xf>
    <xf numFmtId="0" fontId="1" fillId="3" borderId="20" xfId="9" applyFont="1" applyFill="1" applyBorder="1" applyAlignment="1" applyProtection="1">
      <alignment horizontal="left" vertical="top"/>
    </xf>
    <xf numFmtId="0" fontId="2" fillId="3" borderId="20" xfId="9" applyFont="1" applyFill="1" applyBorder="1" applyAlignment="1" applyProtection="1">
      <alignment horizontal="center"/>
      <protection locked="0"/>
    </xf>
    <xf numFmtId="0" fontId="2" fillId="3" borderId="9" xfId="9" applyFont="1" applyFill="1" applyBorder="1" applyAlignment="1" applyProtection="1">
      <alignment horizontal="center"/>
      <protection locked="0"/>
    </xf>
    <xf numFmtId="0" fontId="1" fillId="3" borderId="27" xfId="9" applyFont="1" applyFill="1" applyBorder="1" applyAlignment="1" applyProtection="1">
      <alignment horizontal="center"/>
    </xf>
    <xf numFmtId="0" fontId="1" fillId="0" borderId="0" xfId="9" applyFont="1" applyFill="1"/>
    <xf numFmtId="0" fontId="6" fillId="0" borderId="0" xfId="9" applyFont="1" applyFill="1" applyBorder="1" applyAlignment="1">
      <alignment horizontal="left" vertical="center"/>
    </xf>
    <xf numFmtId="0" fontId="1" fillId="0" borderId="0" xfId="9" applyFont="1" applyBorder="1" applyAlignment="1" applyProtection="1">
      <alignment horizontal="center" vertical="top" wrapText="1"/>
      <protection locked="0"/>
    </xf>
    <xf numFmtId="0" fontId="1" fillId="0" borderId="0" xfId="9" applyFont="1" applyBorder="1" applyAlignment="1" applyProtection="1">
      <alignment horizontal="center"/>
      <protection locked="0"/>
    </xf>
    <xf numFmtId="0" fontId="4" fillId="5" borderId="27" xfId="9" applyFont="1" applyFill="1" applyBorder="1" applyAlignment="1" applyProtection="1">
      <alignment horizontal="center" vertical="center" wrapText="1"/>
    </xf>
    <xf numFmtId="0" fontId="1" fillId="6" borderId="29" xfId="9" applyFont="1" applyFill="1" applyBorder="1" applyProtection="1"/>
    <xf numFmtId="0" fontId="1" fillId="0" borderId="0" xfId="9" applyFont="1" applyBorder="1" applyAlignment="1" applyProtection="1">
      <alignment vertical="top" wrapText="1"/>
      <protection hidden="1"/>
    </xf>
    <xf numFmtId="0" fontId="1" fillId="6" borderId="6" xfId="9" applyFont="1" applyFill="1" applyBorder="1" applyProtection="1"/>
    <xf numFmtId="0" fontId="1" fillId="6" borderId="27" xfId="9" applyFont="1" applyFill="1" applyBorder="1" applyProtection="1"/>
    <xf numFmtId="0" fontId="13" fillId="7" borderId="27" xfId="9" applyFont="1" applyFill="1" applyBorder="1" applyAlignment="1" applyProtection="1">
      <alignment horizontal="center"/>
    </xf>
    <xf numFmtId="0" fontId="9" fillId="9" borderId="6" xfId="9" applyFont="1" applyFill="1" applyBorder="1" applyAlignment="1" applyProtection="1">
      <alignment horizontal="center"/>
    </xf>
    <xf numFmtId="0" fontId="2" fillId="5" borderId="29" xfId="9" applyFont="1" applyFill="1" applyBorder="1" applyAlignment="1" applyProtection="1">
      <alignment horizontal="center"/>
    </xf>
    <xf numFmtId="0" fontId="9" fillId="7" borderId="6" xfId="9" applyFont="1" applyFill="1" applyBorder="1" applyAlignment="1" applyProtection="1">
      <alignment horizontal="center"/>
    </xf>
    <xf numFmtId="0" fontId="1" fillId="5" borderId="29" xfId="9" applyFont="1" applyFill="1" applyBorder="1" applyAlignment="1" applyProtection="1">
      <alignment horizontal="center" vertical="center" wrapText="1"/>
    </xf>
    <xf numFmtId="0" fontId="1" fillId="5" borderId="6" xfId="9" applyFont="1" applyFill="1" applyBorder="1" applyAlignment="1" applyProtection="1">
      <alignment horizontal="center"/>
    </xf>
    <xf numFmtId="0" fontId="7" fillId="0" borderId="0" xfId="9" applyFont="1" applyBorder="1" applyAlignment="1">
      <alignment horizontal="left" vertical="center"/>
    </xf>
    <xf numFmtId="0" fontId="1" fillId="8" borderId="21" xfId="9" applyFont="1" applyFill="1" applyBorder="1" applyAlignment="1" applyProtection="1">
      <alignment vertical="top" wrapText="1"/>
      <protection hidden="1"/>
    </xf>
    <xf numFmtId="0" fontId="1" fillId="6" borderId="23" xfId="9" applyFill="1" applyBorder="1" applyAlignment="1" applyProtection="1">
      <alignment vertical="top" wrapText="1"/>
      <protection hidden="1"/>
    </xf>
    <xf numFmtId="0" fontId="1" fillId="0" borderId="0" xfId="9" applyFont="1" applyBorder="1" applyAlignment="1" applyProtection="1">
      <alignment vertical="top" wrapText="1"/>
    </xf>
    <xf numFmtId="0" fontId="2" fillId="2" borderId="21" xfId="9" applyFont="1" applyFill="1" applyBorder="1" applyAlignment="1" applyProtection="1">
      <alignment vertical="top" wrapText="1"/>
    </xf>
    <xf numFmtId="0" fontId="6" fillId="2" borderId="0" xfId="9" applyFont="1" applyFill="1" applyBorder="1" applyAlignment="1" applyProtection="1">
      <alignment horizontal="left" vertical="top"/>
    </xf>
    <xf numFmtId="0" fontId="2" fillId="5" borderId="22" xfId="9" applyFont="1" applyFill="1" applyBorder="1" applyAlignment="1" applyProtection="1">
      <alignment vertical="top" wrapText="1"/>
    </xf>
    <xf numFmtId="0" fontId="1" fillId="5" borderId="20" xfId="9" applyFont="1" applyFill="1" applyBorder="1" applyAlignment="1" applyProtection="1">
      <alignment vertical="top" wrapText="1"/>
    </xf>
    <xf numFmtId="0" fontId="1" fillId="0" borderId="21" xfId="9" applyFont="1" applyFill="1" applyBorder="1" applyAlignment="1" applyProtection="1">
      <alignment horizontal="center" vertical="top" wrapText="1"/>
    </xf>
    <xf numFmtId="0" fontId="1" fillId="0" borderId="33" xfId="9" applyFont="1" applyBorder="1" applyAlignment="1" applyProtection="1">
      <alignment vertical="top" wrapText="1"/>
    </xf>
    <xf numFmtId="0" fontId="1" fillId="0" borderId="23" xfId="9" applyFont="1" applyBorder="1" applyAlignment="1" applyProtection="1">
      <alignment vertical="top" wrapText="1"/>
    </xf>
    <xf numFmtId="0" fontId="1" fillId="0" borderId="7" xfId="9" applyFont="1" applyBorder="1" applyAlignment="1">
      <alignment vertical="top" wrapText="1"/>
    </xf>
    <xf numFmtId="0" fontId="1" fillId="0" borderId="28" xfId="9" applyFont="1" applyFill="1" applyBorder="1" applyAlignment="1" applyProtection="1">
      <alignment horizontal="center" vertical="top" wrapText="1"/>
    </xf>
    <xf numFmtId="0" fontId="1" fillId="0" borderId="8" xfId="9" applyFont="1" applyBorder="1" applyAlignment="1" applyProtection="1">
      <alignment vertical="top" wrapText="1"/>
    </xf>
    <xf numFmtId="0" fontId="1" fillId="0" borderId="10" xfId="9" applyFont="1" applyBorder="1" applyAlignment="1" applyProtection="1">
      <alignment vertical="top" wrapText="1"/>
    </xf>
    <xf numFmtId="0" fontId="1" fillId="0" borderId="34" xfId="9" applyFont="1" applyFill="1" applyBorder="1" applyAlignment="1" applyProtection="1">
      <alignment horizontal="center" vertical="top" wrapText="1"/>
    </xf>
    <xf numFmtId="0" fontId="2" fillId="5" borderId="21" xfId="9" applyFont="1" applyFill="1" applyBorder="1" applyAlignment="1" applyProtection="1"/>
    <xf numFmtId="0" fontId="1" fillId="5" borderId="33" xfId="9" applyFont="1" applyFill="1" applyBorder="1" applyAlignment="1" applyProtection="1">
      <alignment vertical="top" wrapText="1"/>
    </xf>
    <xf numFmtId="0" fontId="1" fillId="0" borderId="22" xfId="9" applyFont="1" applyFill="1" applyBorder="1" applyAlignment="1" applyProtection="1">
      <alignment horizontal="center" vertical="top" wrapText="1"/>
    </xf>
    <xf numFmtId="0" fontId="1" fillId="0" borderId="20" xfId="9" applyFont="1" applyBorder="1" applyAlignment="1" applyProtection="1">
      <alignment vertical="top" wrapText="1"/>
    </xf>
    <xf numFmtId="0" fontId="1" fillId="0" borderId="9" xfId="9" applyFont="1" applyBorder="1" applyAlignment="1" applyProtection="1">
      <alignment vertical="top" wrapText="1"/>
    </xf>
    <xf numFmtId="0" fontId="2" fillId="5" borderId="21" xfId="9" applyFont="1" applyFill="1" applyBorder="1" applyAlignment="1" applyProtection="1">
      <alignment vertical="top" wrapText="1"/>
    </xf>
    <xf numFmtId="0" fontId="1" fillId="5" borderId="23" xfId="9" applyFont="1" applyFill="1" applyBorder="1" applyAlignment="1" applyProtection="1">
      <alignment vertical="top" wrapText="1"/>
    </xf>
    <xf numFmtId="0" fontId="1" fillId="0" borderId="8" xfId="9" applyFont="1" applyFill="1" applyBorder="1" applyAlignment="1" applyProtection="1">
      <alignment horizontal="center" vertical="top" wrapText="1"/>
    </xf>
    <xf numFmtId="0" fontId="1" fillId="0" borderId="8" xfId="9" applyFont="1" applyFill="1" applyBorder="1" applyAlignment="1" applyProtection="1">
      <alignment vertical="top" wrapText="1"/>
    </xf>
    <xf numFmtId="0" fontId="1" fillId="0" borderId="33" xfId="9" applyFont="1" applyFill="1" applyBorder="1" applyAlignment="1" applyProtection="1">
      <alignment vertical="top" wrapText="1"/>
    </xf>
    <xf numFmtId="0" fontId="1" fillId="0" borderId="23" xfId="9" applyFont="1" applyFill="1" applyBorder="1" applyAlignment="1" applyProtection="1">
      <alignment vertical="top" wrapText="1"/>
    </xf>
    <xf numFmtId="0" fontId="2" fillId="9" borderId="21" xfId="9" applyFont="1" applyFill="1" applyBorder="1" applyAlignment="1" applyProtection="1"/>
    <xf numFmtId="0" fontId="1" fillId="0" borderId="33" xfId="9" applyFont="1" applyFill="1" applyBorder="1" applyAlignment="1" applyProtection="1">
      <alignment horizontal="center" vertical="top" wrapText="1"/>
    </xf>
    <xf numFmtId="0" fontId="6" fillId="2" borderId="22" xfId="9" applyFont="1" applyFill="1" applyBorder="1" applyAlignment="1" applyProtection="1">
      <alignment horizontal="left" vertical="top"/>
    </xf>
    <xf numFmtId="0" fontId="7" fillId="2" borderId="33" xfId="9" applyFont="1" applyFill="1" applyBorder="1" applyAlignment="1" applyProtection="1">
      <alignment horizontal="left" vertical="top"/>
    </xf>
    <xf numFmtId="0" fontId="7" fillId="2" borderId="20" xfId="9" applyFont="1" applyFill="1" applyBorder="1" applyAlignment="1" applyProtection="1">
      <alignment vertical="top"/>
    </xf>
    <xf numFmtId="0" fontId="1" fillId="2" borderId="33" xfId="9" applyFont="1" applyFill="1" applyBorder="1" applyAlignment="1" applyProtection="1">
      <alignment vertical="top" wrapText="1"/>
    </xf>
    <xf numFmtId="0" fontId="1" fillId="0" borderId="9" xfId="9" applyFont="1" applyBorder="1" applyAlignment="1">
      <alignment vertical="top"/>
    </xf>
    <xf numFmtId="0" fontId="2" fillId="5" borderId="33" xfId="9" applyFont="1" applyFill="1" applyBorder="1" applyAlignment="1" applyProtection="1">
      <alignment vertical="top" wrapText="1"/>
    </xf>
    <xf numFmtId="0" fontId="1" fillId="0" borderId="7" xfId="9" applyFont="1" applyBorder="1" applyAlignment="1">
      <alignment vertical="top"/>
    </xf>
    <xf numFmtId="0" fontId="1" fillId="0" borderId="33" xfId="9" applyFont="1" applyFill="1" applyBorder="1" applyAlignment="1" applyProtection="1">
      <alignment horizontal="center"/>
    </xf>
    <xf numFmtId="0" fontId="1" fillId="6" borderId="33" xfId="9" applyFont="1" applyFill="1" applyBorder="1" applyProtection="1"/>
    <xf numFmtId="0" fontId="1" fillId="6" borderId="23" xfId="9" applyFont="1" applyFill="1" applyBorder="1" applyProtection="1"/>
    <xf numFmtId="0" fontId="2" fillId="5" borderId="8" xfId="9" applyFont="1" applyFill="1" applyBorder="1" applyAlignment="1" applyProtection="1"/>
    <xf numFmtId="0" fontId="1" fillId="5" borderId="0" xfId="9" applyFont="1" applyFill="1" applyBorder="1" applyAlignment="1" applyProtection="1">
      <alignment vertical="top" wrapText="1"/>
    </xf>
    <xf numFmtId="0" fontId="2" fillId="5" borderId="33" xfId="9" applyFont="1" applyFill="1" applyBorder="1" applyAlignment="1" applyProtection="1"/>
    <xf numFmtId="0" fontId="1" fillId="0" borderId="33" xfId="9" applyFont="1" applyBorder="1" applyAlignment="1" applyProtection="1">
      <alignment horizontal="center"/>
    </xf>
    <xf numFmtId="0" fontId="2" fillId="9" borderId="33" xfId="9" applyFont="1" applyFill="1" applyBorder="1" applyAlignment="1" applyProtection="1"/>
    <xf numFmtId="0" fontId="1" fillId="9" borderId="33" xfId="9" applyFont="1" applyFill="1" applyBorder="1" applyAlignment="1" applyProtection="1">
      <alignment vertical="top" wrapText="1"/>
    </xf>
    <xf numFmtId="0" fontId="1" fillId="9" borderId="23" xfId="9" applyFont="1" applyFill="1" applyBorder="1" applyAlignment="1" applyProtection="1">
      <alignment vertical="top" wrapText="1"/>
    </xf>
    <xf numFmtId="0" fontId="1" fillId="0" borderId="10" xfId="9" applyFont="1" applyBorder="1" applyAlignment="1">
      <alignment vertical="top"/>
    </xf>
    <xf numFmtId="0" fontId="1" fillId="2" borderId="8" xfId="9" applyFont="1" applyFill="1" applyBorder="1" applyAlignment="1" applyProtection="1"/>
    <xf numFmtId="0" fontId="1" fillId="2" borderId="23" xfId="9" applyFont="1" applyFill="1" applyBorder="1" applyAlignment="1" applyProtection="1">
      <alignment vertical="top" wrapText="1"/>
    </xf>
    <xf numFmtId="0" fontId="1" fillId="0" borderId="7" xfId="9" applyFont="1" applyBorder="1" applyAlignment="1">
      <alignment horizontal="center" vertical="top"/>
    </xf>
    <xf numFmtId="0" fontId="1" fillId="8" borderId="33" xfId="9" applyFont="1" applyFill="1" applyBorder="1" applyAlignment="1" applyProtection="1">
      <alignment vertical="top" wrapText="1"/>
    </xf>
    <xf numFmtId="0" fontId="1" fillId="8" borderId="23" xfId="9" applyFont="1" applyFill="1" applyBorder="1" applyAlignment="1" applyProtection="1">
      <alignment vertical="top" wrapText="1"/>
    </xf>
    <xf numFmtId="0" fontId="1" fillId="0" borderId="33" xfId="9" applyFont="1" applyBorder="1" applyAlignment="1" applyProtection="1">
      <alignment horizontal="left" vertical="top" wrapText="1"/>
    </xf>
    <xf numFmtId="0" fontId="11" fillId="4" borderId="0" xfId="9" applyFont="1" applyFill="1"/>
    <xf numFmtId="0" fontId="29" fillId="8" borderId="33" xfId="9" applyFont="1" applyFill="1" applyBorder="1" applyAlignment="1" applyProtection="1">
      <alignment vertical="top" wrapText="1"/>
    </xf>
    <xf numFmtId="0" fontId="1" fillId="0" borderId="7" xfId="9" applyFont="1" applyBorder="1" applyAlignment="1">
      <alignment horizontal="center"/>
    </xf>
    <xf numFmtId="0" fontId="1" fillId="8" borderId="0" xfId="9" applyFont="1" applyFill="1" applyBorder="1" applyAlignment="1" applyProtection="1">
      <alignment horizontal="left" vertical="top" wrapText="1"/>
    </xf>
    <xf numFmtId="0" fontId="1" fillId="8" borderId="20" xfId="9" applyFont="1" applyFill="1" applyBorder="1" applyAlignment="1" applyProtection="1">
      <alignment vertical="top" wrapText="1"/>
    </xf>
    <xf numFmtId="0" fontId="1" fillId="8" borderId="21" xfId="9" applyFont="1" applyFill="1" applyBorder="1" applyAlignment="1" applyProtection="1">
      <alignment vertical="top" wrapText="1"/>
    </xf>
    <xf numFmtId="0" fontId="1" fillId="0" borderId="21" xfId="9" applyFont="1" applyFill="1" applyBorder="1" applyAlignment="1" applyProtection="1">
      <alignment vertical="top" wrapText="1"/>
    </xf>
    <xf numFmtId="0" fontId="1" fillId="0" borderId="0" xfId="9" applyFont="1" applyFill="1" applyBorder="1" applyAlignment="1" applyProtection="1">
      <alignment vertical="top" wrapText="1"/>
    </xf>
    <xf numFmtId="0" fontId="1" fillId="0" borderId="21" xfId="9" applyFont="1" applyFill="1" applyBorder="1" applyAlignment="1" applyProtection="1"/>
    <xf numFmtId="0" fontId="1" fillId="0" borderId="7" xfId="9" applyBorder="1" applyAlignment="1">
      <alignment horizontal="center"/>
    </xf>
    <xf numFmtId="0" fontId="1" fillId="0" borderId="0" xfId="9" applyFont="1" applyBorder="1" applyAlignment="1">
      <alignment horizontal="center"/>
    </xf>
    <xf numFmtId="0" fontId="1" fillId="0" borderId="21" xfId="9" applyFill="1" applyBorder="1" applyProtection="1"/>
    <xf numFmtId="0" fontId="6" fillId="2" borderId="21" xfId="9" applyFont="1" applyFill="1" applyBorder="1" applyAlignment="1" applyProtection="1">
      <alignment vertical="top"/>
    </xf>
    <xf numFmtId="0" fontId="7" fillId="7" borderId="33" xfId="9" applyFont="1" applyFill="1" applyBorder="1" applyAlignment="1" applyProtection="1">
      <alignment vertical="top"/>
    </xf>
    <xf numFmtId="0" fontId="7" fillId="2" borderId="33" xfId="9" applyFont="1" applyFill="1" applyBorder="1" applyAlignment="1" applyProtection="1">
      <alignment vertical="top"/>
    </xf>
    <xf numFmtId="0" fontId="7" fillId="2" borderId="23" xfId="9" applyFont="1" applyFill="1" applyBorder="1" applyAlignment="1" applyProtection="1">
      <alignment vertical="top"/>
    </xf>
    <xf numFmtId="0" fontId="1" fillId="0" borderId="9" xfId="9" applyFont="1" applyBorder="1"/>
    <xf numFmtId="0" fontId="1" fillId="0" borderId="7" xfId="9" applyFont="1" applyBorder="1"/>
    <xf numFmtId="0" fontId="6" fillId="5" borderId="21" xfId="9" applyFont="1" applyFill="1" applyBorder="1" applyProtection="1"/>
    <xf numFmtId="0" fontId="1" fillId="5" borderId="33" xfId="9" applyFont="1" applyFill="1" applyBorder="1" applyProtection="1"/>
    <xf numFmtId="0" fontId="1" fillId="5" borderId="23" xfId="9" applyFont="1" applyFill="1" applyBorder="1" applyProtection="1"/>
    <xf numFmtId="0" fontId="1" fillId="0" borderId="8" xfId="9" applyFont="1" applyBorder="1" applyAlignment="1" applyProtection="1">
      <alignment horizontal="left"/>
    </xf>
    <xf numFmtId="0" fontId="1" fillId="0" borderId="0" xfId="9"/>
    <xf numFmtId="0" fontId="1" fillId="0" borderId="7" xfId="9" applyBorder="1"/>
    <xf numFmtId="0" fontId="1" fillId="0" borderId="33" xfId="9" applyFont="1" applyBorder="1" applyAlignment="1" applyProtection="1">
      <alignment horizontal="left"/>
    </xf>
    <xf numFmtId="0" fontId="1" fillId="0" borderId="33" xfId="9" applyFont="1" applyBorder="1" applyProtection="1"/>
    <xf numFmtId="0" fontId="1" fillId="0" borderId="23" xfId="9" applyFont="1" applyBorder="1" applyProtection="1"/>
    <xf numFmtId="0" fontId="2" fillId="9" borderId="33" xfId="9" applyFont="1" applyFill="1" applyBorder="1" applyAlignment="1" applyProtection="1">
      <alignment vertical="top"/>
    </xf>
    <xf numFmtId="0" fontId="7" fillId="9" borderId="33" xfId="9" applyFont="1" applyFill="1" applyBorder="1" applyAlignment="1" applyProtection="1">
      <alignment vertical="top"/>
    </xf>
    <xf numFmtId="0" fontId="7" fillId="9" borderId="23" xfId="9" applyFont="1" applyFill="1" applyBorder="1" applyAlignment="1" applyProtection="1">
      <alignment vertical="top"/>
    </xf>
    <xf numFmtId="0" fontId="1" fillId="0" borderId="22" xfId="9" applyFont="1" applyBorder="1" applyAlignment="1" applyProtection="1">
      <alignment horizontal="left"/>
    </xf>
    <xf numFmtId="0" fontId="1" fillId="0" borderId="23" xfId="9" applyFont="1" applyFill="1" applyBorder="1" applyAlignment="1" applyProtection="1">
      <alignment horizontal="center"/>
    </xf>
    <xf numFmtId="0" fontId="6" fillId="7" borderId="21" xfId="9" applyFont="1" applyFill="1" applyBorder="1" applyAlignment="1" applyProtection="1">
      <alignment vertical="top"/>
    </xf>
    <xf numFmtId="0" fontId="7" fillId="7" borderId="23" xfId="9" applyFont="1" applyFill="1" applyBorder="1" applyAlignment="1" applyProtection="1">
      <alignment vertical="top"/>
    </xf>
    <xf numFmtId="0" fontId="1" fillId="0" borderId="0" xfId="9" applyFont="1" applyBorder="1" applyAlignment="1" applyProtection="1">
      <alignment horizontal="center"/>
    </xf>
    <xf numFmtId="0" fontId="1" fillId="0" borderId="8" xfId="9" applyFont="1" applyBorder="1" applyAlignment="1" applyProtection="1">
      <alignment horizontal="center"/>
    </xf>
    <xf numFmtId="0" fontId="1" fillId="4" borderId="0" xfId="9" applyFont="1" applyFill="1" applyAlignment="1">
      <alignment horizontal="center"/>
    </xf>
    <xf numFmtId="164" fontId="1" fillId="4" borderId="0" xfId="1" applyFont="1" applyFill="1" applyBorder="1" applyAlignment="1">
      <alignment vertical="top" wrapText="1"/>
    </xf>
    <xf numFmtId="0" fontId="1" fillId="0" borderId="7" xfId="9" applyFont="1" applyBorder="1" applyProtection="1">
      <protection locked="0"/>
    </xf>
    <xf numFmtId="0" fontId="6" fillId="2" borderId="21" xfId="9" applyFont="1" applyFill="1" applyBorder="1" applyAlignment="1" applyProtection="1">
      <alignment horizontal="left" vertical="top"/>
    </xf>
    <xf numFmtId="0" fontId="1" fillId="2" borderId="33" xfId="9" applyFont="1" applyFill="1" applyBorder="1" applyAlignment="1" applyProtection="1">
      <alignment horizontal="center" vertical="top" wrapText="1"/>
    </xf>
    <xf numFmtId="0" fontId="1" fillId="0" borderId="9" xfId="9" applyFont="1" applyBorder="1" applyProtection="1">
      <protection locked="0"/>
    </xf>
    <xf numFmtId="0" fontId="1" fillId="0" borderId="21" xfId="9" applyFont="1" applyBorder="1" applyProtection="1"/>
    <xf numFmtId="0" fontId="7" fillId="0" borderId="0" xfId="9" applyFont="1" applyBorder="1" applyAlignment="1" applyProtection="1">
      <alignment horizontal="left" vertical="center"/>
      <protection locked="0"/>
    </xf>
    <xf numFmtId="0" fontId="1" fillId="0" borderId="33" xfId="9" applyFont="1" applyFill="1" applyBorder="1" applyProtection="1"/>
    <xf numFmtId="0" fontId="10" fillId="0" borderId="8" xfId="9" applyFont="1" applyBorder="1" applyAlignment="1" applyProtection="1">
      <alignment horizontal="center"/>
    </xf>
    <xf numFmtId="0" fontId="10" fillId="0" borderId="33" xfId="9" applyFont="1" applyBorder="1" applyAlignment="1" applyProtection="1">
      <alignment horizontal="center"/>
    </xf>
    <xf numFmtId="0" fontId="1" fillId="0" borderId="8" xfId="9" applyFont="1" applyBorder="1" applyProtection="1"/>
    <xf numFmtId="0" fontId="9" fillId="2" borderId="22" xfId="9" applyFont="1" applyFill="1" applyBorder="1" applyAlignment="1" applyProtection="1">
      <alignment horizontal="left" vertical="center"/>
    </xf>
    <xf numFmtId="0" fontId="9" fillId="2" borderId="20" xfId="9" applyFont="1" applyFill="1" applyBorder="1" applyAlignment="1" applyProtection="1">
      <alignment horizontal="left" vertical="center"/>
    </xf>
    <xf numFmtId="0" fontId="9" fillId="2" borderId="9" xfId="9" applyFont="1" applyFill="1" applyBorder="1" applyAlignment="1" applyProtection="1">
      <alignment horizontal="left" vertical="center"/>
    </xf>
    <xf numFmtId="0" fontId="9" fillId="2" borderId="34" xfId="9" applyFont="1" applyFill="1" applyBorder="1" applyAlignment="1" applyProtection="1">
      <alignment horizontal="left" vertical="center"/>
    </xf>
    <xf numFmtId="0" fontId="9" fillId="2" borderId="0" xfId="9" applyFont="1" applyFill="1" applyBorder="1" applyAlignment="1" applyProtection="1">
      <alignment horizontal="left" vertical="center"/>
    </xf>
    <xf numFmtId="0" fontId="9" fillId="2" borderId="7" xfId="9" applyFont="1" applyFill="1" applyBorder="1" applyAlignment="1" applyProtection="1">
      <alignment horizontal="left" vertical="center"/>
    </xf>
    <xf numFmtId="0" fontId="9" fillId="2" borderId="28" xfId="9" applyFont="1" applyFill="1" applyBorder="1" applyAlignment="1" applyProtection="1">
      <alignment horizontal="left" vertical="center"/>
    </xf>
    <xf numFmtId="0" fontId="9" fillId="2" borderId="8" xfId="9" applyFont="1" applyFill="1" applyBorder="1" applyAlignment="1" applyProtection="1">
      <alignment horizontal="left" vertical="center"/>
    </xf>
    <xf numFmtId="0" fontId="9" fillId="2" borderId="10" xfId="9" applyFont="1" applyFill="1" applyBorder="1" applyAlignment="1" applyProtection="1">
      <alignment horizontal="left" vertical="center"/>
    </xf>
    <xf numFmtId="0" fontId="1" fillId="4" borderId="0" xfId="9" applyFont="1" applyFill="1" applyBorder="1" applyProtection="1"/>
    <xf numFmtId="0" fontId="1" fillId="0" borderId="6" xfId="9" applyFont="1" applyFill="1" applyBorder="1" applyAlignment="1" applyProtection="1">
      <alignment horizontal="center"/>
      <protection locked="0"/>
    </xf>
    <xf numFmtId="0" fontId="2" fillId="5" borderId="6" xfId="9" applyFont="1" applyFill="1" applyBorder="1" applyAlignment="1" applyProtection="1">
      <alignment horizontal="center" vertical="top" wrapText="1"/>
    </xf>
    <xf numFmtId="0" fontId="2" fillId="2" borderId="6" xfId="9" applyFont="1" applyFill="1" applyBorder="1" applyAlignment="1" applyProtection="1">
      <alignment horizontal="center" vertical="top" wrapText="1"/>
    </xf>
    <xf numFmtId="0" fontId="1" fillId="8" borderId="21" xfId="9" applyFont="1" applyFill="1" applyBorder="1" applyAlignment="1" applyProtection="1">
      <alignment vertical="top" wrapText="1"/>
      <protection hidden="1"/>
    </xf>
    <xf numFmtId="0" fontId="1" fillId="6" borderId="23" xfId="9" applyFill="1" applyBorder="1" applyAlignment="1" applyProtection="1">
      <alignment vertical="top" wrapText="1"/>
      <protection hidden="1"/>
    </xf>
    <xf numFmtId="0" fontId="6" fillId="2" borderId="21" xfId="9" applyFont="1" applyFill="1" applyBorder="1" applyAlignment="1" applyProtection="1">
      <alignment horizontal="left" vertical="top"/>
    </xf>
    <xf numFmtId="0" fontId="6" fillId="2" borderId="6" xfId="9" applyFont="1" applyFill="1" applyBorder="1" applyAlignment="1" applyProtection="1">
      <alignment horizontal="left" vertical="top"/>
    </xf>
    <xf numFmtId="0" fontId="1" fillId="0" borderId="6" xfId="0" applyFont="1" applyFill="1" applyBorder="1" applyAlignment="1" applyProtection="1">
      <alignment horizontal="center" vertical="top" wrapText="1"/>
      <protection locked="0"/>
    </xf>
    <xf numFmtId="0" fontId="1" fillId="0" borderId="29" xfId="0" applyFont="1" applyFill="1" applyBorder="1" applyAlignment="1" applyProtection="1">
      <alignment horizontal="center" vertical="top" wrapText="1"/>
      <protection locked="0"/>
    </xf>
    <xf numFmtId="0" fontId="2" fillId="5" borderId="6" xfId="0" applyFont="1" applyFill="1" applyBorder="1" applyAlignment="1" applyProtection="1">
      <alignment horizontal="center" vertical="top" wrapText="1"/>
    </xf>
    <xf numFmtId="0" fontId="2" fillId="2" borderId="6" xfId="0" applyFont="1" applyFill="1" applyBorder="1" applyAlignment="1" applyProtection="1">
      <alignment horizontal="center" vertical="top" wrapText="1"/>
    </xf>
    <xf numFmtId="0" fontId="1" fillId="0" borderId="6" xfId="0" applyFont="1" applyFill="1" applyBorder="1" applyAlignment="1" applyProtection="1">
      <alignment horizontal="center"/>
      <protection locked="0"/>
    </xf>
    <xf numFmtId="0" fontId="1" fillId="8" borderId="21" xfId="0" applyFont="1" applyFill="1" applyBorder="1" applyAlignment="1" applyProtection="1">
      <alignment vertical="top" wrapText="1"/>
      <protection hidden="1"/>
    </xf>
    <xf numFmtId="0" fontId="0" fillId="6" borderId="23" xfId="0" applyFill="1" applyBorder="1" applyAlignment="1" applyProtection="1">
      <alignment vertical="top" wrapText="1"/>
      <protection hidden="1"/>
    </xf>
    <xf numFmtId="0" fontId="6" fillId="2" borderId="21" xfId="0" applyFont="1" applyFill="1" applyBorder="1" applyAlignment="1" applyProtection="1">
      <alignment horizontal="left" vertical="top"/>
    </xf>
    <xf numFmtId="0" fontId="6" fillId="2" borderId="6" xfId="0" applyFont="1" applyFill="1" applyBorder="1" applyAlignment="1" applyProtection="1">
      <alignment horizontal="left" vertical="top"/>
    </xf>
    <xf numFmtId="0" fontId="2" fillId="2" borderId="6" xfId="0" applyFont="1" applyFill="1" applyBorder="1" applyAlignment="1" applyProtection="1">
      <alignment horizontal="center"/>
    </xf>
    <xf numFmtId="0" fontId="2" fillId="2" borderId="6" xfId="0" applyFont="1" applyFill="1" applyBorder="1" applyAlignment="1" applyProtection="1">
      <alignment horizontal="center" vertical="top" wrapText="1"/>
    </xf>
    <xf numFmtId="0" fontId="6" fillId="2" borderId="21" xfId="0" applyFont="1" applyFill="1" applyBorder="1" applyAlignment="1" applyProtection="1">
      <alignment horizontal="left" vertical="top"/>
    </xf>
    <xf numFmtId="0" fontId="6" fillId="2" borderId="6" xfId="0" applyFont="1" applyFill="1" applyBorder="1" applyAlignment="1" applyProtection="1">
      <alignment horizontal="left" vertical="top"/>
    </xf>
    <xf numFmtId="0" fontId="1" fillId="8" borderId="21" xfId="0" applyFont="1" applyFill="1" applyBorder="1" applyAlignment="1" applyProtection="1">
      <alignment vertical="top" wrapText="1"/>
      <protection hidden="1"/>
    </xf>
    <xf numFmtId="0" fontId="0" fillId="6" borderId="23" xfId="0" applyFill="1" applyBorder="1" applyAlignment="1" applyProtection="1">
      <alignment vertical="top" wrapText="1"/>
      <protection hidden="1"/>
    </xf>
    <xf numFmtId="0" fontId="2" fillId="5" borderId="6" xfId="0" applyFont="1" applyFill="1" applyBorder="1" applyAlignment="1" applyProtection="1">
      <alignment horizontal="center" vertical="top" wrapText="1"/>
    </xf>
    <xf numFmtId="0" fontId="1" fillId="0" borderId="6" xfId="0" applyFont="1" applyFill="1" applyBorder="1" applyAlignment="1" applyProtection="1">
      <alignment horizontal="center"/>
      <protection locked="0"/>
    </xf>
    <xf numFmtId="0" fontId="1" fillId="0" borderId="6" xfId="0" applyFont="1" applyFill="1" applyBorder="1" applyAlignment="1" applyProtection="1">
      <alignment horizontal="center" vertical="top" wrapText="1"/>
      <protection locked="0"/>
    </xf>
    <xf numFmtId="0" fontId="1" fillId="0" borderId="29" xfId="0" applyFont="1" applyFill="1" applyBorder="1" applyAlignment="1" applyProtection="1">
      <alignment horizontal="center" vertical="top" wrapText="1"/>
      <protection locked="0"/>
    </xf>
    <xf numFmtId="0" fontId="2" fillId="2" borderId="6" xfId="0" applyFont="1" applyFill="1" applyBorder="1" applyAlignment="1" applyProtection="1">
      <alignment horizontal="center"/>
    </xf>
    <xf numFmtId="0" fontId="1" fillId="0" borderId="6" xfId="9" applyFont="1" applyFill="1" applyBorder="1" applyAlignment="1" applyProtection="1">
      <alignment horizontal="center" vertical="top" wrapText="1"/>
      <protection locked="0"/>
    </xf>
    <xf numFmtId="0" fontId="29" fillId="0" borderId="6" xfId="9" applyFont="1" applyBorder="1" applyAlignment="1" applyProtection="1">
      <alignment horizontal="center"/>
      <protection locked="0"/>
    </xf>
    <xf numFmtId="0" fontId="1" fillId="0" borderId="29" xfId="9" applyFont="1" applyFill="1" applyBorder="1" applyAlignment="1" applyProtection="1">
      <alignment horizontal="center" vertical="top" wrapText="1"/>
      <protection locked="0"/>
    </xf>
    <xf numFmtId="0" fontId="1" fillId="0" borderId="6" xfId="9" applyFont="1" applyFill="1" applyBorder="1" applyAlignment="1" applyProtection="1">
      <alignment horizontal="center" vertical="top"/>
      <protection locked="0"/>
    </xf>
    <xf numFmtId="0" fontId="1" fillId="0" borderId="11" xfId="0" applyFont="1" applyBorder="1"/>
    <xf numFmtId="0" fontId="2" fillId="2" borderId="6" xfId="0" applyFont="1" applyFill="1" applyBorder="1" applyAlignment="1" applyProtection="1">
      <alignment horizontal="center" vertical="top" wrapText="1"/>
    </xf>
    <xf numFmtId="0" fontId="6" fillId="2" borderId="21" xfId="0" applyFont="1" applyFill="1" applyBorder="1" applyAlignment="1" applyProtection="1">
      <alignment horizontal="left" vertical="top"/>
    </xf>
    <xf numFmtId="0" fontId="6" fillId="2" borderId="6" xfId="0" applyFont="1" applyFill="1" applyBorder="1" applyAlignment="1" applyProtection="1">
      <alignment horizontal="left" vertical="top"/>
    </xf>
    <xf numFmtId="0" fontId="1" fillId="8" borderId="21" xfId="0" applyFont="1" applyFill="1" applyBorder="1" applyAlignment="1" applyProtection="1">
      <alignment vertical="top" wrapText="1"/>
      <protection hidden="1"/>
    </xf>
    <xf numFmtId="0" fontId="0" fillId="6" borderId="23" xfId="0" applyFill="1" applyBorder="1" applyAlignment="1" applyProtection="1">
      <alignment vertical="top" wrapText="1"/>
      <protection hidden="1"/>
    </xf>
    <xf numFmtId="0" fontId="2" fillId="5" borderId="6" xfId="0" applyFont="1" applyFill="1" applyBorder="1" applyAlignment="1" applyProtection="1">
      <alignment horizontal="center" vertical="top" wrapText="1"/>
    </xf>
    <xf numFmtId="0" fontId="1" fillId="0" borderId="6" xfId="0" applyFont="1" applyFill="1" applyBorder="1" applyAlignment="1" applyProtection="1">
      <alignment horizontal="center"/>
      <protection locked="0"/>
    </xf>
    <xf numFmtId="0" fontId="1" fillId="0" borderId="6" xfId="0" applyFont="1" applyFill="1" applyBorder="1" applyAlignment="1" applyProtection="1">
      <alignment horizontal="center" vertical="top" wrapText="1"/>
      <protection locked="0"/>
    </xf>
    <xf numFmtId="0" fontId="1" fillId="0" borderId="29" xfId="0" applyFont="1" applyFill="1" applyBorder="1" applyAlignment="1" applyProtection="1">
      <alignment horizontal="center" vertical="top" wrapText="1"/>
      <protection locked="0"/>
    </xf>
    <xf numFmtId="0" fontId="2" fillId="2" borderId="6" xfId="0" applyFont="1" applyFill="1" applyBorder="1" applyAlignment="1" applyProtection="1">
      <alignment horizontal="center"/>
    </xf>
    <xf numFmtId="0" fontId="2" fillId="2" borderId="6" xfId="0" applyFont="1" applyFill="1" applyBorder="1" applyAlignment="1" applyProtection="1">
      <alignment horizontal="center" vertical="top" wrapText="1"/>
    </xf>
    <xf numFmtId="0" fontId="6" fillId="2" borderId="21" xfId="0" applyFont="1" applyFill="1" applyBorder="1" applyAlignment="1" applyProtection="1">
      <alignment horizontal="left" vertical="top"/>
    </xf>
    <xf numFmtId="0" fontId="6" fillId="2" borderId="6" xfId="0" applyFont="1" applyFill="1" applyBorder="1" applyAlignment="1" applyProtection="1">
      <alignment horizontal="left" vertical="top"/>
    </xf>
    <xf numFmtId="0" fontId="1" fillId="8" borderId="21" xfId="0" applyFont="1" applyFill="1" applyBorder="1" applyAlignment="1" applyProtection="1">
      <alignment vertical="top" wrapText="1"/>
      <protection hidden="1"/>
    </xf>
    <xf numFmtId="0" fontId="0" fillId="6" borderId="23" xfId="0" applyFill="1" applyBorder="1" applyAlignment="1" applyProtection="1">
      <alignment vertical="top" wrapText="1"/>
      <protection hidden="1"/>
    </xf>
    <xf numFmtId="0" fontId="2" fillId="5" borderId="6" xfId="0" applyFont="1" applyFill="1" applyBorder="1" applyAlignment="1" applyProtection="1">
      <alignment horizontal="center" vertical="top" wrapText="1"/>
    </xf>
    <xf numFmtId="0" fontId="2" fillId="2" borderId="6" xfId="0" applyFont="1" applyFill="1" applyBorder="1" applyAlignment="1" applyProtection="1">
      <alignment horizontal="center"/>
    </xf>
    <xf numFmtId="0" fontId="2" fillId="5" borderId="6" xfId="0" applyFont="1" applyFill="1" applyBorder="1" applyAlignment="1" applyProtection="1">
      <alignment horizontal="center" vertical="top" wrapText="1"/>
    </xf>
    <xf numFmtId="0" fontId="2" fillId="2" borderId="6" xfId="0" applyFont="1" applyFill="1" applyBorder="1" applyAlignment="1" applyProtection="1">
      <alignment horizontal="center" vertical="top" wrapText="1"/>
    </xf>
    <xf numFmtId="0" fontId="1" fillId="8" borderId="21" xfId="0" applyFont="1" applyFill="1" applyBorder="1" applyAlignment="1" applyProtection="1">
      <alignment vertical="top" wrapText="1"/>
      <protection hidden="1"/>
    </xf>
    <xf numFmtId="0" fontId="0" fillId="6" borderId="23" xfId="0" applyFill="1" applyBorder="1" applyAlignment="1" applyProtection="1">
      <alignment vertical="top" wrapText="1"/>
      <protection hidden="1"/>
    </xf>
    <xf numFmtId="0" fontId="6" fillId="2" borderId="21" xfId="0" applyFont="1" applyFill="1" applyBorder="1" applyAlignment="1" applyProtection="1">
      <alignment horizontal="left" vertical="top"/>
    </xf>
    <xf numFmtId="0" fontId="6" fillId="2" borderId="6" xfId="0" applyFont="1" applyFill="1" applyBorder="1" applyAlignment="1" applyProtection="1">
      <alignment horizontal="left" vertical="top"/>
    </xf>
    <xf numFmtId="0" fontId="2" fillId="2" borderId="6" xfId="0" applyFont="1" applyFill="1" applyBorder="1" applyAlignment="1" applyProtection="1">
      <alignment horizontal="center"/>
    </xf>
    <xf numFmtId="0" fontId="6" fillId="9" borderId="22" xfId="0" applyFont="1" applyFill="1" applyBorder="1" applyAlignment="1" applyProtection="1">
      <alignment horizontal="left" vertical="center"/>
    </xf>
    <xf numFmtId="0" fontId="6" fillId="9" borderId="20" xfId="0" applyFont="1" applyFill="1" applyBorder="1" applyAlignment="1" applyProtection="1">
      <alignment horizontal="left" vertical="center"/>
    </xf>
    <xf numFmtId="0" fontId="6" fillId="9" borderId="9" xfId="0" applyFont="1" applyFill="1" applyBorder="1" applyAlignment="1" applyProtection="1">
      <alignment horizontal="left" vertical="center"/>
    </xf>
    <xf numFmtId="0" fontId="6" fillId="9" borderId="34" xfId="0" applyFont="1" applyFill="1" applyBorder="1" applyAlignment="1" applyProtection="1">
      <alignment horizontal="left" vertical="center"/>
    </xf>
    <xf numFmtId="0" fontId="6" fillId="9" borderId="0" xfId="0" applyFont="1" applyFill="1" applyBorder="1" applyAlignment="1" applyProtection="1">
      <alignment horizontal="left" vertical="center"/>
    </xf>
    <xf numFmtId="0" fontId="6" fillId="9" borderId="7" xfId="0" applyFont="1" applyFill="1" applyBorder="1" applyAlignment="1" applyProtection="1">
      <alignment horizontal="left" vertical="center"/>
    </xf>
    <xf numFmtId="0" fontId="6" fillId="9" borderId="28" xfId="0" applyFont="1" applyFill="1" applyBorder="1" applyAlignment="1" applyProtection="1">
      <alignment horizontal="left" vertical="center"/>
    </xf>
    <xf numFmtId="0" fontId="6" fillId="9" borderId="8" xfId="0" applyFont="1" applyFill="1" applyBorder="1" applyAlignment="1" applyProtection="1">
      <alignment horizontal="left" vertical="center"/>
    </xf>
    <xf numFmtId="0" fontId="6" fillId="9" borderId="10" xfId="0" applyFont="1" applyFill="1" applyBorder="1" applyAlignment="1" applyProtection="1">
      <alignment horizontal="left" vertical="center"/>
    </xf>
    <xf numFmtId="0" fontId="2" fillId="7" borderId="21" xfId="0" applyFont="1" applyFill="1" applyBorder="1" applyAlignment="1" applyProtection="1">
      <alignment horizontal="center" vertical="top" wrapText="1"/>
    </xf>
    <xf numFmtId="0" fontId="2" fillId="7" borderId="23" xfId="0" applyFont="1" applyFill="1" applyBorder="1" applyAlignment="1" applyProtection="1">
      <alignment horizontal="center" vertical="top" wrapText="1"/>
    </xf>
    <xf numFmtId="0" fontId="2" fillId="2" borderId="22" xfId="0" applyFont="1" applyFill="1" applyBorder="1" applyAlignment="1" applyProtection="1">
      <alignment horizontal="center" vertical="center" wrapText="1"/>
    </xf>
    <xf numFmtId="0" fontId="2" fillId="2" borderId="9" xfId="0" applyFont="1" applyFill="1" applyBorder="1" applyAlignment="1" applyProtection="1">
      <alignment horizontal="center" vertical="center" wrapText="1"/>
    </xf>
    <xf numFmtId="0" fontId="2" fillId="2" borderId="28" xfId="0" applyFont="1" applyFill="1" applyBorder="1" applyAlignment="1" applyProtection="1">
      <alignment horizontal="center" vertical="center" wrapText="1"/>
    </xf>
    <xf numFmtId="0" fontId="2" fillId="2" borderId="10" xfId="0" applyFont="1" applyFill="1" applyBorder="1" applyAlignment="1" applyProtection="1">
      <alignment horizontal="center" vertical="center" wrapText="1"/>
    </xf>
    <xf numFmtId="0" fontId="2" fillId="9" borderId="6" xfId="0" applyFont="1" applyFill="1" applyBorder="1" applyAlignment="1" applyProtection="1">
      <alignment horizontal="center"/>
    </xf>
    <xf numFmtId="0" fontId="6" fillId="7" borderId="21" xfId="0" applyFont="1" applyFill="1" applyBorder="1" applyAlignment="1" applyProtection="1">
      <alignment horizontal="left" vertical="top"/>
    </xf>
    <xf numFmtId="0" fontId="6" fillId="7" borderId="33" xfId="0" applyFont="1" applyFill="1" applyBorder="1" applyAlignment="1" applyProtection="1">
      <alignment horizontal="left" vertical="top"/>
    </xf>
    <xf numFmtId="0" fontId="6" fillId="7" borderId="23" xfId="0" applyFont="1" applyFill="1" applyBorder="1" applyAlignment="1" applyProtection="1">
      <alignment horizontal="left" vertical="top"/>
    </xf>
    <xf numFmtId="0" fontId="2" fillId="7" borderId="21" xfId="0" applyFont="1" applyFill="1" applyBorder="1" applyAlignment="1" applyProtection="1">
      <alignment horizontal="center"/>
    </xf>
    <xf numFmtId="0" fontId="2" fillId="7" borderId="23" xfId="0" applyFont="1" applyFill="1" applyBorder="1" applyAlignment="1" applyProtection="1">
      <alignment horizontal="center"/>
    </xf>
    <xf numFmtId="0" fontId="9" fillId="0" borderId="21" xfId="0" applyFont="1" applyBorder="1" applyAlignment="1" applyProtection="1">
      <alignment horizontal="left"/>
      <protection locked="0"/>
    </xf>
    <xf numFmtId="0" fontId="9" fillId="0" borderId="33" xfId="0" applyFont="1" applyBorder="1" applyAlignment="1" applyProtection="1">
      <alignment horizontal="left"/>
      <protection locked="0"/>
    </xf>
    <xf numFmtId="0" fontId="9" fillId="0" borderId="23" xfId="0" applyFont="1" applyBorder="1" applyAlignment="1" applyProtection="1">
      <alignment horizontal="left"/>
      <protection locked="0"/>
    </xf>
    <xf numFmtId="14" fontId="2" fillId="0" borderId="21" xfId="0" applyNumberFormat="1" applyFont="1" applyBorder="1" applyAlignment="1" applyProtection="1">
      <alignment horizontal="left"/>
      <protection locked="0"/>
    </xf>
    <xf numFmtId="0" fontId="2" fillId="0" borderId="23" xfId="0" applyFont="1" applyBorder="1" applyAlignment="1" applyProtection="1">
      <alignment horizontal="left"/>
      <protection locked="0"/>
    </xf>
    <xf numFmtId="0" fontId="6" fillId="5" borderId="6" xfId="0" applyFont="1" applyFill="1" applyBorder="1" applyAlignment="1" applyProtection="1">
      <alignment horizontal="left" vertical="center"/>
    </xf>
    <xf numFmtId="0" fontId="2" fillId="2" borderId="6" xfId="0" applyFont="1" applyFill="1" applyBorder="1" applyAlignment="1" applyProtection="1">
      <alignment horizontal="center" vertical="top" wrapText="1"/>
    </xf>
    <xf numFmtId="0" fontId="2" fillId="2" borderId="6" xfId="0" applyFont="1" applyFill="1" applyBorder="1" applyAlignment="1" applyProtection="1"/>
    <xf numFmtId="0" fontId="2" fillId="0" borderId="6" xfId="0" applyFont="1" applyFill="1" applyBorder="1" applyAlignment="1" applyProtection="1">
      <alignment horizontal="center" vertical="center" wrapText="1"/>
      <protection locked="0"/>
    </xf>
    <xf numFmtId="0" fontId="2" fillId="5" borderId="6" xfId="0" applyFont="1" applyFill="1" applyBorder="1" applyAlignment="1" applyProtection="1">
      <alignment horizontal="center" vertical="center" wrapText="1"/>
    </xf>
    <xf numFmtId="0" fontId="6" fillId="2" borderId="21" xfId="0" applyFont="1" applyFill="1" applyBorder="1" applyAlignment="1" applyProtection="1">
      <alignment horizontal="left" vertical="top"/>
    </xf>
    <xf numFmtId="0" fontId="6" fillId="2" borderId="23" xfId="0" applyFont="1" applyFill="1" applyBorder="1" applyAlignment="1" applyProtection="1">
      <alignment horizontal="left" vertical="top"/>
    </xf>
    <xf numFmtId="0" fontId="6" fillId="2" borderId="49" xfId="0" applyFont="1" applyFill="1" applyBorder="1" applyAlignment="1" applyProtection="1">
      <alignment horizontal="left" vertical="top"/>
    </xf>
    <xf numFmtId="0" fontId="6" fillId="2" borderId="50" xfId="0" applyFont="1" applyFill="1" applyBorder="1" applyAlignment="1" applyProtection="1">
      <alignment horizontal="left" vertical="top"/>
    </xf>
    <xf numFmtId="0" fontId="6" fillId="2" borderId="22" xfId="0" applyFont="1" applyFill="1" applyBorder="1" applyAlignment="1" applyProtection="1">
      <alignment horizontal="left" vertical="center"/>
    </xf>
    <xf numFmtId="0" fontId="6" fillId="2" borderId="20" xfId="0" applyFont="1" applyFill="1" applyBorder="1" applyAlignment="1" applyProtection="1">
      <alignment horizontal="left" vertical="center"/>
    </xf>
    <xf numFmtId="0" fontId="6" fillId="2" borderId="9" xfId="0" applyFont="1" applyFill="1" applyBorder="1" applyAlignment="1" applyProtection="1">
      <alignment horizontal="left" vertical="center"/>
    </xf>
    <xf numFmtId="0" fontId="6" fillId="2" borderId="34" xfId="0" applyFont="1" applyFill="1" applyBorder="1" applyAlignment="1" applyProtection="1">
      <alignment horizontal="left" vertical="center"/>
    </xf>
    <xf numFmtId="0" fontId="6" fillId="2" borderId="0" xfId="0" applyFont="1" applyFill="1" applyBorder="1" applyAlignment="1" applyProtection="1">
      <alignment horizontal="left" vertical="center"/>
    </xf>
    <xf numFmtId="0" fontId="6" fillId="2" borderId="7" xfId="0" applyFont="1" applyFill="1" applyBorder="1" applyAlignment="1" applyProtection="1">
      <alignment horizontal="left" vertical="center"/>
    </xf>
    <xf numFmtId="0" fontId="6" fillId="2" borderId="28" xfId="0" applyFont="1" applyFill="1" applyBorder="1" applyAlignment="1" applyProtection="1">
      <alignment horizontal="left" vertical="center"/>
    </xf>
    <xf numFmtId="0" fontId="6" fillId="2" borderId="8" xfId="0" applyFont="1" applyFill="1" applyBorder="1" applyAlignment="1" applyProtection="1">
      <alignment horizontal="left" vertical="center"/>
    </xf>
    <xf numFmtId="0" fontId="6" fillId="2" borderId="10" xfId="0" applyFont="1" applyFill="1" applyBorder="1" applyAlignment="1" applyProtection="1">
      <alignment horizontal="left" vertical="center"/>
    </xf>
    <xf numFmtId="0" fontId="13" fillId="2" borderId="27" xfId="0" applyNumberFormat="1" applyFont="1" applyFill="1" applyBorder="1" applyAlignment="1" applyProtection="1">
      <alignment horizontal="center" vertical="center" wrapText="1"/>
    </xf>
    <xf numFmtId="0" fontId="13" fillId="2" borderId="51" xfId="0" applyNumberFormat="1" applyFont="1" applyFill="1" applyBorder="1" applyAlignment="1" applyProtection="1">
      <alignment horizontal="center" vertical="center" wrapText="1"/>
    </xf>
    <xf numFmtId="0" fontId="13" fillId="2" borderId="29" xfId="0" applyNumberFormat="1" applyFont="1" applyFill="1" applyBorder="1" applyAlignment="1" applyProtection="1">
      <alignment horizontal="center" vertical="center" wrapText="1"/>
    </xf>
    <xf numFmtId="0" fontId="2" fillId="7" borderId="6" xfId="0" applyFont="1" applyFill="1" applyBorder="1" applyAlignment="1" applyProtection="1">
      <alignment horizontal="center"/>
    </xf>
    <xf numFmtId="0" fontId="2" fillId="2" borderId="6" xfId="0" applyFont="1" applyFill="1" applyBorder="1" applyAlignment="1" applyProtection="1">
      <alignment horizontal="center" vertical="center"/>
    </xf>
    <xf numFmtId="0" fontId="2" fillId="2" borderId="21" xfId="0" applyFont="1" applyFill="1" applyBorder="1" applyAlignment="1" applyProtection="1">
      <alignment horizontal="center" vertical="center"/>
    </xf>
    <xf numFmtId="0" fontId="13" fillId="5" borderId="6" xfId="0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left" vertical="top"/>
    </xf>
    <xf numFmtId="0" fontId="6" fillId="2" borderId="27" xfId="0" applyFont="1" applyFill="1" applyBorder="1" applyAlignment="1" applyProtection="1">
      <alignment horizontal="left" vertical="top"/>
    </xf>
    <xf numFmtId="0" fontId="1" fillId="8" borderId="21" xfId="0" applyFont="1" applyFill="1" applyBorder="1" applyAlignment="1" applyProtection="1">
      <alignment vertical="top" wrapText="1"/>
      <protection hidden="1"/>
    </xf>
    <xf numFmtId="0" fontId="0" fillId="6" borderId="23" xfId="0" applyFill="1" applyBorder="1" applyAlignment="1" applyProtection="1">
      <alignment vertical="top" wrapText="1"/>
      <protection hidden="1"/>
    </xf>
    <xf numFmtId="0" fontId="2" fillId="5" borderId="6" xfId="0" applyFont="1" applyFill="1" applyBorder="1" applyAlignment="1" applyProtection="1">
      <alignment horizontal="center" vertical="top" wrapText="1"/>
    </xf>
    <xf numFmtId="0" fontId="1" fillId="6" borderId="21" xfId="0" applyFont="1" applyFill="1" applyBorder="1" applyAlignment="1" applyProtection="1">
      <alignment vertical="top"/>
      <protection hidden="1"/>
    </xf>
    <xf numFmtId="0" fontId="0" fillId="6" borderId="23" xfId="0" applyFill="1" applyBorder="1" applyAlignment="1" applyProtection="1">
      <alignment vertical="top"/>
      <protection hidden="1"/>
    </xf>
    <xf numFmtId="0" fontId="6" fillId="2" borderId="21" xfId="0" applyFont="1" applyFill="1" applyBorder="1" applyAlignment="1" applyProtection="1">
      <alignment horizontal="left" vertical="center"/>
    </xf>
    <xf numFmtId="0" fontId="6" fillId="2" borderId="33" xfId="0" applyFont="1" applyFill="1" applyBorder="1" applyAlignment="1" applyProtection="1">
      <alignment horizontal="left" vertical="center"/>
    </xf>
    <xf numFmtId="0" fontId="6" fillId="2" borderId="23" xfId="0" applyFont="1" applyFill="1" applyBorder="1" applyAlignment="1" applyProtection="1">
      <alignment horizontal="left" vertical="center"/>
    </xf>
    <xf numFmtId="0" fontId="6" fillId="5" borderId="21" xfId="0" applyFont="1" applyFill="1" applyBorder="1" applyAlignment="1" applyProtection="1">
      <alignment horizontal="left" vertical="top"/>
    </xf>
    <xf numFmtId="0" fontId="6" fillId="5" borderId="23" xfId="0" applyFont="1" applyFill="1" applyBorder="1" applyAlignment="1" applyProtection="1">
      <alignment horizontal="left" vertical="top"/>
    </xf>
    <xf numFmtId="0" fontId="6" fillId="9" borderId="21" xfId="0" applyFont="1" applyFill="1" applyBorder="1" applyAlignment="1" applyProtection="1">
      <alignment horizontal="left" vertical="top"/>
    </xf>
    <xf numFmtId="0" fontId="6" fillId="9" borderId="23" xfId="0" applyFont="1" applyFill="1" applyBorder="1" applyAlignment="1" applyProtection="1">
      <alignment horizontal="left" vertical="top"/>
    </xf>
    <xf numFmtId="0" fontId="13" fillId="2" borderId="6" xfId="0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/>
      <protection locked="0"/>
    </xf>
    <xf numFmtId="0" fontId="6" fillId="2" borderId="22" xfId="0" applyFont="1" applyFill="1" applyBorder="1" applyAlignment="1" applyProtection="1">
      <alignment horizontal="left" vertical="top" wrapText="1"/>
    </xf>
    <xf numFmtId="0" fontId="6" fillId="2" borderId="20" xfId="0" applyFont="1" applyFill="1" applyBorder="1" applyAlignment="1" applyProtection="1">
      <alignment horizontal="left" vertical="top" wrapText="1"/>
    </xf>
    <xf numFmtId="0" fontId="6" fillId="2" borderId="9" xfId="0" applyFont="1" applyFill="1" applyBorder="1" applyAlignment="1" applyProtection="1">
      <alignment horizontal="left" vertical="top" wrapText="1"/>
    </xf>
    <xf numFmtId="0" fontId="6" fillId="2" borderId="34" xfId="0" applyFont="1" applyFill="1" applyBorder="1" applyAlignment="1" applyProtection="1">
      <alignment horizontal="left" vertical="top" wrapText="1"/>
    </xf>
    <xf numFmtId="0" fontId="6" fillId="2" borderId="0" xfId="0" applyFont="1" applyFill="1" applyBorder="1" applyAlignment="1" applyProtection="1">
      <alignment horizontal="left" vertical="top" wrapText="1"/>
    </xf>
    <xf numFmtId="0" fontId="6" fillId="2" borderId="7" xfId="0" applyFont="1" applyFill="1" applyBorder="1" applyAlignment="1" applyProtection="1">
      <alignment horizontal="left" vertical="top" wrapText="1"/>
    </xf>
    <xf numFmtId="0" fontId="6" fillId="2" borderId="28" xfId="0" applyFont="1" applyFill="1" applyBorder="1" applyAlignment="1" applyProtection="1">
      <alignment horizontal="left" vertical="top" wrapText="1"/>
    </xf>
    <xf numFmtId="0" fontId="6" fillId="2" borderId="8" xfId="0" applyFont="1" applyFill="1" applyBorder="1" applyAlignment="1" applyProtection="1">
      <alignment horizontal="left" vertical="top" wrapText="1"/>
    </xf>
    <xf numFmtId="0" fontId="6" fillId="2" borderId="10" xfId="0" applyFont="1" applyFill="1" applyBorder="1" applyAlignment="1" applyProtection="1">
      <alignment horizontal="left" vertical="top" wrapText="1"/>
    </xf>
    <xf numFmtId="0" fontId="12" fillId="2" borderId="20" xfId="0" applyFont="1" applyFill="1" applyBorder="1" applyAlignment="1" applyProtection="1">
      <alignment horizontal="center" vertical="top" wrapText="1"/>
    </xf>
    <xf numFmtId="0" fontId="12" fillId="2" borderId="9" xfId="0" applyFont="1" applyFill="1" applyBorder="1" applyAlignment="1" applyProtection="1">
      <alignment horizontal="center" vertical="top" wrapText="1"/>
    </xf>
    <xf numFmtId="0" fontId="2" fillId="5" borderId="21" xfId="0" applyFont="1" applyFill="1" applyBorder="1" applyAlignment="1" applyProtection="1">
      <alignment horizontal="center"/>
    </xf>
    <xf numFmtId="0" fontId="2" fillId="5" borderId="23" xfId="0" applyFont="1" applyFill="1" applyBorder="1" applyAlignment="1" applyProtection="1">
      <alignment horizontal="center"/>
    </xf>
    <xf numFmtId="0" fontId="2" fillId="5" borderId="21" xfId="0" applyFont="1" applyFill="1" applyBorder="1" applyAlignment="1" applyProtection="1">
      <alignment horizontal="center" vertical="top" wrapText="1"/>
    </xf>
    <xf numFmtId="0" fontId="2" fillId="5" borderId="23" xfId="0" applyFont="1" applyFill="1" applyBorder="1" applyAlignment="1" applyProtection="1">
      <alignment horizontal="center" vertical="top" wrapText="1"/>
    </xf>
    <xf numFmtId="0" fontId="2" fillId="9" borderId="29" xfId="0" applyFont="1" applyFill="1" applyBorder="1" applyAlignment="1" applyProtection="1">
      <alignment horizontal="center"/>
    </xf>
    <xf numFmtId="0" fontId="6" fillId="9" borderId="21" xfId="0" applyFont="1" applyFill="1" applyBorder="1" applyAlignment="1" applyProtection="1">
      <alignment horizontal="left"/>
    </xf>
    <xf numFmtId="0" fontId="6" fillId="9" borderId="33" xfId="0" applyFont="1" applyFill="1" applyBorder="1" applyAlignment="1" applyProtection="1">
      <alignment horizontal="left"/>
    </xf>
    <xf numFmtId="0" fontId="6" fillId="9" borderId="23" xfId="0" applyFont="1" applyFill="1" applyBorder="1" applyAlignment="1" applyProtection="1">
      <alignment horizontal="left"/>
    </xf>
    <xf numFmtId="0" fontId="2" fillId="2" borderId="33" xfId="0" applyFont="1" applyFill="1" applyBorder="1" applyAlignment="1" applyProtection="1">
      <alignment horizontal="center" vertical="top" wrapText="1"/>
    </xf>
    <xf numFmtId="0" fontId="13" fillId="2" borderId="22" xfId="0" applyFont="1" applyFill="1" applyBorder="1" applyAlignment="1" applyProtection="1">
      <alignment horizontal="center" vertical="center" wrapText="1"/>
    </xf>
    <xf numFmtId="0" fontId="13" fillId="2" borderId="20" xfId="0" applyFont="1" applyFill="1" applyBorder="1" applyAlignment="1" applyProtection="1">
      <alignment horizontal="center" vertical="center" wrapText="1"/>
    </xf>
    <xf numFmtId="0" fontId="13" fillId="2" borderId="9" xfId="0" applyFont="1" applyFill="1" applyBorder="1" applyAlignment="1" applyProtection="1">
      <alignment horizontal="center" vertical="center" wrapText="1"/>
    </xf>
    <xf numFmtId="0" fontId="13" fillId="2" borderId="28" xfId="0" applyFont="1" applyFill="1" applyBorder="1" applyAlignment="1" applyProtection="1">
      <alignment horizontal="center" vertical="center" wrapText="1"/>
    </xf>
    <xf numFmtId="0" fontId="13" fillId="2" borderId="8" xfId="0" applyFont="1" applyFill="1" applyBorder="1" applyAlignment="1" applyProtection="1">
      <alignment horizontal="center" vertical="center" wrapText="1"/>
    </xf>
    <xf numFmtId="0" fontId="13" fillId="2" borderId="10" xfId="0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top" wrapText="1"/>
      <protection locked="0"/>
    </xf>
    <xf numFmtId="0" fontId="1" fillId="0" borderId="29" xfId="0" applyFont="1" applyFill="1" applyBorder="1" applyAlignment="1" applyProtection="1">
      <alignment horizontal="center" vertical="top" wrapText="1"/>
      <protection locked="0"/>
    </xf>
    <xf numFmtId="0" fontId="1" fillId="0" borderId="21" xfId="0" applyFont="1" applyFill="1" applyBorder="1" applyAlignment="1" applyProtection="1">
      <alignment horizontal="center" vertical="top" wrapText="1"/>
      <protection locked="0"/>
    </xf>
    <xf numFmtId="0" fontId="1" fillId="0" borderId="23" xfId="0" applyFont="1" applyFill="1" applyBorder="1" applyAlignment="1" applyProtection="1">
      <alignment horizontal="center" vertical="top" wrapText="1"/>
      <protection locked="0"/>
    </xf>
    <xf numFmtId="0" fontId="1" fillId="0" borderId="21" xfId="0" applyFont="1" applyFill="1" applyBorder="1" applyAlignment="1" applyProtection="1">
      <alignment horizontal="center" vertical="top"/>
      <protection locked="0"/>
    </xf>
    <xf numFmtId="0" fontId="1" fillId="0" borderId="23" xfId="0" applyFont="1" applyFill="1" applyBorder="1" applyAlignment="1" applyProtection="1">
      <alignment horizontal="center" vertical="top"/>
      <protection locked="0"/>
    </xf>
    <xf numFmtId="0" fontId="1" fillId="0" borderId="29" xfId="0" applyFont="1" applyFill="1" applyBorder="1" applyAlignment="1" applyProtection="1">
      <alignment horizontal="center"/>
      <protection locked="0"/>
    </xf>
    <xf numFmtId="0" fontId="29" fillId="0" borderId="29" xfId="0" applyFont="1" applyFill="1" applyBorder="1" applyAlignment="1" applyProtection="1">
      <alignment horizontal="center"/>
      <protection locked="0"/>
    </xf>
    <xf numFmtId="0" fontId="1" fillId="0" borderId="21" xfId="0" applyFont="1" applyFill="1" applyBorder="1" applyAlignment="1" applyProtection="1">
      <alignment horizontal="center"/>
      <protection locked="0"/>
    </xf>
    <xf numFmtId="0" fontId="1" fillId="0" borderId="23" xfId="0" applyFont="1" applyFill="1" applyBorder="1" applyAlignment="1" applyProtection="1">
      <alignment horizontal="center"/>
      <protection locked="0"/>
    </xf>
    <xf numFmtId="0" fontId="6" fillId="9" borderId="22" xfId="9" applyFont="1" applyFill="1" applyBorder="1" applyAlignment="1" applyProtection="1">
      <alignment horizontal="left" vertical="center"/>
    </xf>
    <xf numFmtId="0" fontId="6" fillId="9" borderId="20" xfId="9" applyFont="1" applyFill="1" applyBorder="1" applyAlignment="1" applyProtection="1">
      <alignment horizontal="left" vertical="center"/>
    </xf>
    <xf numFmtId="0" fontId="6" fillId="9" borderId="9" xfId="9" applyFont="1" applyFill="1" applyBorder="1" applyAlignment="1" applyProtection="1">
      <alignment horizontal="left" vertical="center"/>
    </xf>
    <xf numFmtId="0" fontId="6" fillId="9" borderId="34" xfId="9" applyFont="1" applyFill="1" applyBorder="1" applyAlignment="1" applyProtection="1">
      <alignment horizontal="left" vertical="center"/>
    </xf>
    <xf numFmtId="0" fontId="6" fillId="9" borderId="0" xfId="9" applyFont="1" applyFill="1" applyBorder="1" applyAlignment="1" applyProtection="1">
      <alignment horizontal="left" vertical="center"/>
    </xf>
    <xf numFmtId="0" fontId="6" fillId="9" borderId="7" xfId="9" applyFont="1" applyFill="1" applyBorder="1" applyAlignment="1" applyProtection="1">
      <alignment horizontal="left" vertical="center"/>
    </xf>
    <xf numFmtId="0" fontId="6" fillId="9" borderId="28" xfId="9" applyFont="1" applyFill="1" applyBorder="1" applyAlignment="1" applyProtection="1">
      <alignment horizontal="left" vertical="center"/>
    </xf>
    <xf numFmtId="0" fontId="6" fillId="9" borderId="8" xfId="9" applyFont="1" applyFill="1" applyBorder="1" applyAlignment="1" applyProtection="1">
      <alignment horizontal="left" vertical="center"/>
    </xf>
    <xf numFmtId="0" fontId="6" fillId="9" borderId="10" xfId="9" applyFont="1" applyFill="1" applyBorder="1" applyAlignment="1" applyProtection="1">
      <alignment horizontal="left" vertical="center"/>
    </xf>
    <xf numFmtId="0" fontId="2" fillId="7" borderId="21" xfId="9" applyFont="1" applyFill="1" applyBorder="1" applyAlignment="1" applyProtection="1">
      <alignment horizontal="center" vertical="top" wrapText="1"/>
    </xf>
    <xf numFmtId="0" fontId="2" fillId="7" borderId="23" xfId="9" applyFont="1" applyFill="1" applyBorder="1" applyAlignment="1" applyProtection="1">
      <alignment horizontal="center" vertical="top" wrapText="1"/>
    </xf>
    <xf numFmtId="0" fontId="2" fillId="2" borderId="22" xfId="9" applyFont="1" applyFill="1" applyBorder="1" applyAlignment="1" applyProtection="1">
      <alignment horizontal="center" vertical="center" wrapText="1"/>
    </xf>
    <xf numFmtId="0" fontId="2" fillId="2" borderId="9" xfId="9" applyFont="1" applyFill="1" applyBorder="1" applyAlignment="1" applyProtection="1">
      <alignment horizontal="center" vertical="center" wrapText="1"/>
    </xf>
    <xf numFmtId="0" fontId="2" fillId="2" borderId="28" xfId="9" applyFont="1" applyFill="1" applyBorder="1" applyAlignment="1" applyProtection="1">
      <alignment horizontal="center" vertical="center" wrapText="1"/>
    </xf>
    <xf numFmtId="0" fontId="2" fillId="2" borderId="10" xfId="9" applyFont="1" applyFill="1" applyBorder="1" applyAlignment="1" applyProtection="1">
      <alignment horizontal="center" vertical="center" wrapText="1"/>
    </xf>
    <xf numFmtId="0" fontId="2" fillId="9" borderId="6" xfId="9" applyFont="1" applyFill="1" applyBorder="1" applyAlignment="1" applyProtection="1">
      <alignment horizontal="center"/>
    </xf>
    <xf numFmtId="0" fontId="6" fillId="7" borderId="21" xfId="9" applyFont="1" applyFill="1" applyBorder="1" applyAlignment="1" applyProtection="1">
      <alignment horizontal="left" vertical="top"/>
    </xf>
    <xf numFmtId="0" fontId="6" fillId="7" borderId="33" xfId="9" applyFont="1" applyFill="1" applyBorder="1" applyAlignment="1" applyProtection="1">
      <alignment horizontal="left" vertical="top"/>
    </xf>
    <xf numFmtId="0" fontId="6" fillId="7" borderId="23" xfId="9" applyFont="1" applyFill="1" applyBorder="1" applyAlignment="1" applyProtection="1">
      <alignment horizontal="left" vertical="top"/>
    </xf>
    <xf numFmtId="0" fontId="2" fillId="7" borderId="21" xfId="9" applyFont="1" applyFill="1" applyBorder="1" applyAlignment="1" applyProtection="1">
      <alignment horizontal="center"/>
    </xf>
    <xf numFmtId="0" fontId="2" fillId="7" borderId="23" xfId="9" applyFont="1" applyFill="1" applyBorder="1" applyAlignment="1" applyProtection="1">
      <alignment horizontal="center"/>
    </xf>
    <xf numFmtId="0" fontId="9" fillId="0" borderId="21" xfId="9" applyFont="1" applyBorder="1" applyAlignment="1" applyProtection="1">
      <alignment horizontal="left"/>
      <protection locked="0"/>
    </xf>
    <xf numFmtId="0" fontId="9" fillId="0" borderId="33" xfId="9" applyFont="1" applyBorder="1" applyAlignment="1" applyProtection="1">
      <alignment horizontal="left"/>
      <protection locked="0"/>
    </xf>
    <xf numFmtId="0" fontId="9" fillId="0" borderId="23" xfId="9" applyFont="1" applyBorder="1" applyAlignment="1" applyProtection="1">
      <alignment horizontal="left"/>
      <protection locked="0"/>
    </xf>
    <xf numFmtId="14" fontId="2" fillId="0" borderId="21" xfId="9" applyNumberFormat="1" applyFont="1" applyBorder="1" applyAlignment="1" applyProtection="1">
      <alignment horizontal="left"/>
      <protection locked="0"/>
    </xf>
    <xf numFmtId="0" fontId="2" fillId="0" borderId="23" xfId="9" applyFont="1" applyBorder="1" applyAlignment="1" applyProtection="1">
      <alignment horizontal="left"/>
      <protection locked="0"/>
    </xf>
    <xf numFmtId="0" fontId="6" fillId="5" borderId="6" xfId="9" applyFont="1" applyFill="1" applyBorder="1" applyAlignment="1" applyProtection="1">
      <alignment horizontal="left" vertical="center"/>
    </xf>
    <xf numFmtId="0" fontId="2" fillId="2" borderId="6" xfId="9" applyFont="1" applyFill="1" applyBorder="1" applyAlignment="1" applyProtection="1">
      <alignment horizontal="center" vertical="top" wrapText="1"/>
    </xf>
    <xf numFmtId="0" fontId="2" fillId="2" borderId="6" xfId="9" applyFont="1" applyFill="1" applyBorder="1" applyAlignment="1" applyProtection="1"/>
    <xf numFmtId="0" fontId="2" fillId="0" borderId="6" xfId="9" applyFont="1" applyFill="1" applyBorder="1" applyAlignment="1" applyProtection="1">
      <alignment horizontal="center" vertical="center" wrapText="1"/>
      <protection locked="0"/>
    </xf>
    <xf numFmtId="0" fontId="2" fillId="5" borderId="6" xfId="9" applyFont="1" applyFill="1" applyBorder="1" applyAlignment="1" applyProtection="1">
      <alignment horizontal="center" vertical="center" wrapText="1"/>
    </xf>
    <xf numFmtId="0" fontId="6" fillId="2" borderId="21" xfId="9" applyFont="1" applyFill="1" applyBorder="1" applyAlignment="1" applyProtection="1">
      <alignment horizontal="left" vertical="top"/>
    </xf>
    <xf numFmtId="0" fontId="6" fillId="2" borderId="23" xfId="9" applyFont="1" applyFill="1" applyBorder="1" applyAlignment="1" applyProtection="1">
      <alignment horizontal="left" vertical="top"/>
    </xf>
    <xf numFmtId="0" fontId="6" fillId="2" borderId="49" xfId="9" applyFont="1" applyFill="1" applyBorder="1" applyAlignment="1" applyProtection="1">
      <alignment horizontal="left" vertical="top"/>
    </xf>
    <xf numFmtId="0" fontId="6" fillId="2" borderId="50" xfId="9" applyFont="1" applyFill="1" applyBorder="1" applyAlignment="1" applyProtection="1">
      <alignment horizontal="left" vertical="top"/>
    </xf>
    <xf numFmtId="0" fontId="6" fillId="2" borderId="22" xfId="9" applyFont="1" applyFill="1" applyBorder="1" applyAlignment="1" applyProtection="1">
      <alignment horizontal="left" vertical="center"/>
    </xf>
    <xf numFmtId="0" fontId="6" fillId="2" borderId="20" xfId="9" applyFont="1" applyFill="1" applyBorder="1" applyAlignment="1" applyProtection="1">
      <alignment horizontal="left" vertical="center"/>
    </xf>
    <xf numFmtId="0" fontId="6" fillId="2" borderId="9" xfId="9" applyFont="1" applyFill="1" applyBorder="1" applyAlignment="1" applyProtection="1">
      <alignment horizontal="left" vertical="center"/>
    </xf>
    <xf numFmtId="0" fontId="6" fillId="2" borderId="34" xfId="9" applyFont="1" applyFill="1" applyBorder="1" applyAlignment="1" applyProtection="1">
      <alignment horizontal="left" vertical="center"/>
    </xf>
    <xf numFmtId="0" fontId="6" fillId="2" borderId="0" xfId="9" applyFont="1" applyFill="1" applyBorder="1" applyAlignment="1" applyProtection="1">
      <alignment horizontal="left" vertical="center"/>
    </xf>
    <xf numFmtId="0" fontId="6" fillId="2" borderId="7" xfId="9" applyFont="1" applyFill="1" applyBorder="1" applyAlignment="1" applyProtection="1">
      <alignment horizontal="left" vertical="center"/>
    </xf>
    <xf numFmtId="0" fontId="6" fillId="2" borderId="28" xfId="9" applyFont="1" applyFill="1" applyBorder="1" applyAlignment="1" applyProtection="1">
      <alignment horizontal="left" vertical="center"/>
    </xf>
    <xf numFmtId="0" fontId="6" fillId="2" borderId="8" xfId="9" applyFont="1" applyFill="1" applyBorder="1" applyAlignment="1" applyProtection="1">
      <alignment horizontal="left" vertical="center"/>
    </xf>
    <xf numFmtId="0" fontId="6" fillId="2" borderId="10" xfId="9" applyFont="1" applyFill="1" applyBorder="1" applyAlignment="1" applyProtection="1">
      <alignment horizontal="left" vertical="center"/>
    </xf>
    <xf numFmtId="0" fontId="13" fillId="2" borderId="27" xfId="9" applyNumberFormat="1" applyFont="1" applyFill="1" applyBorder="1" applyAlignment="1" applyProtection="1">
      <alignment horizontal="center" vertical="center" wrapText="1"/>
    </xf>
    <xf numFmtId="0" fontId="13" fillId="2" borderId="51" xfId="9" applyNumberFormat="1" applyFont="1" applyFill="1" applyBorder="1" applyAlignment="1" applyProtection="1">
      <alignment horizontal="center" vertical="center" wrapText="1"/>
    </xf>
    <xf numFmtId="0" fontId="13" fillId="2" borderId="29" xfId="9" applyNumberFormat="1" applyFont="1" applyFill="1" applyBorder="1" applyAlignment="1" applyProtection="1">
      <alignment horizontal="center" vertical="center" wrapText="1"/>
    </xf>
    <xf numFmtId="0" fontId="2" fillId="7" borderId="6" xfId="9" applyFont="1" applyFill="1" applyBorder="1" applyAlignment="1" applyProtection="1">
      <alignment horizontal="center"/>
    </xf>
    <xf numFmtId="0" fontId="2" fillId="2" borderId="6" xfId="9" applyFont="1" applyFill="1" applyBorder="1" applyAlignment="1" applyProtection="1">
      <alignment horizontal="center" vertical="center"/>
    </xf>
    <xf numFmtId="0" fontId="2" fillId="2" borderId="21" xfId="9" applyFont="1" applyFill="1" applyBorder="1" applyAlignment="1" applyProtection="1">
      <alignment horizontal="center" vertical="center"/>
    </xf>
    <xf numFmtId="0" fontId="13" fillId="5" borderId="6" xfId="9" applyFont="1" applyFill="1" applyBorder="1" applyAlignment="1" applyProtection="1">
      <alignment horizontal="center" vertical="center"/>
    </xf>
    <xf numFmtId="0" fontId="6" fillId="2" borderId="6" xfId="9" applyFont="1" applyFill="1" applyBorder="1" applyAlignment="1" applyProtection="1">
      <alignment horizontal="left" vertical="top"/>
    </xf>
    <xf numFmtId="0" fontId="6" fillId="2" borderId="27" xfId="9" applyFont="1" applyFill="1" applyBorder="1" applyAlignment="1" applyProtection="1">
      <alignment horizontal="left" vertical="top"/>
    </xf>
    <xf numFmtId="0" fontId="1" fillId="8" borderId="21" xfId="9" applyFont="1" applyFill="1" applyBorder="1" applyAlignment="1" applyProtection="1">
      <alignment vertical="top" wrapText="1"/>
      <protection hidden="1"/>
    </xf>
    <xf numFmtId="0" fontId="1" fillId="6" borderId="23" xfId="9" applyFill="1" applyBorder="1" applyAlignment="1" applyProtection="1">
      <alignment vertical="top" wrapText="1"/>
      <protection hidden="1"/>
    </xf>
    <xf numFmtId="0" fontId="2" fillId="5" borderId="6" xfId="9" applyFont="1" applyFill="1" applyBorder="1" applyAlignment="1" applyProtection="1">
      <alignment horizontal="center" vertical="top" wrapText="1"/>
    </xf>
    <xf numFmtId="0" fontId="1" fillId="6" borderId="21" xfId="9" applyFont="1" applyFill="1" applyBorder="1" applyAlignment="1" applyProtection="1">
      <alignment vertical="top"/>
      <protection hidden="1"/>
    </xf>
    <xf numFmtId="0" fontId="1" fillId="6" borderId="23" xfId="9" applyFill="1" applyBorder="1" applyAlignment="1" applyProtection="1">
      <alignment vertical="top"/>
      <protection hidden="1"/>
    </xf>
    <xf numFmtId="0" fontId="6" fillId="2" borderId="21" xfId="9" applyFont="1" applyFill="1" applyBorder="1" applyAlignment="1" applyProtection="1">
      <alignment horizontal="left" vertical="center"/>
    </xf>
    <xf numFmtId="0" fontId="6" fillId="2" borderId="33" xfId="9" applyFont="1" applyFill="1" applyBorder="1" applyAlignment="1" applyProtection="1">
      <alignment horizontal="left" vertical="center"/>
    </xf>
    <xf numFmtId="0" fontId="6" fillId="2" borderId="23" xfId="9" applyFont="1" applyFill="1" applyBorder="1" applyAlignment="1" applyProtection="1">
      <alignment horizontal="left" vertical="center"/>
    </xf>
    <xf numFmtId="0" fontId="6" fillId="9" borderId="21" xfId="9" applyFont="1" applyFill="1" applyBorder="1" applyAlignment="1" applyProtection="1">
      <alignment horizontal="left" vertical="top"/>
    </xf>
    <xf numFmtId="0" fontId="6" fillId="9" borderId="23" xfId="9" applyFont="1" applyFill="1" applyBorder="1" applyAlignment="1" applyProtection="1">
      <alignment horizontal="left" vertical="top"/>
    </xf>
    <xf numFmtId="0" fontId="13" fillId="2" borderId="6" xfId="9" applyFont="1" applyFill="1" applyBorder="1" applyAlignment="1" applyProtection="1">
      <alignment horizontal="center" vertical="center" wrapText="1"/>
    </xf>
    <xf numFmtId="0" fontId="1" fillId="0" borderId="21" xfId="9" applyFont="1" applyFill="1" applyBorder="1" applyAlignment="1" applyProtection="1">
      <alignment horizontal="center"/>
      <protection locked="0"/>
    </xf>
    <xf numFmtId="0" fontId="1" fillId="0" borderId="23" xfId="9" applyFont="1" applyFill="1" applyBorder="1" applyAlignment="1" applyProtection="1">
      <alignment horizontal="center"/>
      <protection locked="0"/>
    </xf>
    <xf numFmtId="0" fontId="1" fillId="0" borderId="29" xfId="9" applyFont="1" applyFill="1" applyBorder="1" applyAlignment="1" applyProtection="1">
      <alignment horizontal="center"/>
      <protection locked="0"/>
    </xf>
    <xf numFmtId="0" fontId="1" fillId="0" borderId="6" xfId="9" applyFont="1" applyFill="1" applyBorder="1" applyAlignment="1" applyProtection="1">
      <alignment horizontal="center"/>
      <protection locked="0"/>
    </xf>
    <xf numFmtId="0" fontId="6" fillId="2" borderId="22" xfId="9" applyFont="1" applyFill="1" applyBorder="1" applyAlignment="1" applyProtection="1">
      <alignment horizontal="left" vertical="top" wrapText="1"/>
    </xf>
    <xf numFmtId="0" fontId="6" fillId="2" borderId="20" xfId="9" applyFont="1" applyFill="1" applyBorder="1" applyAlignment="1" applyProtection="1">
      <alignment horizontal="left" vertical="top" wrapText="1"/>
    </xf>
    <xf numFmtId="0" fontId="6" fillId="2" borderId="9" xfId="9" applyFont="1" applyFill="1" applyBorder="1" applyAlignment="1" applyProtection="1">
      <alignment horizontal="left" vertical="top" wrapText="1"/>
    </xf>
    <xf numFmtId="0" fontId="6" fillId="2" borderId="34" xfId="9" applyFont="1" applyFill="1" applyBorder="1" applyAlignment="1" applyProtection="1">
      <alignment horizontal="left" vertical="top" wrapText="1"/>
    </xf>
    <xf numFmtId="0" fontId="6" fillId="2" borderId="0" xfId="9" applyFont="1" applyFill="1" applyBorder="1" applyAlignment="1" applyProtection="1">
      <alignment horizontal="left" vertical="top" wrapText="1"/>
    </xf>
    <xf numFmtId="0" fontId="6" fillId="2" borderId="7" xfId="9" applyFont="1" applyFill="1" applyBorder="1" applyAlignment="1" applyProtection="1">
      <alignment horizontal="left" vertical="top" wrapText="1"/>
    </xf>
    <xf numFmtId="0" fontId="6" fillId="2" borderId="28" xfId="9" applyFont="1" applyFill="1" applyBorder="1" applyAlignment="1" applyProtection="1">
      <alignment horizontal="left" vertical="top" wrapText="1"/>
    </xf>
    <xf numFmtId="0" fontId="6" fillId="2" borderId="8" xfId="9" applyFont="1" applyFill="1" applyBorder="1" applyAlignment="1" applyProtection="1">
      <alignment horizontal="left" vertical="top" wrapText="1"/>
    </xf>
    <xf numFmtId="0" fontId="6" fillId="2" borderId="10" xfId="9" applyFont="1" applyFill="1" applyBorder="1" applyAlignment="1" applyProtection="1">
      <alignment horizontal="left" vertical="top" wrapText="1"/>
    </xf>
    <xf numFmtId="0" fontId="12" fillId="2" borderId="20" xfId="9" applyFont="1" applyFill="1" applyBorder="1" applyAlignment="1" applyProtection="1">
      <alignment horizontal="center" vertical="top" wrapText="1"/>
    </xf>
    <xf numFmtId="0" fontId="12" fillId="2" borderId="9" xfId="9" applyFont="1" applyFill="1" applyBorder="1" applyAlignment="1" applyProtection="1">
      <alignment horizontal="center" vertical="top" wrapText="1"/>
    </xf>
    <xf numFmtId="0" fontId="2" fillId="5" borderId="21" xfId="9" applyFont="1" applyFill="1" applyBorder="1" applyAlignment="1" applyProtection="1">
      <alignment horizontal="center"/>
    </xf>
    <xf numFmtId="0" fontId="2" fillId="5" borderId="23" xfId="9" applyFont="1" applyFill="1" applyBorder="1" applyAlignment="1" applyProtection="1">
      <alignment horizontal="center"/>
    </xf>
    <xf numFmtId="0" fontId="2" fillId="5" borderId="21" xfId="9" applyFont="1" applyFill="1" applyBorder="1" applyAlignment="1" applyProtection="1">
      <alignment horizontal="center" vertical="top" wrapText="1"/>
    </xf>
    <xf numFmtId="0" fontId="2" fillId="5" borderId="23" xfId="9" applyFont="1" applyFill="1" applyBorder="1" applyAlignment="1" applyProtection="1">
      <alignment horizontal="center" vertical="top" wrapText="1"/>
    </xf>
    <xf numFmtId="0" fontId="2" fillId="9" borderId="29" xfId="9" applyFont="1" applyFill="1" applyBorder="1" applyAlignment="1" applyProtection="1">
      <alignment horizontal="center"/>
    </xf>
    <xf numFmtId="0" fontId="29" fillId="0" borderId="29" xfId="9" applyFont="1" applyFill="1" applyBorder="1" applyAlignment="1" applyProtection="1">
      <alignment horizontal="center"/>
      <protection locked="0"/>
    </xf>
    <xf numFmtId="0" fontId="1" fillId="0" borderId="6" xfId="9" applyFont="1" applyFill="1" applyBorder="1" applyAlignment="1" applyProtection="1">
      <alignment horizontal="center" vertical="top" wrapText="1"/>
      <protection locked="0"/>
    </xf>
    <xf numFmtId="0" fontId="1" fillId="0" borderId="21" xfId="9" applyFont="1" applyFill="1" applyBorder="1" applyAlignment="1" applyProtection="1">
      <alignment horizontal="center" vertical="top" wrapText="1"/>
      <protection locked="0"/>
    </xf>
    <xf numFmtId="0" fontId="1" fillId="0" borderId="23" xfId="9" applyFont="1" applyFill="1" applyBorder="1" applyAlignment="1" applyProtection="1">
      <alignment horizontal="center" vertical="top" wrapText="1"/>
      <protection locked="0"/>
    </xf>
    <xf numFmtId="0" fontId="6" fillId="9" borderId="21" xfId="9" applyFont="1" applyFill="1" applyBorder="1" applyAlignment="1" applyProtection="1">
      <alignment horizontal="left"/>
    </xf>
    <xf numFmtId="0" fontId="6" fillId="9" borderId="33" xfId="9" applyFont="1" applyFill="1" applyBorder="1" applyAlignment="1" applyProtection="1">
      <alignment horizontal="left"/>
    </xf>
    <xf numFmtId="0" fontId="6" fillId="9" borderId="23" xfId="9" applyFont="1" applyFill="1" applyBorder="1" applyAlignment="1" applyProtection="1">
      <alignment horizontal="left"/>
    </xf>
    <xf numFmtId="0" fontId="1" fillId="0" borderId="29" xfId="9" applyFont="1" applyFill="1" applyBorder="1" applyAlignment="1" applyProtection="1">
      <alignment horizontal="center" vertical="top" wrapText="1"/>
      <protection locked="0"/>
    </xf>
    <xf numFmtId="0" fontId="1" fillId="0" borderId="21" xfId="9" applyFont="1" applyFill="1" applyBorder="1" applyAlignment="1" applyProtection="1">
      <alignment horizontal="center" vertical="top"/>
      <protection locked="0"/>
    </xf>
    <xf numFmtId="0" fontId="1" fillId="0" borderId="23" xfId="9" applyFont="1" applyFill="1" applyBorder="1" applyAlignment="1" applyProtection="1">
      <alignment horizontal="center" vertical="top"/>
      <protection locked="0"/>
    </xf>
    <xf numFmtId="0" fontId="2" fillId="2" borderId="33" xfId="9" applyFont="1" applyFill="1" applyBorder="1" applyAlignment="1" applyProtection="1">
      <alignment horizontal="center" vertical="top" wrapText="1"/>
    </xf>
    <xf numFmtId="0" fontId="13" fillId="2" borderId="22" xfId="9" applyFont="1" applyFill="1" applyBorder="1" applyAlignment="1" applyProtection="1">
      <alignment horizontal="center" vertical="center" wrapText="1"/>
    </xf>
    <xf numFmtId="0" fontId="13" fillId="2" borderId="20" xfId="9" applyFont="1" applyFill="1" applyBorder="1" applyAlignment="1" applyProtection="1">
      <alignment horizontal="center" vertical="center" wrapText="1"/>
    </xf>
    <xf numFmtId="0" fontId="13" fillId="2" borderId="9" xfId="9" applyFont="1" applyFill="1" applyBorder="1" applyAlignment="1" applyProtection="1">
      <alignment horizontal="center" vertical="center" wrapText="1"/>
    </xf>
    <xf numFmtId="0" fontId="13" fillId="2" borderId="28" xfId="9" applyFont="1" applyFill="1" applyBorder="1" applyAlignment="1" applyProtection="1">
      <alignment horizontal="center" vertical="center" wrapText="1"/>
    </xf>
    <xf numFmtId="0" fontId="13" fillId="2" borderId="8" xfId="9" applyFont="1" applyFill="1" applyBorder="1" applyAlignment="1" applyProtection="1">
      <alignment horizontal="center" vertical="center" wrapText="1"/>
    </xf>
    <xf numFmtId="0" fontId="13" fillId="2" borderId="10" xfId="9" applyFont="1" applyFill="1" applyBorder="1" applyAlignment="1" applyProtection="1">
      <alignment horizontal="center" vertical="center" wrapText="1"/>
    </xf>
    <xf numFmtId="0" fontId="6" fillId="5" borderId="21" xfId="9" applyFont="1" applyFill="1" applyBorder="1" applyAlignment="1" applyProtection="1">
      <alignment horizontal="left" vertical="top"/>
    </xf>
    <xf numFmtId="0" fontId="6" fillId="5" borderId="23" xfId="9" applyFont="1" applyFill="1" applyBorder="1" applyAlignment="1" applyProtection="1">
      <alignment horizontal="left" vertical="top"/>
    </xf>
    <xf numFmtId="0" fontId="2" fillId="2" borderId="6" xfId="0" applyFont="1" applyFill="1" applyBorder="1" applyAlignment="1" applyProtection="1">
      <alignment horizontal="center" vertical="center" wrapText="1"/>
    </xf>
    <xf numFmtId="0" fontId="13" fillId="5" borderId="22" xfId="0" applyFont="1" applyFill="1" applyBorder="1" applyAlignment="1" applyProtection="1">
      <alignment horizontal="center" vertical="center" wrapText="1"/>
    </xf>
    <xf numFmtId="0" fontId="13" fillId="5" borderId="9" xfId="0" applyFont="1" applyFill="1" applyBorder="1" applyAlignment="1" applyProtection="1">
      <alignment horizontal="center" vertical="center" wrapText="1"/>
    </xf>
    <xf numFmtId="0" fontId="34" fillId="0" borderId="34" xfId="0" applyFont="1" applyBorder="1" applyAlignment="1" applyProtection="1">
      <alignment horizontal="center" vertical="center" wrapText="1"/>
    </xf>
    <xf numFmtId="0" fontId="34" fillId="0" borderId="7" xfId="0" applyFont="1" applyBorder="1" applyAlignment="1" applyProtection="1">
      <alignment horizontal="center" vertical="center" wrapText="1"/>
    </xf>
    <xf numFmtId="0" fontId="34" fillId="0" borderId="28" xfId="0" applyFont="1" applyBorder="1" applyAlignment="1" applyProtection="1">
      <alignment horizontal="center" vertical="center" wrapText="1"/>
    </xf>
    <xf numFmtId="0" fontId="34" fillId="0" borderId="10" xfId="0" applyFont="1" applyBorder="1" applyAlignment="1" applyProtection="1">
      <alignment horizontal="center" vertical="center" wrapText="1"/>
    </xf>
    <xf numFmtId="0" fontId="6" fillId="2" borderId="33" xfId="0" applyFont="1" applyFill="1" applyBorder="1" applyAlignment="1" applyProtection="1">
      <alignment horizontal="left" vertical="top"/>
    </xf>
    <xf numFmtId="0" fontId="1" fillId="5" borderId="6" xfId="0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/>
    </xf>
    <xf numFmtId="0" fontId="2" fillId="2" borderId="21" xfId="0" applyFont="1" applyFill="1" applyBorder="1" applyAlignment="1" applyProtection="1">
      <alignment horizontal="center"/>
    </xf>
    <xf numFmtId="0" fontId="2" fillId="2" borderId="23" xfId="0" applyFont="1" applyFill="1" applyBorder="1" applyAlignment="1" applyProtection="1">
      <alignment horizontal="center"/>
    </xf>
    <xf numFmtId="0" fontId="3" fillId="0" borderId="21" xfId="0" applyFont="1" applyFill="1" applyBorder="1" applyAlignment="1" applyProtection="1">
      <alignment horizontal="center"/>
      <protection locked="0"/>
    </xf>
    <xf numFmtId="0" fontId="3" fillId="0" borderId="23" xfId="0" applyFont="1" applyFill="1" applyBorder="1" applyAlignment="1" applyProtection="1">
      <alignment horizontal="center"/>
      <protection locked="0"/>
    </xf>
    <xf numFmtId="0" fontId="3" fillId="0" borderId="6" xfId="0" applyFont="1" applyFill="1" applyBorder="1" applyAlignment="1" applyProtection="1">
      <alignment horizontal="center"/>
      <protection locked="0"/>
    </xf>
    <xf numFmtId="0" fontId="3" fillId="8" borderId="21" xfId="0" applyFont="1" applyFill="1" applyBorder="1" applyAlignment="1" applyProtection="1">
      <alignment vertical="top" wrapText="1"/>
      <protection hidden="1"/>
    </xf>
    <xf numFmtId="0" fontId="3" fillId="6" borderId="21" xfId="0" applyFont="1" applyFill="1" applyBorder="1" applyAlignment="1" applyProtection="1">
      <alignment vertical="top"/>
      <protection hidden="1"/>
    </xf>
    <xf numFmtId="0" fontId="26" fillId="8" borderId="52" xfId="0" applyFont="1" applyFill="1" applyBorder="1" applyAlignment="1">
      <alignment horizontal="center" vertical="center" wrapText="1"/>
    </xf>
    <xf numFmtId="0" fontId="26" fillId="8" borderId="53" xfId="0" applyFont="1" applyFill="1" applyBorder="1" applyAlignment="1">
      <alignment horizontal="center" vertical="center" wrapText="1"/>
    </xf>
    <xf numFmtId="0" fontId="26" fillId="8" borderId="54" xfId="0" applyFont="1" applyFill="1" applyBorder="1" applyAlignment="1">
      <alignment horizontal="center" vertical="center" wrapText="1"/>
    </xf>
    <xf numFmtId="0" fontId="27" fillId="8" borderId="55" xfId="0" applyFont="1" applyFill="1" applyBorder="1" applyAlignment="1">
      <alignment horizontal="center" vertical="center" wrapText="1"/>
    </xf>
    <xf numFmtId="0" fontId="27" fillId="8" borderId="39" xfId="0" applyFont="1" applyFill="1" applyBorder="1" applyAlignment="1">
      <alignment horizontal="center" vertical="center" wrapText="1"/>
    </xf>
    <xf numFmtId="0" fontId="27" fillId="8" borderId="44" xfId="0" applyFont="1" applyFill="1" applyBorder="1" applyAlignment="1">
      <alignment horizontal="center" vertical="center" wrapText="1"/>
    </xf>
    <xf numFmtId="0" fontId="2" fillId="8" borderId="57" xfId="5" applyFont="1" applyFill="1" applyBorder="1" applyAlignment="1">
      <alignment horizontal="center" vertical="center"/>
    </xf>
    <xf numFmtId="0" fontId="2" fillId="8" borderId="30" xfId="5" applyFont="1" applyFill="1" applyBorder="1" applyAlignment="1">
      <alignment horizontal="center" vertical="center"/>
    </xf>
    <xf numFmtId="0" fontId="2" fillId="8" borderId="58" xfId="5" applyFont="1" applyFill="1" applyBorder="1" applyAlignment="1">
      <alignment horizontal="center" vertical="center"/>
    </xf>
    <xf numFmtId="0" fontId="2" fillId="8" borderId="46" xfId="5" applyFont="1" applyFill="1" applyBorder="1" applyAlignment="1">
      <alignment horizontal="center" vertical="center"/>
    </xf>
    <xf numFmtId="0" fontId="2" fillId="8" borderId="47" xfId="5" applyFont="1" applyFill="1" applyBorder="1" applyAlignment="1">
      <alignment horizontal="center" vertical="center"/>
    </xf>
    <xf numFmtId="0" fontId="2" fillId="8" borderId="36" xfId="5" applyFont="1" applyFill="1" applyBorder="1" applyAlignment="1">
      <alignment horizontal="center" vertical="center"/>
    </xf>
    <xf numFmtId="0" fontId="2" fillId="8" borderId="57" xfId="5" applyFont="1" applyFill="1" applyBorder="1" applyAlignment="1">
      <alignment horizontal="center" vertical="center" wrapText="1"/>
    </xf>
    <xf numFmtId="0" fontId="2" fillId="8" borderId="30" xfId="5" applyFont="1" applyFill="1" applyBorder="1" applyAlignment="1">
      <alignment horizontal="center" vertical="center" wrapText="1"/>
    </xf>
    <xf numFmtId="0" fontId="2" fillId="8" borderId="58" xfId="5" applyFont="1" applyFill="1" applyBorder="1" applyAlignment="1">
      <alignment horizontal="center" vertical="center" wrapText="1"/>
    </xf>
    <xf numFmtId="0" fontId="2" fillId="8" borderId="46" xfId="5" applyFont="1" applyFill="1" applyBorder="1" applyAlignment="1">
      <alignment horizontal="center" vertical="center" wrapText="1"/>
    </xf>
    <xf numFmtId="0" fontId="2" fillId="8" borderId="47" xfId="5" applyFont="1" applyFill="1" applyBorder="1" applyAlignment="1">
      <alignment horizontal="center" vertical="center" wrapText="1"/>
    </xf>
    <xf numFmtId="0" fontId="2" fillId="8" borderId="36" xfId="5" applyFont="1" applyFill="1" applyBorder="1" applyAlignment="1">
      <alignment horizontal="center" vertical="center" wrapText="1"/>
    </xf>
    <xf numFmtId="0" fontId="24" fillId="8" borderId="1" xfId="0" applyFont="1" applyFill="1" applyBorder="1" applyAlignment="1">
      <alignment horizontal="center" vertical="center" wrapText="1"/>
    </xf>
    <xf numFmtId="0" fontId="24" fillId="8" borderId="59" xfId="0" applyFont="1" applyFill="1" applyBorder="1" applyAlignment="1">
      <alignment horizontal="center" vertical="center" wrapText="1"/>
    </xf>
    <xf numFmtId="0" fontId="24" fillId="8" borderId="56" xfId="0" applyFont="1" applyFill="1" applyBorder="1" applyAlignment="1">
      <alignment horizontal="center" vertical="center" wrapText="1"/>
    </xf>
    <xf numFmtId="0" fontId="32" fillId="8" borderId="0" xfId="0" applyFont="1" applyFill="1" applyBorder="1" applyAlignment="1">
      <alignment horizontal="center" vertical="center" wrapText="1"/>
    </xf>
    <xf numFmtId="0" fontId="28" fillId="8" borderId="4" xfId="0" applyFont="1" applyFill="1" applyBorder="1" applyAlignment="1">
      <alignment horizontal="center" vertical="center"/>
    </xf>
    <xf numFmtId="0" fontId="28" fillId="8" borderId="13" xfId="0" applyFont="1" applyFill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/>
    </xf>
    <xf numFmtId="0" fontId="22" fillId="7" borderId="59" xfId="0" applyFont="1" applyFill="1" applyBorder="1" applyAlignment="1">
      <alignment horizontal="center" vertical="center"/>
    </xf>
    <xf numFmtId="0" fontId="22" fillId="7" borderId="56" xfId="0" applyFont="1" applyFill="1" applyBorder="1" applyAlignment="1">
      <alignment horizontal="center" vertical="center"/>
    </xf>
    <xf numFmtId="0" fontId="22" fillId="7" borderId="41" xfId="0" applyFont="1" applyFill="1" applyBorder="1" applyAlignment="1">
      <alignment horizontal="center" vertical="center"/>
    </xf>
    <xf numFmtId="0" fontId="22" fillId="7" borderId="15" xfId="0" applyFont="1" applyFill="1" applyBorder="1" applyAlignment="1">
      <alignment horizontal="center" vertical="center"/>
    </xf>
    <xf numFmtId="0" fontId="22" fillId="7" borderId="16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9" xfId="0" applyFont="1" applyBorder="1" applyAlignment="1">
      <alignment horizontal="center" vertical="center"/>
    </xf>
    <xf numFmtId="0" fontId="9" fillId="0" borderId="56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</cellXfs>
  <cellStyles count="13">
    <cellStyle name="Euro" xfId="1"/>
    <cellStyle name="Euro 2" xfId="2"/>
    <cellStyle name="Euro 2 2" xfId="12"/>
    <cellStyle name="Euro 2 3" xfId="3"/>
    <cellStyle name="Euro 2 3 2" xfId="11"/>
    <cellStyle name="Euro 3" xfId="7"/>
    <cellStyle name="Normal" xfId="0" builtinId="0"/>
    <cellStyle name="Normal 2" xfId="4"/>
    <cellStyle name="Normal 2 2" xfId="5"/>
    <cellStyle name="Normal 2 3" xfId="9"/>
    <cellStyle name="Normal 2 4" xfId="10"/>
    <cellStyle name="Normal 3" xfId="8"/>
    <cellStyle name="Porcentaje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47" Type="http://schemas.openxmlformats.org/officeDocument/2006/relationships/externalLink" Target="externalLinks/externalLink9.xml"/><Relationship Id="rId50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externalLink" Target="externalLinks/externalLink7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6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5.xml"/><Relationship Id="rId48" Type="http://schemas.openxmlformats.org/officeDocument/2006/relationships/externalLink" Target="externalLinks/externalLink10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3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059C752-CE6E-49A3-B141-8BF3D84FF86C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73F6E6B1-177D-48B5-99C0-ACC1E458B8A1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B4CC313-4DDD-4C6A-B477-A8886FE213C3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B36AE8D3-9F2B-4A36-A88D-36A5CD37B6E3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Estadísticas!$Q$11:$Q$12</c:f>
              <c:strCache>
                <c:ptCount val="2"/>
                <c:pt idx="0">
                  <c:v>Conocidas </c:v>
                </c:pt>
                <c:pt idx="1">
                  <c:v>Suspendidas </c:v>
                </c:pt>
              </c:strCache>
            </c:strRef>
          </c:cat>
          <c:val>
            <c:numRef>
              <c:f>Estadísticas!$S$11:$S$12</c:f>
              <c:numCache>
                <c:formatCode>0%</c:formatCode>
                <c:ptCount val="2"/>
                <c:pt idx="0">
                  <c:v>0.22088353413654618</c:v>
                </c:pt>
                <c:pt idx="1">
                  <c:v>0.77911646586345384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Estadísticas!$R$11:$R$12</c15:f>
                <c15:dlblRangeCache>
                  <c:ptCount val="2"/>
                  <c:pt idx="0">
                    <c:v>165</c:v>
                  </c:pt>
                  <c:pt idx="1">
                    <c:v>582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-16524896"/>
        <c:axId val="-16534144"/>
      </c:barChart>
      <c:catAx>
        <c:axId val="-1652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419"/>
          </a:p>
        </c:txPr>
        <c:crossAx val="-16534144"/>
        <c:crosses val="autoZero"/>
        <c:auto val="1"/>
        <c:lblAlgn val="ctr"/>
        <c:lblOffset val="100"/>
        <c:noMultiLvlLbl val="0"/>
      </c:catAx>
      <c:valAx>
        <c:axId val="-165341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65248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633114332046073"/>
          <c:y val="0.14521452145214522"/>
          <c:w val="0.69572830466255409"/>
          <c:h val="0.85478547854785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Estadísticas!$P$48:$P$50</c:f>
              <c:strCache>
                <c:ptCount val="3"/>
                <c:pt idx="0">
                  <c:v>Acogidos</c:v>
                </c:pt>
                <c:pt idx="1">
                  <c:v>Rechazados</c:v>
                </c:pt>
                <c:pt idx="2">
                  <c:v>Depositados</c:v>
                </c:pt>
              </c:strCache>
            </c:strRef>
          </c:cat>
          <c:val>
            <c:numRef>
              <c:f>Estadísticas!$Q$48:$Q$50</c:f>
              <c:numCache>
                <c:formatCode>General</c:formatCode>
                <c:ptCount val="3"/>
                <c:pt idx="0">
                  <c:v>16</c:v>
                </c:pt>
                <c:pt idx="1">
                  <c:v>19</c:v>
                </c:pt>
                <c:pt idx="2">
                  <c:v>20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-16536864"/>
        <c:axId val="-16523808"/>
      </c:barChart>
      <c:catAx>
        <c:axId val="-16536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419"/>
          </a:p>
        </c:txPr>
        <c:crossAx val="-16523808"/>
        <c:crosses val="autoZero"/>
        <c:auto val="1"/>
        <c:lblAlgn val="ctr"/>
        <c:lblOffset val="100"/>
        <c:noMultiLvlLbl val="0"/>
      </c:catAx>
      <c:valAx>
        <c:axId val="-165238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6536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BF928E1-139D-42D4-A3E1-F8344E92B89D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145B41DA-E282-4C51-8D35-5574CE5305DB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6F440DA-FEA9-4B99-8757-7D9C0977D838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AA1FCB16-B31E-4CED-AEFB-596B3F9E1C3D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Estadísticas!$U$11:$U$12</c:f>
              <c:strCache>
                <c:ptCount val="2"/>
                <c:pt idx="0">
                  <c:v>Conocidas </c:v>
                </c:pt>
                <c:pt idx="1">
                  <c:v>Suspendidas </c:v>
                </c:pt>
              </c:strCache>
            </c:strRef>
          </c:cat>
          <c:val>
            <c:numRef>
              <c:f>Estadísticas!$W$11:$W$12</c:f>
              <c:numCache>
                <c:formatCode>0.00%</c:formatCode>
                <c:ptCount val="2"/>
                <c:pt idx="0">
                  <c:v>0.34278959810874704</c:v>
                </c:pt>
                <c:pt idx="1">
                  <c:v>0.6572104018912529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Estadísticas!$R$11:$R$12</c15:f>
                <c15:dlblRangeCache>
                  <c:ptCount val="2"/>
                  <c:pt idx="0">
                    <c:v>165</c:v>
                  </c:pt>
                  <c:pt idx="1">
                    <c:v>582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-16533056"/>
        <c:axId val="-16530336"/>
      </c:barChart>
      <c:catAx>
        <c:axId val="-1653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419"/>
          </a:p>
        </c:txPr>
        <c:crossAx val="-16530336"/>
        <c:crosses val="autoZero"/>
        <c:auto val="1"/>
        <c:lblAlgn val="ctr"/>
        <c:lblOffset val="100"/>
        <c:noMultiLvlLbl val="0"/>
      </c:catAx>
      <c:valAx>
        <c:axId val="-16530336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-165330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633114332046073"/>
          <c:y val="0.14521452145214522"/>
          <c:w val="0.69572830466255409"/>
          <c:h val="0.85478547854785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Estadísticas!$H$47:$H$48</c:f>
              <c:strCache>
                <c:ptCount val="2"/>
                <c:pt idx="0">
                  <c:v>Acogidos</c:v>
                </c:pt>
                <c:pt idx="1">
                  <c:v>Depositados</c:v>
                </c:pt>
              </c:strCache>
            </c:strRef>
          </c:cat>
          <c:val>
            <c:numRef>
              <c:f>Estadísticas!$I$47:$I$48</c:f>
              <c:numCache>
                <c:formatCode>General</c:formatCode>
                <c:ptCount val="2"/>
                <c:pt idx="0">
                  <c:v>2</c:v>
                </c:pt>
                <c:pt idx="1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-16537408"/>
        <c:axId val="-16524352"/>
      </c:barChart>
      <c:catAx>
        <c:axId val="-16537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419"/>
          </a:p>
        </c:txPr>
        <c:crossAx val="-16524352"/>
        <c:crosses val="autoZero"/>
        <c:auto val="1"/>
        <c:lblAlgn val="ctr"/>
        <c:lblOffset val="100"/>
        <c:noMultiLvlLbl val="0"/>
      </c:catAx>
      <c:valAx>
        <c:axId val="-165243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653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633114332046073"/>
          <c:y val="0.14521452145214522"/>
          <c:w val="0.69572830466255409"/>
          <c:h val="0.85478547854785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Estadísticas!$K$48:$K$50</c:f>
              <c:strCache>
                <c:ptCount val="3"/>
                <c:pt idx="0">
                  <c:v>Acogidos</c:v>
                </c:pt>
                <c:pt idx="1">
                  <c:v>Rechazados</c:v>
                </c:pt>
                <c:pt idx="2">
                  <c:v>Depositados</c:v>
                </c:pt>
              </c:strCache>
            </c:strRef>
          </c:cat>
          <c:val>
            <c:numRef>
              <c:f>Estadísticas!$L$48:$L$50</c:f>
              <c:numCache>
                <c:formatCode>General</c:formatCode>
                <c:ptCount val="3"/>
                <c:pt idx="0">
                  <c:v>3</c:v>
                </c:pt>
                <c:pt idx="1">
                  <c:v>16</c:v>
                </c:pt>
                <c:pt idx="2">
                  <c:v>30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-16536320"/>
        <c:axId val="-16526528"/>
      </c:barChart>
      <c:catAx>
        <c:axId val="-165363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419"/>
          </a:p>
        </c:txPr>
        <c:crossAx val="-16526528"/>
        <c:crosses val="autoZero"/>
        <c:auto val="1"/>
        <c:lblAlgn val="ctr"/>
        <c:lblOffset val="100"/>
        <c:noMultiLvlLbl val="0"/>
      </c:catAx>
      <c:valAx>
        <c:axId val="-165265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6536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accent6">
                  <a:shade val="65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bubble3D val="0"/>
            <c:explosion val="6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bubble3D val="0"/>
            <c:spPr>
              <a:solidFill>
                <a:schemeClr val="accent6">
                  <a:tint val="65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0"/>
              <c:layout>
                <c:manualLayout>
                  <c:x val="4.7048743907011623E-2"/>
                  <c:y val="-3.468222722159729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6864641919760109E-2"/>
                  <c:y val="0.1367529058867641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419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333333333333334"/>
                      <c:h val="0.21839285714285711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419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Estadísticas!$S$48:$S$50</c:f>
              <c:strCache>
                <c:ptCount val="3"/>
                <c:pt idx="0">
                  <c:v>Depositados</c:v>
                </c:pt>
                <c:pt idx="1">
                  <c:v>Rechazados</c:v>
                </c:pt>
                <c:pt idx="2">
                  <c:v>Acogidos</c:v>
                </c:pt>
              </c:strCache>
            </c:strRef>
          </c:cat>
          <c:val>
            <c:numRef>
              <c:f>Estadísticas!$T$48:$T$50</c:f>
              <c:numCache>
                <c:formatCode>General</c:formatCode>
                <c:ptCount val="3"/>
                <c:pt idx="0">
                  <c:v>15</c:v>
                </c:pt>
                <c:pt idx="1">
                  <c:v>7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14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pieChart>
        <c:varyColors val="1"/>
        <c:ser>
          <c:idx val="0"/>
          <c:order val="0"/>
          <c:explosion val="7"/>
          <c:dPt>
            <c:idx val="0"/>
            <c:bubble3D val="0"/>
            <c:spPr>
              <a:solidFill>
                <a:schemeClr val="accent6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bubble3D val="0"/>
            <c:spPr>
              <a:solidFill>
                <a:schemeClr val="accent6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0"/>
              <c:layout>
                <c:manualLayout>
                  <c:x val="7.970567424091881E-3"/>
                  <c:y val="2.4235445071124607E-2"/>
                </c:manualLayout>
              </c:layout>
              <c:tx>
                <c:rich>
                  <a:bodyPr/>
                  <a:lstStyle/>
                  <a:p>
                    <a:fld id="{FE05E19B-ECB4-474C-AAED-87A5C02CD3DA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
</a:t>
                    </a:r>
                    <a:fld id="{50188395-3F8C-40D6-9939-76D2381E0DC3}" type="CATEGORYNAME">
                      <a:rPr lang="en-US" baseline="0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FFEB4D4-0362-4859-BD06-B93F09607FA3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1.6448641131014002E-2"/>
                  <c:y val="-1.6084961829947106E-3"/>
                </c:manualLayout>
              </c:layout>
              <c:tx>
                <c:rich>
                  <a:bodyPr/>
                  <a:lstStyle/>
                  <a:p>
                    <a:fld id="{4ED840BA-E645-4531-9C55-F058BB78586D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
</a:t>
                    </a:r>
                    <a:fld id="{1C322928-3D71-4FE5-85A0-E0F490AC4A9A}" type="CATEGORYNAME">
                      <a:rPr lang="en-US" baseline="0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ACF199EC-52C2-4FB9-8234-023D0832D9DD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419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cat>
            <c:strRef>
              <c:f>Estadísticas!$B$11:$B$12</c:f>
              <c:strCache>
                <c:ptCount val="2"/>
                <c:pt idx="0">
                  <c:v>Niños</c:v>
                </c:pt>
                <c:pt idx="1">
                  <c:v>Niñas</c:v>
                </c:pt>
              </c:strCache>
            </c:strRef>
          </c:cat>
          <c:val>
            <c:numRef>
              <c:f>Estadísticas!$D$11:$D$12</c:f>
              <c:numCache>
                <c:formatCode>0%</c:formatCode>
                <c:ptCount val="2"/>
                <c:pt idx="0">
                  <c:v>0.92113564668769721</c:v>
                </c:pt>
                <c:pt idx="1">
                  <c:v>7.8864353312302835E-2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Estadísticas!$C$11:$C$12</c15:f>
                <c15:dlblRangeCache>
                  <c:ptCount val="2"/>
                  <c:pt idx="0">
                    <c:v>292</c:v>
                  </c:pt>
                  <c:pt idx="1">
                    <c:v>25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9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accent6">
                  <a:shade val="6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bubble3D val="0"/>
            <c:spPr>
              <a:solidFill>
                <a:schemeClr val="accent6">
                  <a:tint val="6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0"/>
              <c:layout/>
              <c:tx>
                <c:rich>
                  <a:bodyPr/>
                  <a:lstStyle/>
                  <a:p>
                    <a:fld id="{E261E042-2F1F-4217-B54E-A1DD336D845F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
</a:t>
                    </a:r>
                    <a:fld id="{370A452B-70B1-479E-A385-10668E54C85A}" type="CATEGORYNAME">
                      <a:rPr lang="en-US" baseline="0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05F9359C-134A-4073-BE06-55722C904C15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073CECF3-5303-4AF7-89F9-1DF2064501C6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
</a:t>
                    </a:r>
                    <a:fld id="{B8BDA8F4-D06C-4AD9-BB4C-1BA21780145A}" type="CATEGORYNAME">
                      <a:rPr lang="en-US" baseline="0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843EB1C9-E360-440B-BAD0-9DCCC75E0B25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59816CEE-C982-4396-8212-4A5E3C8F9073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
</a:t>
                    </a:r>
                    <a:fld id="{8F10E7F2-9FFD-431E-B801-41B45B02DFCD}" type="CATEGORYNAME">
                      <a:rPr lang="en-US" baseline="0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AB3D3B41-56A1-4CAA-9247-8DDB3A1CBE27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419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  <c15:showDataLabelsRange val="1"/>
              </c:ext>
            </c:extLst>
          </c:dLbls>
          <c:cat>
            <c:strRef>
              <c:f>Estadísticas!$K$11:$K$13</c:f>
              <c:strCache>
                <c:ptCount val="3"/>
                <c:pt idx="0">
                  <c:v>Criterio de Oportunidad</c:v>
                </c:pt>
                <c:pt idx="1">
                  <c:v>Conciliación</c:v>
                </c:pt>
                <c:pt idx="2">
                  <c:v>Suspensión Condicional del Procedimiento</c:v>
                </c:pt>
              </c:strCache>
            </c:strRef>
          </c:cat>
          <c:val>
            <c:numRef>
              <c:f>Estadísticas!$M$11:$M$13</c:f>
              <c:numCache>
                <c:formatCode>0%</c:formatCode>
                <c:ptCount val="3"/>
                <c:pt idx="0">
                  <c:v>0.1111111111111111</c:v>
                </c:pt>
                <c:pt idx="1">
                  <c:v>0</c:v>
                </c:pt>
                <c:pt idx="2">
                  <c:v>0.88888888888888884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Estadísticas!$L$11:$L$13</c15:f>
                <c15:dlblRangeCache>
                  <c:ptCount val="3"/>
                  <c:pt idx="0">
                    <c:v>1</c:v>
                  </c:pt>
                  <c:pt idx="1">
                    <c:v>0</c:v>
                  </c:pt>
                  <c:pt idx="2">
                    <c:v>8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9843A4E-68AB-46E4-94E9-D3B1A8F21838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84BA1E5D-1A34-404C-B363-60CB00F5EDA3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FC34D2E-3C13-4F1F-87BA-632E0127CB74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43BDDD1B-0E9A-4A2C-9180-288989F77510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2C20FFB-B820-43FD-87B5-949368488124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2FF237E3-19E7-41B7-A5B8-E38B4F2D658F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731D4A6-2CDE-4902-BDE3-202E9D71F0B3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EC7DD23F-7665-4E4B-A8F9-B06698D52F44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404F67E-A81E-4E9C-B601-2F1EB939C38C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2A6FB2D1-B8AE-4FF6-9247-393130F9F53B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99361D4-460C-45E6-88C7-F985AE3BA725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7EC9E8CB-74FF-4EF4-812F-F8B75D17C8DE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9F9F45D-17FE-4ABA-A2B0-2EBF7E5F79AF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F1F494C7-BA6D-4CBA-B343-281EC447C968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365082D-FAC0-4707-80AA-C072EB08BCCF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38040990-A3B5-4D77-8227-69486C5FA45F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D94887E-A265-4489-8428-3C10843549AF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847913FB-B9C9-4102-A325-2F49E1C7B3DD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2EE77D4-6A00-44FB-B707-EBE6DE46F0F1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EC50CA24-967E-4865-BE8B-797D83529423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213B69E-F859-4D02-A117-0F9EB944599D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2B4865B8-55AD-43FC-8DE8-344FCCB14651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1D897E84-5D19-4B9F-8188-6939C20BCCA7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3FA22DD1-8D8C-4242-886E-1BFA2464E744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7F8A3AA-1580-4600-AB23-B675B87E0151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6458F52F-5D80-4B8A-86F0-78C5020863F2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9B7B4A4-8508-4E34-82B1-CBF2175144A6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E7D2757F-BF29-4992-8624-1C9FA03C0D12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79605793-091C-49C9-97FE-E9396D13DB23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B171A0C1-0100-45CA-98FD-339CFCC3BD43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841DB41-C96B-4446-8D30-5C68AC255984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9F02A4DA-1928-47A7-A5FB-33AA11DD13E8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B45BCA8-B5FF-4A0A-BA7C-31207E18EBDE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17C7355F-BF56-4623-84F4-4EEC00DFAE2E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8654CDEE-C93A-4AED-8EF6-7AF1DC57024E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966CA273-FA83-424C-9F56-2314D6496DF2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0D36BFFE-A8A7-4FCE-B4E4-8C8A8A90E83C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8A80930E-0586-4723-BE3F-65EA96D3FE4F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Estadísticas!$B$47:$B$65</c:f>
              <c:strCache>
                <c:ptCount val="19"/>
                <c:pt idx="0">
                  <c:v>Indultos</c:v>
                </c:pt>
                <c:pt idx="1">
                  <c:v>Amnistía</c:v>
                </c:pt>
                <c:pt idx="2">
                  <c:v>Amonestación y Advertencia</c:v>
                </c:pt>
                <c:pt idx="3">
                  <c:v>Perdon Judicial (Con Sanción Eximida)</c:v>
                </c:pt>
                <c:pt idx="4">
                  <c:v>Cumplimiento de la Sanción en el Extrajero</c:v>
                </c:pt>
                <c:pt idx="5">
                  <c:v>Prisión Domiciliaria</c:v>
                </c:pt>
                <c:pt idx="6">
                  <c:v>Cumplimiento Especial de la Sanción</c:v>
                </c:pt>
                <c:pt idx="7">
                  <c:v>Nulidad del Procedimiento</c:v>
                </c:pt>
                <c:pt idx="8">
                  <c:v>Sanción Mínima   (Sanción Cumplida)</c:v>
                </c:pt>
                <c:pt idx="9">
                  <c:v>Fallecimiento</c:v>
                </c:pt>
                <c:pt idx="10">
                  <c:v>Criterio de Oportunidad</c:v>
                </c:pt>
                <c:pt idx="11">
                  <c:v>Prescripción</c:v>
                </c:pt>
                <c:pt idx="12">
                  <c:v>Traslados Otorgados Fuera de la Jurisdicción</c:v>
                </c:pt>
                <c:pt idx="13">
                  <c:v>Declinatoria al Tribunal Ordinario</c:v>
                </c:pt>
                <c:pt idx="14">
                  <c:v>Descargo</c:v>
                </c:pt>
                <c:pt idx="15">
                  <c:v>Auto de No Ha Lugar</c:v>
                </c:pt>
                <c:pt idx="16">
                  <c:v>Cesación de la Sanción</c:v>
                </c:pt>
                <c:pt idx="17">
                  <c:v>Archivo Definitivo/Sobreseimiento Definitivo</c:v>
                </c:pt>
                <c:pt idx="18">
                  <c:v>Extinción</c:v>
                </c:pt>
              </c:strCache>
            </c:strRef>
          </c:cat>
          <c:val>
            <c:numRef>
              <c:f>Estadísticas!$D$47:$D$65</c:f>
              <c:numCache>
                <c:formatCode>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3.4843205574912892E-3</c:v>
                </c:pt>
                <c:pt idx="10">
                  <c:v>3.4843205574912892E-3</c:v>
                </c:pt>
                <c:pt idx="11">
                  <c:v>6.9686411149825784E-3</c:v>
                </c:pt>
                <c:pt idx="12">
                  <c:v>1.3937282229965157E-2</c:v>
                </c:pt>
                <c:pt idx="13">
                  <c:v>2.4390243902439025E-2</c:v>
                </c:pt>
                <c:pt idx="14">
                  <c:v>4.1811846689895474E-2</c:v>
                </c:pt>
                <c:pt idx="15">
                  <c:v>4.878048780487805E-2</c:v>
                </c:pt>
                <c:pt idx="16">
                  <c:v>0.20557491289198607</c:v>
                </c:pt>
                <c:pt idx="17">
                  <c:v>0.26480836236933797</c:v>
                </c:pt>
                <c:pt idx="18">
                  <c:v>0.38675958188153309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Estadísticas!$C$47:$C$65</c15:f>
                <c15:dlblRangeCach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2</c:v>
                  </c:pt>
                  <c:pt idx="10">
                    <c:v>1</c:v>
                  </c:pt>
                  <c:pt idx="11">
                    <c:v>2</c:v>
                  </c:pt>
                  <c:pt idx="12">
                    <c:v>4</c:v>
                  </c:pt>
                  <c:pt idx="13">
                    <c:v>7</c:v>
                  </c:pt>
                  <c:pt idx="14">
                    <c:v>14</c:v>
                  </c:pt>
                  <c:pt idx="15">
                    <c:v>16</c:v>
                  </c:pt>
                  <c:pt idx="16">
                    <c:v>59</c:v>
                  </c:pt>
                  <c:pt idx="17">
                    <c:v>80</c:v>
                  </c:pt>
                  <c:pt idx="18">
                    <c:v>120</c:v>
                  </c:pt>
                </c15:dlblRangeCache>
              </c15:datalabelsRang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8"/>
        <c:overlap val="-25"/>
        <c:axId val="-16529248"/>
        <c:axId val="-16528704"/>
      </c:barChart>
      <c:catAx>
        <c:axId val="-16529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419"/>
          </a:p>
        </c:txPr>
        <c:crossAx val="-16528704"/>
        <c:crosses val="autoZero"/>
        <c:auto val="1"/>
        <c:lblAlgn val="ctr"/>
        <c:lblOffset val="100"/>
        <c:noMultiLvlLbl val="0"/>
      </c:catAx>
      <c:valAx>
        <c:axId val="-165287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-16529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3E94E9AE-ADD6-4140-9DC2-C0E83B960C1D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3DCD9CCB-B6AF-45AB-A477-E2ACE8356AF5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4349A51D-854E-425A-A8A4-FA2717C49AA3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AC393429-F4E8-4F2B-8D77-81188FE0D3F5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3A3FCD2B-5BAA-4272-A74B-36BE3DB6410C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F2341685-C8A2-4A51-B8DF-0CEDEFF077B8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ABF00C78-C317-4964-9674-05F63BC6E1CB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DE66DAAD-34E4-441C-BEDB-2C6772B7E51C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10A3C499-8476-4B9A-AD79-580F71EC7C15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5B3EA170-FBB6-4AB6-9167-6E34D09A39DD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E31FC927-E52D-439B-8A3F-B6EDDE38C651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E6043A10-7C28-4084-AAAE-D6E26243B3C7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6D0E5A52-8B13-4BEF-8D8F-0497F990D411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B4DEC302-75C2-468B-9AC5-6F1E548EB550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67000A64-6CE1-4CDC-9731-0226923E0713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5B01708D-E957-4203-A8E3-A4A8FBDA1D8D}" type="VALUE">
                      <a:rPr lang="es-DO" baseline="0"/>
                      <a:pPr/>
                      <a:t>[VALOR]</a:t>
                    </a:fld>
                    <a:endParaRPr lang="es-DO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Estadísticas!$F$11:$F$18</c:f>
              <c:strCache>
                <c:ptCount val="8"/>
                <c:pt idx="0">
                  <c:v>Prohibición de Visitar Determinadas Personas</c:v>
                </c:pt>
                <c:pt idx="1">
                  <c:v>Prohibición de Traslado sin Autorización</c:v>
                </c:pt>
                <c:pt idx="2">
                  <c:v> Cambio de Residencia</c:v>
                </c:pt>
                <c:pt idx="3">
                  <c:v>Detención en su Propio Domicilio</c:v>
                </c:pt>
                <c:pt idx="4">
                  <c:v>Poner Bajo Custodia de otra Persona o Institución</c:v>
                </c:pt>
                <c:pt idx="5">
                  <c:v>Libertad sin Medida Cautelar</c:v>
                </c:pt>
                <c:pt idx="6">
                  <c:v>Obligación de Presentarse ante una Autoridad</c:v>
                </c:pt>
                <c:pt idx="7">
                  <c:v>Privación Provisional de Libertad</c:v>
                </c:pt>
              </c:strCache>
            </c:strRef>
          </c:cat>
          <c:val>
            <c:numRef>
              <c:f>Estadísticas!$H$11:$H$18</c:f>
              <c:numCache>
                <c:formatCode>0.00%</c:formatCode>
                <c:ptCount val="8"/>
                <c:pt idx="0">
                  <c:v>0</c:v>
                </c:pt>
                <c:pt idx="1">
                  <c:v>3.8022813688212928E-3</c:v>
                </c:pt>
                <c:pt idx="2">
                  <c:v>2.2813688212927757E-2</c:v>
                </c:pt>
                <c:pt idx="3">
                  <c:v>2.2813688212927757E-2</c:v>
                </c:pt>
                <c:pt idx="4">
                  <c:v>6.8441064638783272E-2</c:v>
                </c:pt>
                <c:pt idx="5">
                  <c:v>0.11787072243346007</c:v>
                </c:pt>
                <c:pt idx="6">
                  <c:v>0.37642585551330798</c:v>
                </c:pt>
                <c:pt idx="7">
                  <c:v>0.38783269961977185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Estadísticas!$G$11:$G$18</c15:f>
                <c15:dlblRangeCache>
                  <c:ptCount val="8"/>
                  <c:pt idx="0">
                    <c:v>0</c:v>
                  </c:pt>
                  <c:pt idx="1">
                    <c:v>1</c:v>
                  </c:pt>
                  <c:pt idx="2">
                    <c:v>6</c:v>
                  </c:pt>
                  <c:pt idx="3">
                    <c:v>6</c:v>
                  </c:pt>
                  <c:pt idx="4">
                    <c:v>18</c:v>
                  </c:pt>
                  <c:pt idx="5">
                    <c:v>31</c:v>
                  </c:pt>
                  <c:pt idx="6">
                    <c:v>99</c:v>
                  </c:pt>
                  <c:pt idx="7">
                    <c:v>102</c:v>
                  </c:pt>
                </c15:dlblRangeCache>
              </c15:datalabelsRang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-16538496"/>
        <c:axId val="-16528160"/>
      </c:barChart>
      <c:catAx>
        <c:axId val="-16538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419"/>
          </a:p>
        </c:txPr>
        <c:crossAx val="-16528160"/>
        <c:crosses val="autoZero"/>
        <c:auto val="1"/>
        <c:lblAlgn val="ctr"/>
        <c:lblOffset val="100"/>
        <c:noMultiLvlLbl val="0"/>
      </c:catAx>
      <c:valAx>
        <c:axId val="-16528160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-16538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0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8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2.pn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177800</xdr:colOff>
      <xdr:row>1</xdr:row>
      <xdr:rowOff>203200</xdr:rowOff>
    </xdr:from>
    <xdr:to>
      <xdr:col>5</xdr:col>
      <xdr:colOff>457198</xdr:colOff>
      <xdr:row>3</xdr:row>
      <xdr:rowOff>152274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0400" y="974725"/>
          <a:ext cx="5232398" cy="38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1</xdr:row>
      <xdr:rowOff>209550</xdr:rowOff>
    </xdr:from>
    <xdr:to>
      <xdr:col>5</xdr:col>
      <xdr:colOff>452761</xdr:colOff>
      <xdr:row>3</xdr:row>
      <xdr:rowOff>148447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714500" y="981075"/>
          <a:ext cx="5234311" cy="377047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476250</xdr:colOff>
      <xdr:row>0</xdr:row>
      <xdr:rowOff>9525</xdr:rowOff>
    </xdr:from>
    <xdr:to>
      <xdr:col>4</xdr:col>
      <xdr:colOff>752475</xdr:colOff>
      <xdr:row>1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952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184150</xdr:colOff>
      <xdr:row>1</xdr:row>
      <xdr:rowOff>203200</xdr:rowOff>
    </xdr:from>
    <xdr:to>
      <xdr:col>5</xdr:col>
      <xdr:colOff>447664</xdr:colOff>
      <xdr:row>4</xdr:row>
      <xdr:rowOff>1064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6750" y="974725"/>
          <a:ext cx="5216514" cy="388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177800</xdr:colOff>
      <xdr:row>1</xdr:row>
      <xdr:rowOff>203200</xdr:rowOff>
    </xdr:from>
    <xdr:to>
      <xdr:col>5</xdr:col>
      <xdr:colOff>447667</xdr:colOff>
      <xdr:row>4</xdr:row>
      <xdr:rowOff>1427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0400" y="974725"/>
          <a:ext cx="5222867" cy="388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209550</xdr:colOff>
      <xdr:row>0</xdr:row>
      <xdr:rowOff>180975</xdr:rowOff>
    </xdr:from>
    <xdr:to>
      <xdr:col>4</xdr:col>
      <xdr:colOff>276225</xdr:colOff>
      <xdr:row>2</xdr:row>
      <xdr:rowOff>85725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80975"/>
          <a:ext cx="31432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193675</xdr:colOff>
      <xdr:row>1</xdr:row>
      <xdr:rowOff>196850</xdr:rowOff>
    </xdr:from>
    <xdr:to>
      <xdr:col>5</xdr:col>
      <xdr:colOff>457184</xdr:colOff>
      <xdr:row>4</xdr:row>
      <xdr:rowOff>1624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46275" y="968375"/>
          <a:ext cx="5216509" cy="395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177800</xdr:colOff>
      <xdr:row>1</xdr:row>
      <xdr:rowOff>203200</xdr:rowOff>
    </xdr:from>
    <xdr:to>
      <xdr:col>5</xdr:col>
      <xdr:colOff>447667</xdr:colOff>
      <xdr:row>4</xdr:row>
      <xdr:rowOff>1427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0400" y="974725"/>
          <a:ext cx="5222867" cy="388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177800</xdr:colOff>
      <xdr:row>1</xdr:row>
      <xdr:rowOff>203200</xdr:rowOff>
    </xdr:from>
    <xdr:to>
      <xdr:col>5</xdr:col>
      <xdr:colOff>447667</xdr:colOff>
      <xdr:row>4</xdr:row>
      <xdr:rowOff>1427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0400" y="974725"/>
          <a:ext cx="5222867" cy="388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179070</xdr:colOff>
      <xdr:row>1</xdr:row>
      <xdr:rowOff>200025</xdr:rowOff>
    </xdr:from>
    <xdr:to>
      <xdr:col>5</xdr:col>
      <xdr:colOff>434283</xdr:colOff>
      <xdr:row>4</xdr:row>
      <xdr:rowOff>3797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1670" y="971550"/>
          <a:ext cx="5208213" cy="394322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179070</xdr:colOff>
      <xdr:row>1</xdr:row>
      <xdr:rowOff>200025</xdr:rowOff>
    </xdr:from>
    <xdr:to>
      <xdr:col>5</xdr:col>
      <xdr:colOff>443861</xdr:colOff>
      <xdr:row>4</xdr:row>
      <xdr:rowOff>3797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1670" y="971550"/>
          <a:ext cx="5217791" cy="394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187325</xdr:colOff>
      <xdr:row>1</xdr:row>
      <xdr:rowOff>193675</xdr:rowOff>
    </xdr:from>
    <xdr:to>
      <xdr:col>5</xdr:col>
      <xdr:colOff>466723</xdr:colOff>
      <xdr:row>3</xdr:row>
      <xdr:rowOff>152312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9925" y="965200"/>
          <a:ext cx="5232398" cy="396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711200</xdr:colOff>
      <xdr:row>0</xdr:row>
      <xdr:rowOff>63500</xdr:rowOff>
    </xdr:from>
    <xdr:to>
      <xdr:col>4</xdr:col>
      <xdr:colOff>781050</xdr:colOff>
      <xdr:row>1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025" y="63500"/>
          <a:ext cx="3146425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1181" name="Text Box 15"/>
        <xdr:cNvSpPr txBox="1">
          <a:spLocks noChangeArrowheads="1"/>
        </xdr:cNvSpPr>
      </xdr:nvSpPr>
      <xdr:spPr bwMode="auto">
        <a:xfrm>
          <a:off x="1533525" y="971550"/>
          <a:ext cx="4886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5475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28575</xdr:colOff>
      <xdr:row>8</xdr:row>
      <xdr:rowOff>38100</xdr:rowOff>
    </xdr:to>
    <xdr:pic>
      <xdr:nvPicPr>
        <xdr:cNvPr id="11543" name="Imagen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908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1580028</xdr:colOff>
      <xdr:row>15</xdr:row>
      <xdr:rowOff>100853</xdr:rowOff>
    </xdr:from>
    <xdr:to>
      <xdr:col>19</xdr:col>
      <xdr:colOff>9524</xdr:colOff>
      <xdr:row>32</xdr:row>
      <xdr:rowOff>57150</xdr:rowOff>
    </xdr:to>
    <xdr:graphicFrame macro="">
      <xdr:nvGraphicFramePr>
        <xdr:cNvPr id="11547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438150</xdr:colOff>
      <xdr:row>14</xdr:row>
      <xdr:rowOff>161925</xdr:rowOff>
    </xdr:from>
    <xdr:to>
      <xdr:col>25</xdr:col>
      <xdr:colOff>333375</xdr:colOff>
      <xdr:row>31</xdr:row>
      <xdr:rowOff>142875</xdr:rowOff>
    </xdr:to>
    <xdr:graphicFrame macro="">
      <xdr:nvGraphicFramePr>
        <xdr:cNvPr id="11548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950097</xdr:colOff>
      <xdr:row>49</xdr:row>
      <xdr:rowOff>101706</xdr:rowOff>
    </xdr:from>
    <xdr:to>
      <xdr:col>8</xdr:col>
      <xdr:colOff>20010</xdr:colOff>
      <xdr:row>59</xdr:row>
      <xdr:rowOff>33351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648341</xdr:colOff>
      <xdr:row>50</xdr:row>
      <xdr:rowOff>145143</xdr:rowOff>
    </xdr:from>
    <xdr:to>
      <xdr:col>12</xdr:col>
      <xdr:colOff>687827</xdr:colOff>
      <xdr:row>60</xdr:row>
      <xdr:rowOff>145143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1194761</xdr:colOff>
      <xdr:row>52</xdr:row>
      <xdr:rowOff>106455</xdr:rowOff>
    </xdr:from>
    <xdr:to>
      <xdr:col>22</xdr:col>
      <xdr:colOff>870323</xdr:colOff>
      <xdr:row>63</xdr:row>
      <xdr:rowOff>95089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449570</xdr:colOff>
      <xdr:row>21</xdr:row>
      <xdr:rowOff>98771</xdr:rowOff>
    </xdr:from>
    <xdr:to>
      <xdr:col>3</xdr:col>
      <xdr:colOff>1316158</xdr:colOff>
      <xdr:row>39</xdr:row>
      <xdr:rowOff>22625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673552</xdr:colOff>
      <xdr:row>17</xdr:row>
      <xdr:rowOff>186415</xdr:rowOff>
    </xdr:from>
    <xdr:to>
      <xdr:col>14</xdr:col>
      <xdr:colOff>653142</xdr:colOff>
      <xdr:row>40</xdr:row>
      <xdr:rowOff>136071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748393</xdr:colOff>
      <xdr:row>68</xdr:row>
      <xdr:rowOff>104773</xdr:rowOff>
    </xdr:from>
    <xdr:to>
      <xdr:col>4</xdr:col>
      <xdr:colOff>979713</xdr:colOff>
      <xdr:row>100</xdr:row>
      <xdr:rowOff>95250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449035</xdr:colOff>
      <xdr:row>22</xdr:row>
      <xdr:rowOff>77560</xdr:rowOff>
    </xdr:from>
    <xdr:to>
      <xdr:col>7</xdr:col>
      <xdr:colOff>585106</xdr:colOff>
      <xdr:row>41</xdr:row>
      <xdr:rowOff>68034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687160</xdr:colOff>
      <xdr:row>50</xdr:row>
      <xdr:rowOff>206829</xdr:rowOff>
    </xdr:from>
    <xdr:to>
      <xdr:col>18</xdr:col>
      <xdr:colOff>102053</xdr:colOff>
      <xdr:row>60</xdr:row>
      <xdr:rowOff>10886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</xdr:row>
      <xdr:rowOff>200025</xdr:rowOff>
    </xdr:from>
    <xdr:to>
      <xdr:col>5</xdr:col>
      <xdr:colOff>447675</xdr:colOff>
      <xdr:row>3</xdr:row>
      <xdr:rowOff>171450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3575" y="971550"/>
          <a:ext cx="521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177800</xdr:colOff>
      <xdr:row>1</xdr:row>
      <xdr:rowOff>203200</xdr:rowOff>
    </xdr:from>
    <xdr:to>
      <xdr:col>5</xdr:col>
      <xdr:colOff>447667</xdr:colOff>
      <xdr:row>4</xdr:row>
      <xdr:rowOff>1427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0400" y="974725"/>
          <a:ext cx="5222867" cy="388777"/>
        </a:xfrm>
        <a:prstGeom prst="rect">
          <a:avLst/>
        </a:prstGeom>
        <a:noFill/>
        <a:ln>
          <a:noFill/>
        </a:ln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179070</xdr:colOff>
      <xdr:row>1</xdr:row>
      <xdr:rowOff>200025</xdr:rowOff>
    </xdr:from>
    <xdr:to>
      <xdr:col>5</xdr:col>
      <xdr:colOff>443861</xdr:colOff>
      <xdr:row>4</xdr:row>
      <xdr:rowOff>3797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1670" y="971550"/>
          <a:ext cx="5217791" cy="39432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179070</xdr:colOff>
      <xdr:row>1</xdr:row>
      <xdr:rowOff>200025</xdr:rowOff>
    </xdr:from>
    <xdr:to>
      <xdr:col>5</xdr:col>
      <xdr:colOff>443861</xdr:colOff>
      <xdr:row>4</xdr:row>
      <xdr:rowOff>3797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1670" y="971550"/>
          <a:ext cx="5217791" cy="39432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177800</xdr:colOff>
      <xdr:row>1</xdr:row>
      <xdr:rowOff>203200</xdr:rowOff>
    </xdr:from>
    <xdr:to>
      <xdr:col>5</xdr:col>
      <xdr:colOff>447667</xdr:colOff>
      <xdr:row>4</xdr:row>
      <xdr:rowOff>1427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0400" y="974725"/>
          <a:ext cx="5222867" cy="388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179070</xdr:colOff>
      <xdr:row>1</xdr:row>
      <xdr:rowOff>209550</xdr:rowOff>
    </xdr:from>
    <xdr:to>
      <xdr:col>5</xdr:col>
      <xdr:colOff>440022</xdr:colOff>
      <xdr:row>4</xdr:row>
      <xdr:rowOff>3715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931670" y="981075"/>
          <a:ext cx="5213952" cy="384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0" bIns="0" anchor="t"/>
        <a:lstStyle/>
        <a:p>
          <a:pPr algn="l" rtl="0">
            <a:defRPr sz="1000"/>
          </a:pPr>
          <a:r>
            <a:rPr lang="es-DO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Informe Mensual de Adolescentes</a:t>
          </a:r>
        </a:p>
      </xdr:txBody>
    </xdr:sp>
    <xdr:clientData/>
  </xdr:twoCellAnchor>
  <xdr:twoCellAnchor editAs="oneCell">
    <xdr:from>
      <xdr:col>1</xdr:col>
      <xdr:colOff>676275</xdr:colOff>
      <xdr:row>0</xdr:row>
      <xdr:rowOff>66675</xdr:rowOff>
    </xdr:from>
    <xdr:to>
      <xdr:col>4</xdr:col>
      <xdr:colOff>742950</xdr:colOff>
      <xdr:row>1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6675"/>
          <a:ext cx="3143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Paralegal%202/Listado%20Asignacion%20de%20Casos%202015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martinez/Desktop/Correci&#243;n/Informes%202021/MARZO/La%20Vega-05-04-2021/Consolidados/ConsolidadoNNAEneroMarzo2021-LaVeg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martinez/Desktop/Correci&#243;n/Informes%202021/MARZO/3-Monte%20Plata-5-04-2021/Enero-Marzo%202021%20NN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martinez/Desktop/Correci&#243;n/Informes%202021/MARZO/7-Mao-05-04-2021/Nueva%20carpeta/TRIMESTRAL/CONSOLIDADO%20NNA%20ENERO%20MARZ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martinez/Desktop/Correci&#243;n/Informes%202021/MARZO/MC-08-04-2021/12-04-2021/primer%20trimestre%20dajabon%20nn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martinez/Desktop/Correci&#243;n/Informes%202021/MARZO/MC-08-04-2021/12-04-2021/primer%20trim.%20santiago%20rodriguez%20nn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CONSOLIDADO%20ADOLESCENTE%20BLANC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martinez/Desktop/Correci&#243;n/Informes%202021/MARZO/SC-05-2021/12-04-2021/SC-Consolidado-NNA-Trimestral%20Enero-Marzo%20202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martinez/Desktop/Correci&#243;n/Informes%202021/MARZO/SPM-Seybo-05-04-2021/07-04-2021/SPM/Cons%20Trim%20Ene-Mar%20NNA%2021%20sp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martinez/Desktop/Correci&#243;n/Informes%202021/MARZO/SPM-Seybo-05-04-2021/07-04-2021/3%20v%20Cons%20NNA%20Trim%201-21%20Seib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martinez/Desktop/Correci&#243;n/Informes%202021/MARZO/DN-05-04-2021/07-04-2021/INFORME%20MARZO/INFORME%20MARZO/nna/CONSOLIDADO/enero-marz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martinez/Desktop/Correci&#243;n/Informes%202021/MARZO/Provincia%20Santo%20Domingo-05-04-2021/06-04-2021%20a%20las%2016-49/CONSOL.%201ER.%20TRIM.%20NNA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 DE CASOS"/>
      <sheetName val="LEYENDA"/>
    </sheetNames>
    <sheetDataSet>
      <sheetData sheetId="0"/>
      <sheetData sheetId="1">
        <row r="2">
          <cell r="B2" t="str">
            <v>Abuso de Confianza (Art. 406, 407 y 408 CP)</v>
          </cell>
        </row>
        <row r="3">
          <cell r="B3" t="str">
            <v>Actos de Torturas (303 y 303 numerales 1-2-3-4 CP)</v>
          </cell>
        </row>
        <row r="4">
          <cell r="B4" t="str">
            <v>Amenaza (305, 306, 307 y 308 CP)</v>
          </cell>
        </row>
        <row r="5">
          <cell r="B5" t="str">
            <v>Comercio, Porte y Tenencia de Armas (Ley 36)</v>
          </cell>
        </row>
        <row r="6">
          <cell r="B6" t="str">
            <v>Crimenes y Delitos de Alta Tecnología (Ley 53-07)</v>
          </cell>
        </row>
        <row r="7">
          <cell r="B7" t="str">
            <v>Delitos Sexuales (330, 331,332,333,334 y 335 CP)</v>
          </cell>
        </row>
        <row r="8">
          <cell r="B8" t="str">
            <v>Derecho de Autor (Ley 65-00)</v>
          </cell>
        </row>
        <row r="9">
          <cell r="B9" t="str">
            <v>Desfalco (Art. 169 y 172 CP)</v>
          </cell>
        </row>
        <row r="10">
          <cell r="B10" t="str">
            <v>Difamación e Injuria (Art. 367, 368, 369, 370 y 371 CP)</v>
          </cell>
        </row>
        <row r="11">
          <cell r="B11" t="str">
            <v>Envenenamiento (301 y 302 CP)</v>
          </cell>
        </row>
        <row r="12">
          <cell r="B12" t="str">
            <v>Estafa (Art. 405 CP)</v>
          </cell>
        </row>
        <row r="13">
          <cell r="B13" t="str">
            <v>Falsificación (Art. 132, 133, 134, 139, 140, 141, 142, 145, 146, 147, 148, 150, 151, 153, 154, 155 y 156 CP)</v>
          </cell>
        </row>
        <row r="14">
          <cell r="B14" t="str">
            <v>Golpes y Heridas (Art. 309, 310, 311, 312 y 313 C.P)</v>
          </cell>
        </row>
        <row r="15">
          <cell r="B15" t="str">
            <v>Homicidio (Art. 295 y 304 párrafo II CP)</v>
          </cell>
        </row>
        <row r="16">
          <cell r="B16" t="str">
            <v>Homicidio Agravado (Art. 295, 296, 297, 298, 302 y 304 CP)</v>
          </cell>
        </row>
        <row r="17">
          <cell r="B17" t="str">
            <v>Incendio (Art. 434 CP)</v>
          </cell>
        </row>
        <row r="18">
          <cell r="B18" t="str">
            <v>INDOTEL (Ley 153-98)</v>
          </cell>
        </row>
        <row r="19">
          <cell r="B19" t="str">
            <v>Infanticidio (300 y 302 CP)</v>
          </cell>
        </row>
        <row r="20">
          <cell r="B20" t="str">
            <v>Lavado de Activos (Ley 72-02)</v>
          </cell>
        </row>
        <row r="21">
          <cell r="B21" t="str">
            <v>Ley 583-70 (Secuestro)</v>
          </cell>
        </row>
        <row r="22">
          <cell r="B22" t="str">
            <v>Ley de Cheques (2859)</v>
          </cell>
        </row>
        <row r="23">
          <cell r="B23" t="str">
            <v>Ley de Drogas (Ley 50-88)</v>
          </cell>
        </row>
        <row r="24">
          <cell r="B24" t="str">
            <v>Ley de Electricidad (Ley 125-01)</v>
          </cell>
        </row>
        <row r="25">
          <cell r="B25" t="str">
            <v>Manutención (Ley 136-03)</v>
          </cell>
        </row>
        <row r="26">
          <cell r="B26" t="str">
            <v>Medio Ambiente (Ley 64-00)</v>
          </cell>
        </row>
        <row r="27">
          <cell r="B27" t="str">
            <v>Otros</v>
          </cell>
        </row>
        <row r="28">
          <cell r="B28" t="str">
            <v>Parricidio (299 y 302 CP)</v>
          </cell>
        </row>
        <row r="29">
          <cell r="B29" t="str">
            <v>Prevaricación (Art.166 y 167 CP)</v>
          </cell>
        </row>
        <row r="30">
          <cell r="B30" t="str">
            <v>Robo (Art. 379, 380, 381, 382, 383, 384, 385, 386, 388, 389 y 401 CP)</v>
          </cell>
        </row>
        <row r="31">
          <cell r="B31" t="str">
            <v>Seducción de Menores (Art. 355 CP)</v>
          </cell>
        </row>
        <row r="32">
          <cell r="B32" t="str">
            <v>Soborno (Art. 177, 178, 179, 181 y 182 CP)</v>
          </cell>
        </row>
        <row r="33">
          <cell r="B33" t="str">
            <v>Sustracción de Menores (Art. 354 CP)</v>
          </cell>
        </row>
        <row r="34">
          <cell r="B34" t="str">
            <v>Tentativa de Homicidio (Art. 2, 295 y 304 CP)</v>
          </cell>
        </row>
        <row r="35">
          <cell r="B35" t="str">
            <v>Trabajo Pagado y no realizado (Ley 3143)</v>
          </cell>
        </row>
        <row r="36">
          <cell r="B36" t="str">
            <v>Tránsito y Vehículo de Motor (Ley 241)</v>
          </cell>
        </row>
        <row r="37">
          <cell r="B37" t="str">
            <v>Trata de Personas (Ley 137-03)</v>
          </cell>
        </row>
        <row r="38">
          <cell r="B38" t="str">
            <v>Viajes Ilegales (Ley 344-98)</v>
          </cell>
        </row>
        <row r="39">
          <cell r="B39" t="str">
            <v>Violación a la Propiedad (Ley 5869)</v>
          </cell>
        </row>
        <row r="40">
          <cell r="B40" t="str">
            <v>Violencia Intrafamiliar (309 numerales 1-2-3-4-5-6 y 7 CP)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Fe"/>
      <sheetName val="Ma"/>
      <sheetName val="La Vega"/>
      <sheetName val="Ene"/>
      <sheetName val="Feb"/>
      <sheetName val="Mar"/>
      <sheetName val="Constanza"/>
      <sheetName val="Dep. La Vega"/>
      <sheetName val="REPORTE"/>
    </sheetNames>
    <sheetDataSet>
      <sheetData sheetId="0" refreshError="1"/>
      <sheetData sheetId="1" refreshError="1"/>
      <sheetData sheetId="2" refreshError="1"/>
      <sheetData sheetId="3">
        <row r="10">
          <cell r="F10">
            <v>143</v>
          </cell>
        </row>
        <row r="16">
          <cell r="H16">
            <v>9</v>
          </cell>
          <cell r="I16">
            <v>6</v>
          </cell>
          <cell r="J16">
            <v>15</v>
          </cell>
        </row>
        <row r="17">
          <cell r="H17">
            <v>0</v>
          </cell>
          <cell r="I17">
            <v>0</v>
          </cell>
          <cell r="J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</v>
          </cell>
          <cell r="G28">
            <v>0</v>
          </cell>
          <cell r="H28">
            <v>0</v>
          </cell>
          <cell r="I28">
            <v>0</v>
          </cell>
          <cell r="J28">
            <v>1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1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F34">
            <v>7</v>
          </cell>
          <cell r="G34">
            <v>0</v>
          </cell>
          <cell r="H34">
            <v>0</v>
          </cell>
          <cell r="I34">
            <v>0</v>
          </cell>
          <cell r="J34">
            <v>7</v>
          </cell>
        </row>
        <row r="35">
          <cell r="F35">
            <v>1</v>
          </cell>
          <cell r="G35">
            <v>0</v>
          </cell>
          <cell r="H35">
            <v>0</v>
          </cell>
          <cell r="I35">
            <v>0</v>
          </cell>
          <cell r="J35">
            <v>1</v>
          </cell>
        </row>
        <row r="36">
          <cell r="F36">
            <v>6</v>
          </cell>
          <cell r="G36">
            <v>0</v>
          </cell>
          <cell r="H36">
            <v>0</v>
          </cell>
          <cell r="I36">
            <v>0</v>
          </cell>
          <cell r="J36">
            <v>6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F43">
            <v>0</v>
          </cell>
          <cell r="G43">
            <v>3</v>
          </cell>
          <cell r="H43">
            <v>0</v>
          </cell>
          <cell r="I43">
            <v>0</v>
          </cell>
          <cell r="J43">
            <v>3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F45">
            <v>0</v>
          </cell>
          <cell r="G45">
            <v>1</v>
          </cell>
          <cell r="H45">
            <v>0</v>
          </cell>
          <cell r="I45">
            <v>0</v>
          </cell>
          <cell r="J45">
            <v>1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F47">
            <v>0</v>
          </cell>
          <cell r="G47">
            <v>1</v>
          </cell>
          <cell r="H47">
            <v>0</v>
          </cell>
          <cell r="I47">
            <v>0</v>
          </cell>
          <cell r="J47">
            <v>1</v>
          </cell>
        </row>
        <row r="48">
          <cell r="F48">
            <v>0</v>
          </cell>
          <cell r="G48">
            <v>1</v>
          </cell>
          <cell r="H48">
            <v>0</v>
          </cell>
          <cell r="I48">
            <v>0</v>
          </cell>
          <cell r="J48">
            <v>1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F55">
            <v>0</v>
          </cell>
          <cell r="G55">
            <v>6</v>
          </cell>
          <cell r="H55">
            <v>1</v>
          </cell>
          <cell r="I55">
            <v>0</v>
          </cell>
          <cell r="J55">
            <v>7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F58">
            <v>0</v>
          </cell>
          <cell r="G58">
            <v>0</v>
          </cell>
          <cell r="H58">
            <v>1</v>
          </cell>
          <cell r="I58">
            <v>0</v>
          </cell>
          <cell r="J58">
            <v>1</v>
          </cell>
        </row>
        <row r="59">
          <cell r="F59">
            <v>0</v>
          </cell>
          <cell r="G59">
            <v>6</v>
          </cell>
          <cell r="H59">
            <v>0</v>
          </cell>
          <cell r="I59">
            <v>0</v>
          </cell>
          <cell r="J59">
            <v>6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71">
          <cell r="F71">
            <v>3</v>
          </cell>
          <cell r="G71">
            <v>0</v>
          </cell>
          <cell r="H71">
            <v>0</v>
          </cell>
          <cell r="I71">
            <v>0</v>
          </cell>
          <cell r="J71">
            <v>3</v>
          </cell>
        </row>
        <row r="72">
          <cell r="F72">
            <v>1</v>
          </cell>
          <cell r="G72">
            <v>0</v>
          </cell>
          <cell r="H72">
            <v>0</v>
          </cell>
          <cell r="I72">
            <v>0</v>
          </cell>
          <cell r="J72">
            <v>1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1</v>
          </cell>
        </row>
        <row r="76">
          <cell r="J76">
            <v>130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F78">
            <v>10</v>
          </cell>
          <cell r="G78">
            <v>0</v>
          </cell>
          <cell r="H78">
            <v>0</v>
          </cell>
          <cell r="I78">
            <v>0</v>
          </cell>
          <cell r="J78">
            <v>10</v>
          </cell>
        </row>
        <row r="79">
          <cell r="F79">
            <v>6</v>
          </cell>
          <cell r="G79">
            <v>0</v>
          </cell>
          <cell r="H79">
            <v>0</v>
          </cell>
          <cell r="I79">
            <v>0</v>
          </cell>
          <cell r="J79">
            <v>6</v>
          </cell>
        </row>
        <row r="80">
          <cell r="F80">
            <v>2</v>
          </cell>
          <cell r="G80">
            <v>0</v>
          </cell>
          <cell r="H80">
            <v>0</v>
          </cell>
          <cell r="I80">
            <v>0</v>
          </cell>
          <cell r="J80">
            <v>2</v>
          </cell>
        </row>
        <row r="81">
          <cell r="F81">
            <v>1</v>
          </cell>
          <cell r="G81">
            <v>0</v>
          </cell>
          <cell r="H81">
            <v>0</v>
          </cell>
          <cell r="I81">
            <v>0</v>
          </cell>
          <cell r="J81">
            <v>1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F85">
            <v>1</v>
          </cell>
          <cell r="G85">
            <v>0</v>
          </cell>
          <cell r="H85">
            <v>0</v>
          </cell>
          <cell r="I85">
            <v>0</v>
          </cell>
          <cell r="J85">
            <v>1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91">
          <cell r="G91">
            <v>1</v>
          </cell>
          <cell r="H91">
            <v>1</v>
          </cell>
        </row>
        <row r="92">
          <cell r="G92">
            <v>3</v>
          </cell>
          <cell r="H92">
            <v>3</v>
          </cell>
        </row>
        <row r="93">
          <cell r="G93">
            <v>1</v>
          </cell>
          <cell r="H93">
            <v>1</v>
          </cell>
        </row>
        <row r="94">
          <cell r="G94">
            <v>0</v>
          </cell>
          <cell r="H94">
            <v>0</v>
          </cell>
        </row>
        <row r="100">
          <cell r="I100">
            <v>0</v>
          </cell>
          <cell r="J100">
            <v>0</v>
          </cell>
        </row>
        <row r="101">
          <cell r="I101">
            <v>0</v>
          </cell>
          <cell r="J101">
            <v>0</v>
          </cell>
        </row>
        <row r="102">
          <cell r="I102">
            <v>0</v>
          </cell>
          <cell r="J102">
            <v>0</v>
          </cell>
        </row>
        <row r="103">
          <cell r="I103">
            <v>0</v>
          </cell>
          <cell r="J103">
            <v>0</v>
          </cell>
        </row>
        <row r="104">
          <cell r="I104">
            <v>0</v>
          </cell>
          <cell r="J104">
            <v>0</v>
          </cell>
        </row>
        <row r="105">
          <cell r="I105">
            <v>0</v>
          </cell>
        </row>
        <row r="106">
          <cell r="I106">
            <v>0</v>
          </cell>
          <cell r="J106">
            <v>0</v>
          </cell>
        </row>
        <row r="107">
          <cell r="I107">
            <v>0</v>
          </cell>
          <cell r="J107">
            <v>0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</row>
        <row r="112">
          <cell r="I112">
            <v>0</v>
          </cell>
          <cell r="J112">
            <v>0</v>
          </cell>
        </row>
        <row r="113">
          <cell r="I113">
            <v>0</v>
          </cell>
          <cell r="J113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7">
          <cell r="I117">
            <v>0</v>
          </cell>
        </row>
        <row r="118">
          <cell r="I118">
            <v>0</v>
          </cell>
          <cell r="J118">
            <v>0</v>
          </cell>
        </row>
        <row r="119">
          <cell r="I119">
            <v>0</v>
          </cell>
          <cell r="J119">
            <v>0</v>
          </cell>
        </row>
        <row r="120">
          <cell r="I120">
            <v>0</v>
          </cell>
          <cell r="J120">
            <v>0</v>
          </cell>
        </row>
        <row r="121">
          <cell r="I121">
            <v>0</v>
          </cell>
        </row>
        <row r="122">
          <cell r="I122">
            <v>0</v>
          </cell>
          <cell r="J122">
            <v>0</v>
          </cell>
        </row>
        <row r="123">
          <cell r="I123">
            <v>0</v>
          </cell>
          <cell r="J123">
            <v>0</v>
          </cell>
        </row>
        <row r="124">
          <cell r="I124">
            <v>0</v>
          </cell>
          <cell r="J124">
            <v>0</v>
          </cell>
        </row>
        <row r="125">
          <cell r="I125">
            <v>0</v>
          </cell>
        </row>
        <row r="126">
          <cell r="I126">
            <v>0</v>
          </cell>
          <cell r="J126">
            <v>0</v>
          </cell>
        </row>
        <row r="127">
          <cell r="I127">
            <v>0</v>
          </cell>
          <cell r="J127">
            <v>0</v>
          </cell>
        </row>
        <row r="128">
          <cell r="I128">
            <v>0</v>
          </cell>
          <cell r="J128">
            <v>0</v>
          </cell>
        </row>
        <row r="129">
          <cell r="I129">
            <v>0</v>
          </cell>
          <cell r="J129">
            <v>0</v>
          </cell>
        </row>
        <row r="130">
          <cell r="I130">
            <v>0</v>
          </cell>
          <cell r="J130">
            <v>0</v>
          </cell>
        </row>
        <row r="131">
          <cell r="I131">
            <v>3</v>
          </cell>
        </row>
        <row r="132">
          <cell r="I132">
            <v>1</v>
          </cell>
          <cell r="J132">
            <v>0</v>
          </cell>
        </row>
        <row r="133">
          <cell r="I133">
            <v>0</v>
          </cell>
          <cell r="J133">
            <v>0</v>
          </cell>
        </row>
        <row r="134">
          <cell r="I134">
            <v>1</v>
          </cell>
          <cell r="J134">
            <v>0</v>
          </cell>
        </row>
        <row r="135">
          <cell r="I135">
            <v>1</v>
          </cell>
          <cell r="J135">
            <v>0</v>
          </cell>
        </row>
        <row r="136">
          <cell r="I136">
            <v>0</v>
          </cell>
          <cell r="J136">
            <v>0</v>
          </cell>
        </row>
        <row r="137">
          <cell r="I137">
            <v>0</v>
          </cell>
        </row>
        <row r="139">
          <cell r="I139">
            <v>0</v>
          </cell>
          <cell r="J139">
            <v>0</v>
          </cell>
        </row>
        <row r="140">
          <cell r="I140">
            <v>0</v>
          </cell>
          <cell r="J140">
            <v>0</v>
          </cell>
        </row>
        <row r="141">
          <cell r="I141">
            <v>0</v>
          </cell>
          <cell r="J141">
            <v>0</v>
          </cell>
        </row>
        <row r="142">
          <cell r="I142">
            <v>0</v>
          </cell>
          <cell r="J142">
            <v>0</v>
          </cell>
        </row>
        <row r="143">
          <cell r="I143">
            <v>0</v>
          </cell>
        </row>
        <row r="144">
          <cell r="I144">
            <v>0</v>
          </cell>
          <cell r="J144">
            <v>0</v>
          </cell>
        </row>
        <row r="145">
          <cell r="I145">
            <v>0</v>
          </cell>
          <cell r="J145">
            <v>0</v>
          </cell>
        </row>
        <row r="146">
          <cell r="I146">
            <v>0</v>
          </cell>
          <cell r="J146">
            <v>0</v>
          </cell>
        </row>
        <row r="147">
          <cell r="I147">
            <v>0</v>
          </cell>
          <cell r="J147">
            <v>0</v>
          </cell>
        </row>
        <row r="148">
          <cell r="I148">
            <v>0</v>
          </cell>
        </row>
        <row r="149">
          <cell r="I149">
            <v>0</v>
          </cell>
          <cell r="J149">
            <v>0</v>
          </cell>
        </row>
        <row r="150">
          <cell r="I150">
            <v>0</v>
          </cell>
          <cell r="J150">
            <v>0</v>
          </cell>
        </row>
        <row r="151">
          <cell r="I151">
            <v>0</v>
          </cell>
          <cell r="J151">
            <v>0</v>
          </cell>
        </row>
        <row r="152">
          <cell r="I152">
            <v>0</v>
          </cell>
          <cell r="J152">
            <v>0</v>
          </cell>
        </row>
        <row r="153">
          <cell r="I153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I156">
            <v>0</v>
          </cell>
          <cell r="J156">
            <v>0</v>
          </cell>
        </row>
        <row r="157">
          <cell r="I157">
            <v>0</v>
          </cell>
          <cell r="J157">
            <v>0</v>
          </cell>
        </row>
        <row r="158">
          <cell r="I158">
            <v>0</v>
          </cell>
        </row>
        <row r="159">
          <cell r="I159">
            <v>0</v>
          </cell>
          <cell r="J159">
            <v>0</v>
          </cell>
        </row>
        <row r="160">
          <cell r="I160">
            <v>0</v>
          </cell>
          <cell r="J160">
            <v>0</v>
          </cell>
        </row>
        <row r="161">
          <cell r="I161">
            <v>0</v>
          </cell>
          <cell r="J161">
            <v>0</v>
          </cell>
        </row>
        <row r="162">
          <cell r="I162">
            <v>0</v>
          </cell>
          <cell r="J162">
            <v>0</v>
          </cell>
        </row>
        <row r="163">
          <cell r="I163">
            <v>0</v>
          </cell>
        </row>
        <row r="164">
          <cell r="I164">
            <v>0</v>
          </cell>
          <cell r="J164">
            <v>0</v>
          </cell>
        </row>
        <row r="165">
          <cell r="I165">
            <v>0</v>
          </cell>
          <cell r="J165">
            <v>0</v>
          </cell>
        </row>
        <row r="166">
          <cell r="I166">
            <v>0</v>
          </cell>
          <cell r="J166">
            <v>0</v>
          </cell>
        </row>
        <row r="167">
          <cell r="I167">
            <v>0</v>
          </cell>
          <cell r="J167">
            <v>0</v>
          </cell>
        </row>
        <row r="168">
          <cell r="I168">
            <v>0</v>
          </cell>
        </row>
        <row r="169">
          <cell r="I169">
            <v>0</v>
          </cell>
          <cell r="J169">
            <v>0</v>
          </cell>
        </row>
        <row r="170">
          <cell r="I170">
            <v>0</v>
          </cell>
          <cell r="J170">
            <v>0</v>
          </cell>
        </row>
        <row r="171">
          <cell r="I171">
            <v>0</v>
          </cell>
          <cell r="J171">
            <v>0</v>
          </cell>
        </row>
        <row r="172">
          <cell r="I172">
            <v>0</v>
          </cell>
          <cell r="J172">
            <v>0</v>
          </cell>
        </row>
        <row r="173">
          <cell r="I173">
            <v>8</v>
          </cell>
        </row>
        <row r="174">
          <cell r="I174">
            <v>0</v>
          </cell>
          <cell r="J174">
            <v>0</v>
          </cell>
        </row>
        <row r="175">
          <cell r="I175">
            <v>0</v>
          </cell>
          <cell r="J175">
            <v>0</v>
          </cell>
        </row>
        <row r="176">
          <cell r="I176">
            <v>0</v>
          </cell>
          <cell r="J176">
            <v>0</v>
          </cell>
        </row>
        <row r="177">
          <cell r="I177">
            <v>0</v>
          </cell>
          <cell r="J177">
            <v>0</v>
          </cell>
        </row>
        <row r="178">
          <cell r="I178">
            <v>0</v>
          </cell>
          <cell r="J178">
            <v>0</v>
          </cell>
        </row>
        <row r="179">
          <cell r="I179">
            <v>0</v>
          </cell>
          <cell r="J179">
            <v>0</v>
          </cell>
        </row>
        <row r="180">
          <cell r="I180">
            <v>0</v>
          </cell>
          <cell r="J180">
            <v>0</v>
          </cell>
        </row>
        <row r="181">
          <cell r="I181">
            <v>0</v>
          </cell>
          <cell r="J181">
            <v>0</v>
          </cell>
        </row>
        <row r="182">
          <cell r="I182">
            <v>0</v>
          </cell>
          <cell r="J182">
            <v>0</v>
          </cell>
        </row>
        <row r="183">
          <cell r="I183">
            <v>0</v>
          </cell>
          <cell r="J183">
            <v>0</v>
          </cell>
        </row>
        <row r="184">
          <cell r="I184">
            <v>4</v>
          </cell>
          <cell r="J184">
            <v>0</v>
          </cell>
        </row>
        <row r="185">
          <cell r="I185">
            <v>0</v>
          </cell>
          <cell r="J185">
            <v>0</v>
          </cell>
        </row>
        <row r="186">
          <cell r="I186">
            <v>0</v>
          </cell>
          <cell r="J186">
            <v>0</v>
          </cell>
        </row>
        <row r="187">
          <cell r="I187">
            <v>0</v>
          </cell>
          <cell r="J187">
            <v>0</v>
          </cell>
        </row>
        <row r="188">
          <cell r="I188">
            <v>0</v>
          </cell>
          <cell r="J188">
            <v>0</v>
          </cell>
        </row>
        <row r="189">
          <cell r="I189">
            <v>0</v>
          </cell>
          <cell r="J189">
            <v>0</v>
          </cell>
        </row>
        <row r="190">
          <cell r="I190">
            <v>0</v>
          </cell>
          <cell r="J190">
            <v>0</v>
          </cell>
        </row>
        <row r="191">
          <cell r="I191">
            <v>0</v>
          </cell>
          <cell r="J191">
            <v>0</v>
          </cell>
        </row>
        <row r="192">
          <cell r="I192">
            <v>0</v>
          </cell>
          <cell r="J192">
            <v>0</v>
          </cell>
        </row>
        <row r="193">
          <cell r="I193">
            <v>1</v>
          </cell>
          <cell r="J193">
            <v>0</v>
          </cell>
        </row>
        <row r="194">
          <cell r="I194">
            <v>0</v>
          </cell>
          <cell r="J194">
            <v>0</v>
          </cell>
        </row>
        <row r="195">
          <cell r="I195">
            <v>0</v>
          </cell>
          <cell r="J195">
            <v>0</v>
          </cell>
        </row>
        <row r="196">
          <cell r="I196">
            <v>0</v>
          </cell>
          <cell r="J196">
            <v>0</v>
          </cell>
        </row>
        <row r="197">
          <cell r="I197">
            <v>0</v>
          </cell>
          <cell r="J197">
            <v>0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I201">
            <v>0</v>
          </cell>
          <cell r="J201">
            <v>0</v>
          </cell>
        </row>
        <row r="202">
          <cell r="I202">
            <v>0</v>
          </cell>
          <cell r="J202">
            <v>0</v>
          </cell>
        </row>
        <row r="203">
          <cell r="I203">
            <v>0</v>
          </cell>
          <cell r="J203">
            <v>0</v>
          </cell>
        </row>
        <row r="204">
          <cell r="I204">
            <v>0</v>
          </cell>
          <cell r="J204">
            <v>0</v>
          </cell>
        </row>
        <row r="205">
          <cell r="I205">
            <v>0</v>
          </cell>
          <cell r="J205">
            <v>0</v>
          </cell>
        </row>
        <row r="206">
          <cell r="I206">
            <v>0</v>
          </cell>
          <cell r="J206">
            <v>0</v>
          </cell>
        </row>
        <row r="207">
          <cell r="I207">
            <v>0</v>
          </cell>
          <cell r="J207">
            <v>0</v>
          </cell>
        </row>
        <row r="208">
          <cell r="I208">
            <v>0</v>
          </cell>
          <cell r="J208">
            <v>0</v>
          </cell>
        </row>
        <row r="209">
          <cell r="I209">
            <v>1</v>
          </cell>
          <cell r="J209">
            <v>0</v>
          </cell>
        </row>
        <row r="210">
          <cell r="I210">
            <v>2</v>
          </cell>
          <cell r="J210">
            <v>0</v>
          </cell>
        </row>
        <row r="211">
          <cell r="I211">
            <v>17</v>
          </cell>
        </row>
        <row r="212">
          <cell r="I212">
            <v>10</v>
          </cell>
          <cell r="J212">
            <v>0</v>
          </cell>
        </row>
        <row r="213">
          <cell r="I213">
            <v>0</v>
          </cell>
          <cell r="J213">
            <v>0</v>
          </cell>
        </row>
        <row r="214">
          <cell r="I214">
            <v>7</v>
          </cell>
          <cell r="J214">
            <v>0</v>
          </cell>
        </row>
        <row r="215">
          <cell r="I215">
            <v>0</v>
          </cell>
        </row>
        <row r="216">
          <cell r="I216">
            <v>0</v>
          </cell>
          <cell r="J216">
            <v>0</v>
          </cell>
        </row>
        <row r="217">
          <cell r="I217">
            <v>0</v>
          </cell>
          <cell r="J217">
            <v>0</v>
          </cell>
        </row>
        <row r="218">
          <cell r="I218">
            <v>1</v>
          </cell>
        </row>
        <row r="219">
          <cell r="I219">
            <v>0</v>
          </cell>
          <cell r="J219">
            <v>0</v>
          </cell>
        </row>
        <row r="220">
          <cell r="I220">
            <v>0</v>
          </cell>
          <cell r="J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1</v>
          </cell>
          <cell r="J222">
            <v>0</v>
          </cell>
        </row>
        <row r="223">
          <cell r="I223">
            <v>41</v>
          </cell>
        </row>
        <row r="224">
          <cell r="I224">
            <v>13</v>
          </cell>
          <cell r="J224">
            <v>0</v>
          </cell>
        </row>
        <row r="225">
          <cell r="I225">
            <v>0</v>
          </cell>
          <cell r="J225">
            <v>0</v>
          </cell>
        </row>
        <row r="226">
          <cell r="I226">
            <v>28</v>
          </cell>
          <cell r="J226">
            <v>0</v>
          </cell>
        </row>
        <row r="227">
          <cell r="I227">
            <v>14</v>
          </cell>
        </row>
        <row r="228">
          <cell r="I228">
            <v>4</v>
          </cell>
          <cell r="J228">
            <v>0</v>
          </cell>
        </row>
        <row r="229">
          <cell r="I229">
            <v>0</v>
          </cell>
          <cell r="J229">
            <v>0</v>
          </cell>
        </row>
        <row r="230">
          <cell r="I230">
            <v>10</v>
          </cell>
          <cell r="J230">
            <v>0</v>
          </cell>
        </row>
        <row r="231">
          <cell r="I231">
            <v>0</v>
          </cell>
          <cell r="J231">
            <v>0</v>
          </cell>
        </row>
        <row r="232">
          <cell r="I232">
            <v>20</v>
          </cell>
        </row>
        <row r="233">
          <cell r="I233">
            <v>3</v>
          </cell>
          <cell r="J233">
            <v>0</v>
          </cell>
        </row>
        <row r="234">
          <cell r="I234">
            <v>0</v>
          </cell>
          <cell r="J234">
            <v>0</v>
          </cell>
        </row>
        <row r="235">
          <cell r="I235">
            <v>4</v>
          </cell>
          <cell r="J235">
            <v>0</v>
          </cell>
        </row>
        <row r="236">
          <cell r="I236">
            <v>13</v>
          </cell>
          <cell r="J236">
            <v>0</v>
          </cell>
        </row>
        <row r="237">
          <cell r="I237">
            <v>0</v>
          </cell>
        </row>
        <row r="238">
          <cell r="I238">
            <v>0</v>
          </cell>
          <cell r="J238">
            <v>0</v>
          </cell>
        </row>
        <row r="239">
          <cell r="I239">
            <v>0</v>
          </cell>
          <cell r="J239">
            <v>0</v>
          </cell>
        </row>
        <row r="240">
          <cell r="I240">
            <v>0</v>
          </cell>
          <cell r="J240">
            <v>0</v>
          </cell>
        </row>
        <row r="241">
          <cell r="I241">
            <v>0</v>
          </cell>
          <cell r="J241">
            <v>0</v>
          </cell>
        </row>
        <row r="242">
          <cell r="I242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I245">
            <v>0</v>
          </cell>
          <cell r="J245">
            <v>0</v>
          </cell>
        </row>
      </sheetData>
      <sheetData sheetId="4" refreshError="1"/>
      <sheetData sheetId="5" refreshError="1"/>
      <sheetData sheetId="6" refreshError="1"/>
      <sheetData sheetId="7">
        <row r="10">
          <cell r="F10">
            <v>12</v>
          </cell>
        </row>
        <row r="16">
          <cell r="H16">
            <v>0</v>
          </cell>
          <cell r="I16">
            <v>1</v>
          </cell>
        </row>
        <row r="17">
          <cell r="H17">
            <v>0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2</v>
          </cell>
          <cell r="G37">
            <v>0</v>
          </cell>
          <cell r="H37">
            <v>0</v>
          </cell>
          <cell r="I37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1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  <cell r="J100">
            <v>0</v>
          </cell>
        </row>
        <row r="101">
          <cell r="I101">
            <v>0</v>
          </cell>
          <cell r="J101">
            <v>0</v>
          </cell>
        </row>
        <row r="102">
          <cell r="I102">
            <v>0</v>
          </cell>
          <cell r="J102">
            <v>0</v>
          </cell>
        </row>
        <row r="103">
          <cell r="I103">
            <v>0</v>
          </cell>
          <cell r="J103">
            <v>0</v>
          </cell>
        </row>
        <row r="104">
          <cell r="I104">
            <v>0</v>
          </cell>
          <cell r="J104">
            <v>0</v>
          </cell>
        </row>
        <row r="106">
          <cell r="I106">
            <v>0</v>
          </cell>
          <cell r="J106">
            <v>0</v>
          </cell>
        </row>
        <row r="107">
          <cell r="I107">
            <v>0</v>
          </cell>
          <cell r="J107">
            <v>0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2">
          <cell r="I112">
            <v>0</v>
          </cell>
          <cell r="J112">
            <v>0</v>
          </cell>
        </row>
        <row r="113">
          <cell r="I113">
            <v>0</v>
          </cell>
          <cell r="J113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8">
          <cell r="I118">
            <v>0</v>
          </cell>
          <cell r="J118">
            <v>0</v>
          </cell>
        </row>
        <row r="119">
          <cell r="I119">
            <v>0</v>
          </cell>
          <cell r="J119">
            <v>0</v>
          </cell>
        </row>
        <row r="120">
          <cell r="I120">
            <v>0</v>
          </cell>
          <cell r="J120">
            <v>0</v>
          </cell>
        </row>
        <row r="122">
          <cell r="I122">
            <v>0</v>
          </cell>
          <cell r="J122">
            <v>0</v>
          </cell>
        </row>
        <row r="123">
          <cell r="I123">
            <v>0</v>
          </cell>
          <cell r="J123">
            <v>0</v>
          </cell>
        </row>
        <row r="124">
          <cell r="I124">
            <v>0</v>
          </cell>
          <cell r="J124">
            <v>0</v>
          </cell>
        </row>
        <row r="126">
          <cell r="I126">
            <v>0</v>
          </cell>
          <cell r="J126">
            <v>0</v>
          </cell>
        </row>
        <row r="127">
          <cell r="I127">
            <v>0</v>
          </cell>
          <cell r="J127">
            <v>0</v>
          </cell>
        </row>
        <row r="128">
          <cell r="I128">
            <v>0</v>
          </cell>
          <cell r="J128">
            <v>0</v>
          </cell>
        </row>
        <row r="129">
          <cell r="I129">
            <v>0</v>
          </cell>
          <cell r="J129">
            <v>0</v>
          </cell>
        </row>
        <row r="130">
          <cell r="I130">
            <v>0</v>
          </cell>
          <cell r="J130">
            <v>0</v>
          </cell>
        </row>
        <row r="132">
          <cell r="I132">
            <v>0</v>
          </cell>
          <cell r="J132">
            <v>0</v>
          </cell>
        </row>
        <row r="133">
          <cell r="I133">
            <v>0</v>
          </cell>
          <cell r="J133">
            <v>0</v>
          </cell>
        </row>
        <row r="134">
          <cell r="I134">
            <v>0</v>
          </cell>
          <cell r="J134">
            <v>0</v>
          </cell>
        </row>
        <row r="135">
          <cell r="I135">
            <v>1</v>
          </cell>
          <cell r="J135">
            <v>0</v>
          </cell>
        </row>
        <row r="136">
          <cell r="I136">
            <v>0</v>
          </cell>
          <cell r="J136">
            <v>0</v>
          </cell>
        </row>
        <row r="139">
          <cell r="I139">
            <v>0</v>
          </cell>
          <cell r="J139">
            <v>0</v>
          </cell>
        </row>
        <row r="140">
          <cell r="I140">
            <v>0</v>
          </cell>
          <cell r="J140">
            <v>0</v>
          </cell>
        </row>
        <row r="141">
          <cell r="I141">
            <v>0</v>
          </cell>
          <cell r="J141">
            <v>0</v>
          </cell>
        </row>
        <row r="142">
          <cell r="I142">
            <v>0</v>
          </cell>
          <cell r="J142">
            <v>0</v>
          </cell>
        </row>
        <row r="144">
          <cell r="I144">
            <v>0</v>
          </cell>
          <cell r="J144">
            <v>0</v>
          </cell>
        </row>
        <row r="145">
          <cell r="I145">
            <v>0</v>
          </cell>
          <cell r="J145">
            <v>0</v>
          </cell>
        </row>
        <row r="146">
          <cell r="I146">
            <v>0</v>
          </cell>
          <cell r="J146">
            <v>0</v>
          </cell>
        </row>
        <row r="147">
          <cell r="I147">
            <v>0</v>
          </cell>
          <cell r="J147">
            <v>0</v>
          </cell>
        </row>
        <row r="149">
          <cell r="I149">
            <v>0</v>
          </cell>
          <cell r="J149">
            <v>0</v>
          </cell>
        </row>
        <row r="150">
          <cell r="I150">
            <v>0</v>
          </cell>
          <cell r="J150">
            <v>0</v>
          </cell>
        </row>
        <row r="151">
          <cell r="I151">
            <v>0</v>
          </cell>
          <cell r="J151">
            <v>0</v>
          </cell>
        </row>
        <row r="152">
          <cell r="I152">
            <v>0</v>
          </cell>
          <cell r="J152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I156">
            <v>0</v>
          </cell>
          <cell r="J156">
            <v>0</v>
          </cell>
        </row>
        <row r="157">
          <cell r="I157">
            <v>0</v>
          </cell>
          <cell r="J157">
            <v>0</v>
          </cell>
        </row>
        <row r="159">
          <cell r="I159">
            <v>0</v>
          </cell>
          <cell r="J159">
            <v>0</v>
          </cell>
        </row>
        <row r="160">
          <cell r="I160">
            <v>0</v>
          </cell>
          <cell r="J160">
            <v>0</v>
          </cell>
        </row>
        <row r="161">
          <cell r="I161">
            <v>0</v>
          </cell>
          <cell r="J161">
            <v>0</v>
          </cell>
        </row>
        <row r="162">
          <cell r="I162">
            <v>0</v>
          </cell>
          <cell r="J162">
            <v>0</v>
          </cell>
        </row>
        <row r="164">
          <cell r="I164">
            <v>0</v>
          </cell>
          <cell r="J164">
            <v>0</v>
          </cell>
        </row>
        <row r="165">
          <cell r="I165">
            <v>0</v>
          </cell>
          <cell r="J165">
            <v>0</v>
          </cell>
        </row>
        <row r="166">
          <cell r="I166">
            <v>0</v>
          </cell>
          <cell r="J166">
            <v>0</v>
          </cell>
        </row>
        <row r="167">
          <cell r="I167">
            <v>0</v>
          </cell>
          <cell r="J167">
            <v>0</v>
          </cell>
        </row>
        <row r="169">
          <cell r="I169">
            <v>0</v>
          </cell>
          <cell r="J169">
            <v>0</v>
          </cell>
        </row>
        <row r="170">
          <cell r="I170">
            <v>0</v>
          </cell>
          <cell r="J170">
            <v>0</v>
          </cell>
        </row>
        <row r="171">
          <cell r="I171">
            <v>0</v>
          </cell>
          <cell r="J171">
            <v>0</v>
          </cell>
        </row>
        <row r="172">
          <cell r="I172">
            <v>0</v>
          </cell>
          <cell r="J172">
            <v>0</v>
          </cell>
        </row>
        <row r="174">
          <cell r="I174">
            <v>0</v>
          </cell>
          <cell r="J174">
            <v>0</v>
          </cell>
        </row>
        <row r="175">
          <cell r="I175">
            <v>0</v>
          </cell>
          <cell r="J175">
            <v>0</v>
          </cell>
        </row>
        <row r="176">
          <cell r="I176">
            <v>0</v>
          </cell>
          <cell r="J176">
            <v>0</v>
          </cell>
        </row>
        <row r="177">
          <cell r="I177">
            <v>0</v>
          </cell>
          <cell r="J177">
            <v>0</v>
          </cell>
        </row>
        <row r="178">
          <cell r="I178">
            <v>0</v>
          </cell>
          <cell r="J178">
            <v>0</v>
          </cell>
        </row>
        <row r="179">
          <cell r="I179">
            <v>0</v>
          </cell>
          <cell r="J179">
            <v>0</v>
          </cell>
        </row>
        <row r="180">
          <cell r="I180">
            <v>0</v>
          </cell>
          <cell r="J180">
            <v>0</v>
          </cell>
        </row>
        <row r="181">
          <cell r="I181">
            <v>0</v>
          </cell>
          <cell r="J181">
            <v>0</v>
          </cell>
        </row>
        <row r="182">
          <cell r="I182">
            <v>0</v>
          </cell>
          <cell r="J182">
            <v>0</v>
          </cell>
        </row>
        <row r="183">
          <cell r="I183">
            <v>0</v>
          </cell>
          <cell r="J183">
            <v>0</v>
          </cell>
        </row>
        <row r="184">
          <cell r="I184">
            <v>0</v>
          </cell>
          <cell r="J184">
            <v>0</v>
          </cell>
        </row>
        <row r="185">
          <cell r="I185">
            <v>0</v>
          </cell>
          <cell r="J185">
            <v>0</v>
          </cell>
        </row>
        <row r="186">
          <cell r="I186">
            <v>0</v>
          </cell>
          <cell r="J186">
            <v>0</v>
          </cell>
        </row>
        <row r="187">
          <cell r="I187">
            <v>0</v>
          </cell>
          <cell r="J187">
            <v>0</v>
          </cell>
        </row>
        <row r="188">
          <cell r="I188">
            <v>0</v>
          </cell>
          <cell r="J188">
            <v>0</v>
          </cell>
        </row>
        <row r="189">
          <cell r="I189">
            <v>0</v>
          </cell>
          <cell r="J189">
            <v>0</v>
          </cell>
        </row>
        <row r="190">
          <cell r="I190">
            <v>0</v>
          </cell>
          <cell r="J190">
            <v>0</v>
          </cell>
        </row>
        <row r="191">
          <cell r="I191">
            <v>0</v>
          </cell>
          <cell r="J191">
            <v>0</v>
          </cell>
        </row>
        <row r="192">
          <cell r="I192">
            <v>0</v>
          </cell>
          <cell r="J192">
            <v>0</v>
          </cell>
        </row>
        <row r="193">
          <cell r="I193">
            <v>0</v>
          </cell>
          <cell r="J193">
            <v>0</v>
          </cell>
        </row>
        <row r="194">
          <cell r="I194">
            <v>0</v>
          </cell>
          <cell r="J194">
            <v>0</v>
          </cell>
        </row>
        <row r="195">
          <cell r="I195">
            <v>0</v>
          </cell>
          <cell r="J195">
            <v>0</v>
          </cell>
        </row>
        <row r="196">
          <cell r="I196">
            <v>0</v>
          </cell>
          <cell r="J196">
            <v>0</v>
          </cell>
        </row>
        <row r="197">
          <cell r="I197">
            <v>0</v>
          </cell>
          <cell r="J197">
            <v>0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I201">
            <v>0</v>
          </cell>
          <cell r="J201">
            <v>0</v>
          </cell>
        </row>
        <row r="202">
          <cell r="I202">
            <v>0</v>
          </cell>
          <cell r="J202">
            <v>0</v>
          </cell>
        </row>
        <row r="203">
          <cell r="I203">
            <v>0</v>
          </cell>
          <cell r="J203">
            <v>0</v>
          </cell>
        </row>
        <row r="204">
          <cell r="I204">
            <v>0</v>
          </cell>
          <cell r="J204">
            <v>0</v>
          </cell>
        </row>
        <row r="205">
          <cell r="I205">
            <v>0</v>
          </cell>
          <cell r="J205">
            <v>0</v>
          </cell>
        </row>
        <row r="206">
          <cell r="I206">
            <v>1</v>
          </cell>
          <cell r="J206">
            <v>0</v>
          </cell>
        </row>
        <row r="207">
          <cell r="I207">
            <v>0</v>
          </cell>
          <cell r="J207">
            <v>0</v>
          </cell>
        </row>
        <row r="208">
          <cell r="I208">
            <v>0</v>
          </cell>
          <cell r="J208">
            <v>0</v>
          </cell>
        </row>
        <row r="209">
          <cell r="I209">
            <v>0</v>
          </cell>
          <cell r="J209">
            <v>0</v>
          </cell>
        </row>
        <row r="210">
          <cell r="I210">
            <v>0</v>
          </cell>
          <cell r="J210">
            <v>0</v>
          </cell>
        </row>
        <row r="212">
          <cell r="I212">
            <v>2</v>
          </cell>
          <cell r="J212">
            <v>0</v>
          </cell>
        </row>
        <row r="213">
          <cell r="I213">
            <v>0</v>
          </cell>
          <cell r="J213">
            <v>0</v>
          </cell>
        </row>
        <row r="214">
          <cell r="I214">
            <v>1</v>
          </cell>
          <cell r="J214">
            <v>0</v>
          </cell>
        </row>
        <row r="216">
          <cell r="I216">
            <v>0</v>
          </cell>
          <cell r="J216">
            <v>0</v>
          </cell>
        </row>
        <row r="217">
          <cell r="I217">
            <v>0</v>
          </cell>
          <cell r="J217">
            <v>0</v>
          </cell>
        </row>
        <row r="219">
          <cell r="I219">
            <v>0</v>
          </cell>
          <cell r="J219">
            <v>0</v>
          </cell>
        </row>
        <row r="220">
          <cell r="I220">
            <v>0</v>
          </cell>
          <cell r="J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4">
          <cell r="I224">
            <v>0</v>
          </cell>
          <cell r="J224">
            <v>0</v>
          </cell>
        </row>
        <row r="225">
          <cell r="I225">
            <v>0</v>
          </cell>
          <cell r="J225">
            <v>0</v>
          </cell>
        </row>
        <row r="226">
          <cell r="I226">
            <v>5</v>
          </cell>
          <cell r="J226">
            <v>0</v>
          </cell>
        </row>
        <row r="228">
          <cell r="I228">
            <v>2</v>
          </cell>
          <cell r="J228">
            <v>0</v>
          </cell>
        </row>
        <row r="229">
          <cell r="I229">
            <v>0</v>
          </cell>
          <cell r="J229">
            <v>0</v>
          </cell>
        </row>
        <row r="230">
          <cell r="I230">
            <v>0</v>
          </cell>
          <cell r="J230">
            <v>0</v>
          </cell>
        </row>
        <row r="231">
          <cell r="I231">
            <v>0</v>
          </cell>
          <cell r="J231">
            <v>0</v>
          </cell>
        </row>
        <row r="233">
          <cell r="I233">
            <v>0</v>
          </cell>
          <cell r="J233">
            <v>0</v>
          </cell>
        </row>
        <row r="234">
          <cell r="I234">
            <v>0</v>
          </cell>
          <cell r="J234">
            <v>0</v>
          </cell>
        </row>
        <row r="235">
          <cell r="I235">
            <v>0</v>
          </cell>
          <cell r="J235">
            <v>0</v>
          </cell>
        </row>
        <row r="236">
          <cell r="I236">
            <v>0</v>
          </cell>
          <cell r="J236">
            <v>0</v>
          </cell>
        </row>
        <row r="238">
          <cell r="I238">
            <v>0</v>
          </cell>
          <cell r="J238">
            <v>0</v>
          </cell>
        </row>
        <row r="239">
          <cell r="I239">
            <v>2</v>
          </cell>
          <cell r="J239">
            <v>0</v>
          </cell>
        </row>
        <row r="240">
          <cell r="I240">
            <v>2</v>
          </cell>
          <cell r="J240">
            <v>0</v>
          </cell>
        </row>
        <row r="241">
          <cell r="I241">
            <v>0</v>
          </cell>
          <cell r="J241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I245">
            <v>0</v>
          </cell>
          <cell r="J245">
            <v>0</v>
          </cell>
        </row>
      </sheetData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 21"/>
      <sheetName val="Febrero 21"/>
      <sheetName val="Marzo 21"/>
      <sheetName val="Trimestral Enero-Marzo NNA"/>
      <sheetName val="REPORTE ADOLESCENTES"/>
      <sheetName val="REPORTE"/>
    </sheetNames>
    <sheetDataSet>
      <sheetData sheetId="0">
        <row r="16">
          <cell r="H16">
            <v>2</v>
          </cell>
        </row>
        <row r="36">
          <cell r="F36">
            <v>1</v>
          </cell>
        </row>
        <row r="85">
          <cell r="F85">
            <v>2</v>
          </cell>
        </row>
        <row r="206">
          <cell r="I206">
            <v>1</v>
          </cell>
        </row>
        <row r="212">
          <cell r="I212">
            <v>3</v>
          </cell>
        </row>
        <row r="214">
          <cell r="I214">
            <v>1</v>
          </cell>
        </row>
        <row r="224">
          <cell r="I224">
            <v>1</v>
          </cell>
        </row>
        <row r="226">
          <cell r="I226">
            <v>4</v>
          </cell>
        </row>
        <row r="239">
          <cell r="I239">
            <v>4</v>
          </cell>
        </row>
        <row r="240">
          <cell r="I240">
            <v>4</v>
          </cell>
        </row>
      </sheetData>
      <sheetData sheetId="1">
        <row r="31">
          <cell r="F31">
            <v>2</v>
          </cell>
        </row>
        <row r="33">
          <cell r="F33">
            <v>1</v>
          </cell>
        </row>
        <row r="36">
          <cell r="F36">
            <v>1</v>
          </cell>
        </row>
        <row r="86">
          <cell r="F86">
            <v>1</v>
          </cell>
        </row>
        <row r="212">
          <cell r="I212">
            <v>2</v>
          </cell>
        </row>
        <row r="224">
          <cell r="I224">
            <v>1</v>
          </cell>
        </row>
        <row r="226">
          <cell r="I226">
            <v>4</v>
          </cell>
        </row>
        <row r="230">
          <cell r="I230">
            <v>4</v>
          </cell>
        </row>
        <row r="238">
          <cell r="I238">
            <v>5</v>
          </cell>
        </row>
        <row r="240">
          <cell r="I240">
            <v>5</v>
          </cell>
        </row>
      </sheetData>
      <sheetData sheetId="2">
        <row r="36">
          <cell r="F36">
            <v>4</v>
          </cell>
        </row>
        <row r="85">
          <cell r="F85">
            <v>1</v>
          </cell>
        </row>
        <row r="86">
          <cell r="F86">
            <v>1</v>
          </cell>
        </row>
        <row r="185">
          <cell r="I185">
            <v>4</v>
          </cell>
        </row>
        <row r="212">
          <cell r="I212">
            <v>4</v>
          </cell>
        </row>
        <row r="218">
          <cell r="I218">
            <v>0</v>
          </cell>
        </row>
        <row r="223">
          <cell r="I223">
            <v>4</v>
          </cell>
        </row>
        <row r="224">
          <cell r="I224">
            <v>4</v>
          </cell>
        </row>
        <row r="227">
          <cell r="I227">
            <v>2</v>
          </cell>
        </row>
        <row r="232">
          <cell r="I232">
            <v>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er trimestre"/>
      <sheetName val="ENERO"/>
      <sheetName val="FEBRERO"/>
      <sheetName val="MARZO"/>
      <sheetName val="REPORTE"/>
    </sheetNames>
    <sheetDataSet>
      <sheetData sheetId="0" refreshError="1"/>
      <sheetData sheetId="1">
        <row r="16">
          <cell r="H16">
            <v>2</v>
          </cell>
          <cell r="I16">
            <v>0</v>
          </cell>
        </row>
        <row r="17">
          <cell r="H17">
            <v>0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1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1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1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2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2">
          <cell r="I212">
            <v>2</v>
          </cell>
        </row>
        <row r="213">
          <cell r="I213">
            <v>0</v>
          </cell>
        </row>
        <row r="214">
          <cell r="I214">
            <v>4</v>
          </cell>
        </row>
        <row r="216">
          <cell r="I216">
            <v>0</v>
          </cell>
        </row>
        <row r="217">
          <cell r="I217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1</v>
          </cell>
        </row>
        <row r="222">
          <cell r="I222">
            <v>0</v>
          </cell>
        </row>
        <row r="224">
          <cell r="I224">
            <v>2</v>
          </cell>
        </row>
        <row r="225">
          <cell r="I225">
            <v>0</v>
          </cell>
        </row>
        <row r="226">
          <cell r="I226">
            <v>9</v>
          </cell>
        </row>
        <row r="228">
          <cell r="I228">
            <v>3</v>
          </cell>
        </row>
        <row r="229">
          <cell r="I229">
            <v>0</v>
          </cell>
        </row>
        <row r="230">
          <cell r="I230">
            <v>3</v>
          </cell>
        </row>
        <row r="231">
          <cell r="I231">
            <v>0</v>
          </cell>
        </row>
        <row r="233">
          <cell r="I233">
            <v>6</v>
          </cell>
        </row>
        <row r="234">
          <cell r="I234">
            <v>0</v>
          </cell>
        </row>
        <row r="235">
          <cell r="I235">
            <v>15</v>
          </cell>
        </row>
        <row r="236">
          <cell r="I236">
            <v>21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</sheetData>
      <sheetData sheetId="2">
        <row r="16">
          <cell r="H16">
            <v>1</v>
          </cell>
          <cell r="I16">
            <v>0</v>
          </cell>
        </row>
        <row r="17">
          <cell r="H17">
            <v>12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2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1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1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1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2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2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2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2">
          <cell r="I132">
            <v>1</v>
          </cell>
        </row>
        <row r="133">
          <cell r="I133">
            <v>1</v>
          </cell>
        </row>
        <row r="134">
          <cell r="I134">
            <v>0</v>
          </cell>
        </row>
        <row r="135">
          <cell r="I135">
            <v>1</v>
          </cell>
        </row>
        <row r="136">
          <cell r="I136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1</v>
          </cell>
        </row>
        <row r="183">
          <cell r="I183">
            <v>1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2">
          <cell r="I212">
            <v>1</v>
          </cell>
        </row>
        <row r="213">
          <cell r="I213">
            <v>0</v>
          </cell>
        </row>
        <row r="214">
          <cell r="I214">
            <v>2</v>
          </cell>
        </row>
        <row r="216">
          <cell r="I216">
            <v>0</v>
          </cell>
        </row>
        <row r="217">
          <cell r="I217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1</v>
          </cell>
        </row>
        <row r="222">
          <cell r="I222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1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2</v>
          </cell>
        </row>
        <row r="236">
          <cell r="I236">
            <v>2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</sheetData>
      <sheetData sheetId="3">
        <row r="16">
          <cell r="H16">
            <v>2</v>
          </cell>
          <cell r="I16">
            <v>0</v>
          </cell>
        </row>
        <row r="17">
          <cell r="H17">
            <v>0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1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9">
          <cell r="F39">
            <v>0</v>
          </cell>
          <cell r="G39">
            <v>1</v>
          </cell>
          <cell r="H39">
            <v>0</v>
          </cell>
          <cell r="I39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0</v>
          </cell>
          <cell r="G71">
            <v>3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2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1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1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2">
          <cell r="I132">
            <v>1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1</v>
          </cell>
        </row>
        <row r="136">
          <cell r="I136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1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2</v>
          </cell>
        </row>
        <row r="212">
          <cell r="I212">
            <v>1</v>
          </cell>
        </row>
        <row r="213">
          <cell r="I213">
            <v>0</v>
          </cell>
        </row>
        <row r="214">
          <cell r="I214">
            <v>0</v>
          </cell>
        </row>
        <row r="216">
          <cell r="I216">
            <v>0</v>
          </cell>
        </row>
        <row r="217">
          <cell r="I217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4">
          <cell r="I224">
            <v>2</v>
          </cell>
        </row>
        <row r="225">
          <cell r="I225">
            <v>0</v>
          </cell>
        </row>
        <row r="226">
          <cell r="I226">
            <v>7</v>
          </cell>
        </row>
        <row r="228">
          <cell r="I228">
            <v>2</v>
          </cell>
        </row>
        <row r="229">
          <cell r="I229">
            <v>0</v>
          </cell>
        </row>
        <row r="230">
          <cell r="I230">
            <v>4</v>
          </cell>
        </row>
        <row r="231">
          <cell r="I231">
            <v>0</v>
          </cell>
        </row>
        <row r="233">
          <cell r="I233">
            <v>1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zo"/>
      <sheetName val="febrero"/>
      <sheetName val="enero"/>
      <sheetName val="dajabon"/>
    </sheetNames>
    <sheetDataSet>
      <sheetData sheetId="0">
        <row r="16">
          <cell r="H16">
            <v>1</v>
          </cell>
          <cell r="I16">
            <v>0</v>
          </cell>
        </row>
        <row r="17">
          <cell r="H17">
            <v>1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1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1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2">
          <cell r="I212">
            <v>1</v>
          </cell>
        </row>
        <row r="213">
          <cell r="I213">
            <v>0</v>
          </cell>
        </row>
        <row r="214">
          <cell r="I214">
            <v>1</v>
          </cell>
        </row>
        <row r="216">
          <cell r="I216">
            <v>0</v>
          </cell>
        </row>
        <row r="217">
          <cell r="I217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1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8">
          <cell r="I238">
            <v>0</v>
          </cell>
        </row>
        <row r="239">
          <cell r="I239">
            <v>2</v>
          </cell>
        </row>
        <row r="240">
          <cell r="I240">
            <v>2</v>
          </cell>
        </row>
        <row r="241">
          <cell r="I241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</sheetData>
      <sheetData sheetId="1">
        <row r="16">
          <cell r="H16">
            <v>1</v>
          </cell>
          <cell r="I16">
            <v>0</v>
          </cell>
        </row>
        <row r="17">
          <cell r="H17">
            <v>1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1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2">
          <cell r="I132">
            <v>1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2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1</v>
          </cell>
        </row>
        <row r="210">
          <cell r="I210">
            <v>0</v>
          </cell>
        </row>
        <row r="212">
          <cell r="I212">
            <v>1</v>
          </cell>
        </row>
        <row r="213">
          <cell r="I213">
            <v>0</v>
          </cell>
        </row>
        <row r="214">
          <cell r="I214">
            <v>1</v>
          </cell>
        </row>
        <row r="216">
          <cell r="I216">
            <v>0</v>
          </cell>
        </row>
        <row r="217">
          <cell r="I217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3</v>
          </cell>
        </row>
        <row r="241">
          <cell r="I241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</sheetData>
      <sheetData sheetId="2">
        <row r="17">
          <cell r="H17">
            <v>0</v>
          </cell>
          <cell r="I17">
            <v>0</v>
          </cell>
        </row>
        <row r="240">
          <cell r="I240">
            <v>1</v>
          </cell>
        </row>
      </sheetData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zo"/>
      <sheetName val="febrero"/>
      <sheetName val="enero"/>
      <sheetName val="rodriguez"/>
    </sheetNames>
    <sheetDataSet>
      <sheetData sheetId="0">
        <row r="16">
          <cell r="I16">
            <v>0</v>
          </cell>
        </row>
        <row r="17">
          <cell r="H17">
            <v>7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1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1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10</v>
          </cell>
        </row>
        <row r="210">
          <cell r="I210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6">
          <cell r="I216">
            <v>2</v>
          </cell>
        </row>
        <row r="217">
          <cell r="I217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4">
          <cell r="I224">
            <v>2</v>
          </cell>
        </row>
        <row r="225">
          <cell r="I225">
            <v>0</v>
          </cell>
        </row>
        <row r="226">
          <cell r="I226">
            <v>3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</sheetData>
      <sheetData sheetId="1">
        <row r="16">
          <cell r="H16">
            <v>0</v>
          </cell>
          <cell r="I16">
            <v>0</v>
          </cell>
        </row>
        <row r="17">
          <cell r="H17">
            <v>5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1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1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5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6">
          <cell r="I216">
            <v>0</v>
          </cell>
        </row>
        <row r="217">
          <cell r="I217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4">
          <cell r="I224">
            <v>2</v>
          </cell>
        </row>
        <row r="225">
          <cell r="I225">
            <v>0</v>
          </cell>
        </row>
        <row r="226">
          <cell r="I226">
            <v>6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1</v>
          </cell>
        </row>
        <row r="231">
          <cell r="I231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</sheetData>
      <sheetData sheetId="2">
        <row r="17">
          <cell r="H17">
            <v>0</v>
          </cell>
          <cell r="I17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1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6">
          <cell r="I216">
            <v>0</v>
          </cell>
        </row>
        <row r="217">
          <cell r="I217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6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</sheetData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NDIS"/>
      <sheetName val="SHEILA"/>
      <sheetName val="TOTAL"/>
    </sheetNames>
    <sheetDataSet>
      <sheetData sheetId="0">
        <row r="17">
          <cell r="H17">
            <v>0</v>
          </cell>
          <cell r="I17">
            <v>0</v>
          </cell>
        </row>
      </sheetData>
      <sheetData sheetId="1">
        <row r="17">
          <cell r="H17">
            <v>0</v>
          </cell>
          <cell r="I17">
            <v>0</v>
          </cell>
        </row>
      </sheetData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zo"/>
      <sheetName val="Febrero"/>
      <sheetName val="Enero"/>
      <sheetName val="CONSOLIDADO"/>
      <sheetName val="REPORTE"/>
    </sheetNames>
    <sheetDataSet>
      <sheetData sheetId="0">
        <row r="27">
          <cell r="G27">
            <v>1</v>
          </cell>
        </row>
        <row r="30">
          <cell r="F30">
            <v>6</v>
          </cell>
        </row>
        <row r="36">
          <cell r="F36">
            <v>2</v>
          </cell>
        </row>
        <row r="37">
          <cell r="F37">
            <v>1</v>
          </cell>
        </row>
        <row r="39">
          <cell r="G39">
            <v>2</v>
          </cell>
        </row>
        <row r="71">
          <cell r="F71">
            <v>12</v>
          </cell>
        </row>
        <row r="75">
          <cell r="F75">
            <v>7</v>
          </cell>
        </row>
        <row r="84">
          <cell r="F84">
            <v>5</v>
          </cell>
        </row>
        <row r="93">
          <cell r="G93">
            <v>1</v>
          </cell>
        </row>
        <row r="109">
          <cell r="I109">
            <v>2</v>
          </cell>
        </row>
        <row r="134">
          <cell r="I134">
            <v>2</v>
          </cell>
        </row>
        <row r="175">
          <cell r="I175">
            <v>2</v>
          </cell>
        </row>
        <row r="182">
          <cell r="I182">
            <v>2</v>
          </cell>
        </row>
        <row r="185">
          <cell r="I185">
            <v>1</v>
          </cell>
        </row>
        <row r="194">
          <cell r="I194">
            <v>1</v>
          </cell>
        </row>
        <row r="209">
          <cell r="I209">
            <v>1</v>
          </cell>
        </row>
        <row r="210">
          <cell r="I210">
            <v>65</v>
          </cell>
        </row>
        <row r="212">
          <cell r="I212">
            <v>8</v>
          </cell>
        </row>
        <row r="214">
          <cell r="I214">
            <v>27</v>
          </cell>
        </row>
        <row r="217">
          <cell r="I217">
            <v>4</v>
          </cell>
        </row>
        <row r="224">
          <cell r="I224">
            <v>3</v>
          </cell>
        </row>
        <row r="226">
          <cell r="I226">
            <v>23</v>
          </cell>
        </row>
        <row r="228">
          <cell r="I228">
            <v>2</v>
          </cell>
        </row>
        <row r="230">
          <cell r="I230">
            <v>9</v>
          </cell>
        </row>
        <row r="233">
          <cell r="I233">
            <v>7</v>
          </cell>
        </row>
        <row r="235">
          <cell r="I235">
            <v>11</v>
          </cell>
        </row>
        <row r="238">
          <cell r="I238">
            <v>9</v>
          </cell>
        </row>
        <row r="240">
          <cell r="I240">
            <v>24</v>
          </cell>
        </row>
        <row r="244">
          <cell r="I244">
            <v>4</v>
          </cell>
        </row>
      </sheetData>
      <sheetData sheetId="1">
        <row r="31">
          <cell r="F31">
            <v>2</v>
          </cell>
        </row>
        <row r="35">
          <cell r="F35">
            <v>2</v>
          </cell>
        </row>
        <row r="36">
          <cell r="F36">
            <v>3</v>
          </cell>
        </row>
        <row r="71">
          <cell r="F71">
            <v>3</v>
          </cell>
        </row>
        <row r="75">
          <cell r="F75">
            <v>1</v>
          </cell>
        </row>
        <row r="80">
          <cell r="F80">
            <v>4</v>
          </cell>
        </row>
        <row r="83">
          <cell r="F83">
            <v>1</v>
          </cell>
        </row>
        <row r="84">
          <cell r="F84">
            <v>2</v>
          </cell>
        </row>
        <row r="85">
          <cell r="F85">
            <v>2</v>
          </cell>
        </row>
        <row r="118">
          <cell r="I118">
            <v>2</v>
          </cell>
        </row>
        <row r="120">
          <cell r="I120">
            <v>2</v>
          </cell>
        </row>
        <row r="132">
          <cell r="I132">
            <v>2</v>
          </cell>
        </row>
        <row r="182">
          <cell r="I182">
            <v>2</v>
          </cell>
        </row>
        <row r="197">
          <cell r="I197">
            <v>1</v>
          </cell>
        </row>
        <row r="210">
          <cell r="I210">
            <v>58</v>
          </cell>
        </row>
        <row r="212">
          <cell r="I212">
            <v>11</v>
          </cell>
        </row>
        <row r="214">
          <cell r="I214">
            <v>20</v>
          </cell>
        </row>
        <row r="217">
          <cell r="I217">
            <v>1</v>
          </cell>
        </row>
        <row r="224">
          <cell r="I224">
            <v>5</v>
          </cell>
        </row>
        <row r="226">
          <cell r="I226">
            <v>12</v>
          </cell>
        </row>
        <row r="230">
          <cell r="I230">
            <v>9</v>
          </cell>
        </row>
        <row r="233">
          <cell r="I233">
            <v>20</v>
          </cell>
        </row>
        <row r="235">
          <cell r="I235">
            <v>37</v>
          </cell>
        </row>
        <row r="236">
          <cell r="I236">
            <v>1</v>
          </cell>
        </row>
        <row r="238">
          <cell r="I238">
            <v>3</v>
          </cell>
        </row>
        <row r="240">
          <cell r="I240">
            <v>21</v>
          </cell>
        </row>
        <row r="244">
          <cell r="I244">
            <v>1</v>
          </cell>
        </row>
      </sheetData>
      <sheetData sheetId="2">
        <row r="30">
          <cell r="F30">
            <v>1</v>
          </cell>
        </row>
        <row r="31">
          <cell r="F31">
            <v>2</v>
          </cell>
        </row>
        <row r="75">
          <cell r="F75">
            <v>4</v>
          </cell>
        </row>
        <row r="80">
          <cell r="F80">
            <v>2</v>
          </cell>
        </row>
        <row r="83">
          <cell r="F83">
            <v>1</v>
          </cell>
        </row>
        <row r="84">
          <cell r="F84">
            <v>2</v>
          </cell>
        </row>
        <row r="94">
          <cell r="G94">
            <v>201</v>
          </cell>
        </row>
        <row r="134">
          <cell r="I134">
            <v>2</v>
          </cell>
        </row>
        <row r="135">
          <cell r="I135">
            <v>1</v>
          </cell>
        </row>
        <row r="182">
          <cell r="I182">
            <v>2</v>
          </cell>
        </row>
        <row r="209">
          <cell r="I209">
            <v>1</v>
          </cell>
        </row>
        <row r="210">
          <cell r="I210">
            <v>57</v>
          </cell>
        </row>
        <row r="212">
          <cell r="I212">
            <v>7</v>
          </cell>
        </row>
        <row r="214">
          <cell r="I214">
            <v>24</v>
          </cell>
        </row>
        <row r="226">
          <cell r="I226">
            <v>12</v>
          </cell>
        </row>
        <row r="228">
          <cell r="I228">
            <v>1</v>
          </cell>
        </row>
        <row r="230">
          <cell r="I230">
            <v>5</v>
          </cell>
        </row>
        <row r="233">
          <cell r="I233">
            <v>7</v>
          </cell>
        </row>
        <row r="235">
          <cell r="I235">
            <v>35</v>
          </cell>
        </row>
        <row r="240">
          <cell r="I240">
            <v>16</v>
          </cell>
        </row>
        <row r="241">
          <cell r="I241">
            <v>1</v>
          </cell>
        </row>
      </sheetData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-MARZO"/>
      <sheetName val="CONS ENERO"/>
      <sheetName val="CONS FEBRERO"/>
      <sheetName val="CONS MARZO"/>
      <sheetName val="REPORTE"/>
    </sheetNames>
    <sheetDataSet>
      <sheetData sheetId="0" refreshError="1"/>
      <sheetData sheetId="1">
        <row r="16">
          <cell r="H16">
            <v>5</v>
          </cell>
          <cell r="I16">
            <v>1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1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2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1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1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3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1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1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1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2">
          <cell r="I212">
            <v>2</v>
          </cell>
        </row>
        <row r="213">
          <cell r="I213">
            <v>0</v>
          </cell>
        </row>
        <row r="214">
          <cell r="I214">
            <v>0</v>
          </cell>
        </row>
        <row r="216">
          <cell r="I216">
            <v>0</v>
          </cell>
        </row>
        <row r="217">
          <cell r="I217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6</v>
          </cell>
        </row>
        <row r="228">
          <cell r="I228">
            <v>3</v>
          </cell>
        </row>
        <row r="229">
          <cell r="I229">
            <v>0</v>
          </cell>
        </row>
        <row r="230">
          <cell r="I230">
            <v>16</v>
          </cell>
        </row>
        <row r="231">
          <cell r="I231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</sheetData>
      <sheetData sheetId="2">
        <row r="16">
          <cell r="H16">
            <v>9</v>
          </cell>
          <cell r="I16">
            <v>1</v>
          </cell>
        </row>
        <row r="36">
          <cell r="F36">
            <v>1</v>
          </cell>
        </row>
        <row r="37">
          <cell r="G37">
            <v>2</v>
          </cell>
        </row>
        <row r="53">
          <cell r="G53">
            <v>2</v>
          </cell>
        </row>
        <row r="71">
          <cell r="G71">
            <v>1</v>
          </cell>
        </row>
        <row r="80">
          <cell r="F80">
            <v>1</v>
          </cell>
        </row>
        <row r="85">
          <cell r="F85">
            <v>1</v>
          </cell>
        </row>
        <row r="86">
          <cell r="F86">
            <v>1</v>
          </cell>
        </row>
        <row r="91">
          <cell r="G91">
            <v>1</v>
          </cell>
        </row>
        <row r="94">
          <cell r="G94">
            <v>4</v>
          </cell>
        </row>
        <row r="108">
          <cell r="I108">
            <v>1</v>
          </cell>
        </row>
        <row r="135">
          <cell r="I135">
            <v>2</v>
          </cell>
        </row>
        <row r="182">
          <cell r="I182">
            <v>1</v>
          </cell>
        </row>
        <row r="185">
          <cell r="I185">
            <v>1</v>
          </cell>
        </row>
        <row r="212">
          <cell r="I212">
            <v>5</v>
          </cell>
        </row>
        <row r="214">
          <cell r="I214">
            <v>6</v>
          </cell>
        </row>
        <row r="224">
          <cell r="I224">
            <v>3</v>
          </cell>
        </row>
        <row r="226">
          <cell r="I226">
            <v>5</v>
          </cell>
        </row>
        <row r="228">
          <cell r="I228">
            <v>4</v>
          </cell>
        </row>
        <row r="230">
          <cell r="I230">
            <v>8</v>
          </cell>
        </row>
        <row r="233">
          <cell r="I233">
            <v>1</v>
          </cell>
        </row>
        <row r="235">
          <cell r="I235">
            <v>3</v>
          </cell>
        </row>
        <row r="236">
          <cell r="I236">
            <v>5</v>
          </cell>
        </row>
        <row r="240">
          <cell r="I240">
            <v>1</v>
          </cell>
        </row>
      </sheetData>
      <sheetData sheetId="3">
        <row r="16">
          <cell r="H16">
            <v>5</v>
          </cell>
          <cell r="I16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1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2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1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2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1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3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2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1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1</v>
          </cell>
        </row>
        <row r="91">
          <cell r="G91">
            <v>1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6">
          <cell r="I106">
            <v>1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2</v>
          </cell>
        </row>
        <row r="110">
          <cell r="I110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2">
          <cell r="I132">
            <v>1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9">
          <cell r="I139">
            <v>2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2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2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2">
          <cell r="I212">
            <v>4</v>
          </cell>
        </row>
        <row r="213">
          <cell r="I213">
            <v>0</v>
          </cell>
        </row>
        <row r="214">
          <cell r="I214">
            <v>1</v>
          </cell>
        </row>
        <row r="216">
          <cell r="I216">
            <v>0</v>
          </cell>
        </row>
        <row r="217">
          <cell r="I217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4">
          <cell r="I224">
            <v>1</v>
          </cell>
        </row>
        <row r="225">
          <cell r="I225">
            <v>0</v>
          </cell>
        </row>
        <row r="226">
          <cell r="I226">
            <v>3</v>
          </cell>
        </row>
        <row r="228">
          <cell r="I228">
            <v>6</v>
          </cell>
        </row>
        <row r="229">
          <cell r="I229">
            <v>0</v>
          </cell>
        </row>
        <row r="230">
          <cell r="I230">
            <v>8</v>
          </cell>
        </row>
        <row r="231">
          <cell r="I231">
            <v>2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4</v>
          </cell>
        </row>
        <row r="236">
          <cell r="I236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</sheetData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TRIM. 1-20 SEIBO"/>
      <sheetName val="ENE 21"/>
      <sheetName val="FEB 21"/>
      <sheetName val="MAR 21"/>
    </sheetNames>
    <sheetDataSet>
      <sheetData sheetId="0" refreshError="1"/>
      <sheetData sheetId="1">
        <row r="10">
          <cell r="F10">
            <v>43</v>
          </cell>
        </row>
        <row r="17">
          <cell r="H17">
            <v>40</v>
          </cell>
          <cell r="I17">
            <v>3</v>
          </cell>
        </row>
        <row r="92">
          <cell r="G92">
            <v>39</v>
          </cell>
        </row>
        <row r="93">
          <cell r="G93">
            <v>4</v>
          </cell>
        </row>
        <row r="230">
          <cell r="I230">
            <v>4</v>
          </cell>
        </row>
      </sheetData>
      <sheetData sheetId="2">
        <row r="77">
          <cell r="F77">
            <v>1</v>
          </cell>
        </row>
        <row r="93">
          <cell r="G93">
            <v>3</v>
          </cell>
        </row>
        <row r="210">
          <cell r="I210">
            <v>38</v>
          </cell>
        </row>
      </sheetData>
      <sheetData sheetId="3">
        <row r="210">
          <cell r="I210">
            <v>39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ZO"/>
      <sheetName val="febrero"/>
      <sheetName val="enero"/>
      <sheetName val="ENERO-MARZO"/>
    </sheetNames>
    <sheetDataSet>
      <sheetData sheetId="0">
        <row r="16">
          <cell r="H16">
            <v>20</v>
          </cell>
          <cell r="I16">
            <v>0</v>
          </cell>
        </row>
        <row r="17">
          <cell r="H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1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1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2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7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2</v>
          </cell>
          <cell r="G37">
            <v>1</v>
          </cell>
          <cell r="H37">
            <v>0</v>
          </cell>
          <cell r="I37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1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1</v>
          </cell>
          <cell r="G71">
            <v>1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9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2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6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4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  <cell r="J100">
            <v>0</v>
          </cell>
        </row>
        <row r="101">
          <cell r="I101">
            <v>0</v>
          </cell>
          <cell r="J101">
            <v>0</v>
          </cell>
        </row>
        <row r="102">
          <cell r="I102">
            <v>0</v>
          </cell>
          <cell r="J102">
            <v>0</v>
          </cell>
        </row>
        <row r="103">
          <cell r="I103">
            <v>0</v>
          </cell>
          <cell r="J103">
            <v>0</v>
          </cell>
        </row>
        <row r="104">
          <cell r="I104">
            <v>0</v>
          </cell>
          <cell r="J104">
            <v>0</v>
          </cell>
        </row>
        <row r="106">
          <cell r="I106">
            <v>0</v>
          </cell>
          <cell r="J106">
            <v>0</v>
          </cell>
        </row>
        <row r="107">
          <cell r="I107">
            <v>0</v>
          </cell>
          <cell r="J107">
            <v>0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2">
          <cell r="I112">
            <v>0</v>
          </cell>
          <cell r="J112">
            <v>0</v>
          </cell>
        </row>
        <row r="113">
          <cell r="I113">
            <v>0</v>
          </cell>
          <cell r="J113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8">
          <cell r="I118">
            <v>0</v>
          </cell>
          <cell r="J118">
            <v>0</v>
          </cell>
        </row>
        <row r="119">
          <cell r="I119">
            <v>0</v>
          </cell>
          <cell r="J119">
            <v>0</v>
          </cell>
        </row>
        <row r="120">
          <cell r="I120">
            <v>0</v>
          </cell>
          <cell r="J120">
            <v>0</v>
          </cell>
        </row>
        <row r="122">
          <cell r="I122">
            <v>0</v>
          </cell>
          <cell r="J122">
            <v>0</v>
          </cell>
        </row>
        <row r="123">
          <cell r="I123">
            <v>0</v>
          </cell>
          <cell r="J123">
            <v>0</v>
          </cell>
        </row>
        <row r="124">
          <cell r="I124">
            <v>0</v>
          </cell>
          <cell r="J124">
            <v>0</v>
          </cell>
        </row>
        <row r="126">
          <cell r="I126">
            <v>10</v>
          </cell>
          <cell r="J126">
            <v>0</v>
          </cell>
        </row>
        <row r="127">
          <cell r="I127">
            <v>0</v>
          </cell>
          <cell r="J127">
            <v>0</v>
          </cell>
        </row>
        <row r="128">
          <cell r="I128">
            <v>2</v>
          </cell>
          <cell r="J128">
            <v>0</v>
          </cell>
        </row>
        <row r="129">
          <cell r="I129">
            <v>6</v>
          </cell>
          <cell r="J129">
            <v>0</v>
          </cell>
        </row>
        <row r="130">
          <cell r="I130">
            <v>0</v>
          </cell>
          <cell r="J130">
            <v>0</v>
          </cell>
        </row>
        <row r="132">
          <cell r="I132">
            <v>2</v>
          </cell>
          <cell r="J132">
            <v>0</v>
          </cell>
        </row>
        <row r="133">
          <cell r="I133">
            <v>3</v>
          </cell>
          <cell r="J133">
            <v>0</v>
          </cell>
        </row>
        <row r="134">
          <cell r="I134">
            <v>1</v>
          </cell>
          <cell r="J134">
            <v>0</v>
          </cell>
        </row>
        <row r="135">
          <cell r="I135">
            <v>0</v>
          </cell>
          <cell r="J135">
            <v>0</v>
          </cell>
        </row>
        <row r="136">
          <cell r="I136">
            <v>0</v>
          </cell>
          <cell r="J136">
            <v>0</v>
          </cell>
        </row>
        <row r="139">
          <cell r="I139">
            <v>0</v>
          </cell>
          <cell r="J139">
            <v>0</v>
          </cell>
        </row>
        <row r="140">
          <cell r="I140">
            <v>0</v>
          </cell>
          <cell r="J140">
            <v>0</v>
          </cell>
        </row>
        <row r="141">
          <cell r="I141">
            <v>0</v>
          </cell>
          <cell r="J141">
            <v>0</v>
          </cell>
        </row>
        <row r="142">
          <cell r="I142">
            <v>0</v>
          </cell>
          <cell r="J142">
            <v>0</v>
          </cell>
        </row>
        <row r="144">
          <cell r="I144">
            <v>0</v>
          </cell>
          <cell r="J144">
            <v>0</v>
          </cell>
        </row>
        <row r="145">
          <cell r="I145">
            <v>0</v>
          </cell>
          <cell r="J145">
            <v>0</v>
          </cell>
        </row>
        <row r="146">
          <cell r="I146">
            <v>0</v>
          </cell>
          <cell r="J146">
            <v>0</v>
          </cell>
        </row>
        <row r="147">
          <cell r="I147">
            <v>0</v>
          </cell>
          <cell r="J147">
            <v>0</v>
          </cell>
        </row>
        <row r="149">
          <cell r="I149">
            <v>0</v>
          </cell>
          <cell r="J149">
            <v>0</v>
          </cell>
        </row>
        <row r="150">
          <cell r="I150">
            <v>0</v>
          </cell>
          <cell r="J150">
            <v>0</v>
          </cell>
        </row>
        <row r="151">
          <cell r="I151">
            <v>0</v>
          </cell>
          <cell r="J151">
            <v>0</v>
          </cell>
        </row>
        <row r="152">
          <cell r="I152">
            <v>0</v>
          </cell>
          <cell r="J152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I156">
            <v>0</v>
          </cell>
          <cell r="J156">
            <v>0</v>
          </cell>
        </row>
        <row r="157">
          <cell r="I157">
            <v>0</v>
          </cell>
          <cell r="J157">
            <v>0</v>
          </cell>
        </row>
        <row r="159">
          <cell r="I159">
            <v>0</v>
          </cell>
          <cell r="J159">
            <v>0</v>
          </cell>
        </row>
        <row r="160">
          <cell r="I160">
            <v>0</v>
          </cell>
          <cell r="J160">
            <v>0</v>
          </cell>
        </row>
        <row r="161">
          <cell r="I161">
            <v>0</v>
          </cell>
          <cell r="J161">
            <v>0</v>
          </cell>
        </row>
        <row r="162">
          <cell r="I162">
            <v>0</v>
          </cell>
          <cell r="J162">
            <v>0</v>
          </cell>
        </row>
        <row r="164">
          <cell r="I164">
            <v>0</v>
          </cell>
          <cell r="J164">
            <v>0</v>
          </cell>
        </row>
        <row r="165">
          <cell r="I165">
            <v>0</v>
          </cell>
          <cell r="J165">
            <v>0</v>
          </cell>
        </row>
        <row r="166">
          <cell r="I166">
            <v>0</v>
          </cell>
          <cell r="J166">
            <v>0</v>
          </cell>
        </row>
        <row r="167">
          <cell r="I167">
            <v>0</v>
          </cell>
          <cell r="J167">
            <v>0</v>
          </cell>
        </row>
        <row r="169">
          <cell r="I169">
            <v>0</v>
          </cell>
          <cell r="J169">
            <v>0</v>
          </cell>
        </row>
        <row r="170">
          <cell r="I170">
            <v>0</v>
          </cell>
          <cell r="J170">
            <v>0</v>
          </cell>
        </row>
        <row r="171">
          <cell r="I171">
            <v>0</v>
          </cell>
          <cell r="J171">
            <v>0</v>
          </cell>
        </row>
        <row r="172">
          <cell r="I172">
            <v>0</v>
          </cell>
          <cell r="J172">
            <v>0</v>
          </cell>
        </row>
        <row r="174">
          <cell r="I174">
            <v>0</v>
          </cell>
          <cell r="J174">
            <v>0</v>
          </cell>
        </row>
        <row r="175">
          <cell r="I175">
            <v>0</v>
          </cell>
          <cell r="J175">
            <v>0</v>
          </cell>
        </row>
        <row r="176">
          <cell r="I176">
            <v>0</v>
          </cell>
          <cell r="J176">
            <v>0</v>
          </cell>
        </row>
        <row r="177">
          <cell r="I177">
            <v>0</v>
          </cell>
          <cell r="J177">
            <v>0</v>
          </cell>
        </row>
        <row r="178">
          <cell r="I178">
            <v>0</v>
          </cell>
          <cell r="J178">
            <v>0</v>
          </cell>
        </row>
        <row r="179">
          <cell r="I179">
            <v>0</v>
          </cell>
          <cell r="J179">
            <v>0</v>
          </cell>
        </row>
        <row r="180">
          <cell r="I180">
            <v>0</v>
          </cell>
          <cell r="J180">
            <v>0</v>
          </cell>
        </row>
        <row r="181">
          <cell r="I181">
            <v>0</v>
          </cell>
          <cell r="J181">
            <v>0</v>
          </cell>
        </row>
        <row r="182">
          <cell r="I182">
            <v>0</v>
          </cell>
          <cell r="J182">
            <v>0</v>
          </cell>
        </row>
        <row r="183">
          <cell r="I183">
            <v>0</v>
          </cell>
          <cell r="J183">
            <v>0</v>
          </cell>
        </row>
        <row r="184">
          <cell r="I184">
            <v>0</v>
          </cell>
          <cell r="J184">
            <v>0</v>
          </cell>
        </row>
        <row r="185">
          <cell r="I185">
            <v>0</v>
          </cell>
          <cell r="J185">
            <v>0</v>
          </cell>
        </row>
        <row r="186">
          <cell r="I186">
            <v>0</v>
          </cell>
          <cell r="J186">
            <v>0</v>
          </cell>
        </row>
        <row r="187">
          <cell r="I187">
            <v>0</v>
          </cell>
          <cell r="J187">
            <v>0</v>
          </cell>
        </row>
        <row r="188">
          <cell r="I188">
            <v>0</v>
          </cell>
          <cell r="J188">
            <v>0</v>
          </cell>
        </row>
        <row r="189">
          <cell r="I189">
            <v>0</v>
          </cell>
          <cell r="J189">
            <v>0</v>
          </cell>
        </row>
        <row r="190">
          <cell r="I190">
            <v>0</v>
          </cell>
          <cell r="J190">
            <v>0</v>
          </cell>
        </row>
        <row r="191">
          <cell r="I191">
            <v>0</v>
          </cell>
          <cell r="J191">
            <v>0</v>
          </cell>
        </row>
        <row r="192">
          <cell r="I192">
            <v>0</v>
          </cell>
          <cell r="J192">
            <v>0</v>
          </cell>
        </row>
        <row r="193">
          <cell r="I193">
            <v>0</v>
          </cell>
          <cell r="J193">
            <v>0</v>
          </cell>
        </row>
        <row r="194">
          <cell r="I194">
            <v>0</v>
          </cell>
          <cell r="J194">
            <v>0</v>
          </cell>
        </row>
        <row r="195">
          <cell r="I195">
            <v>0</v>
          </cell>
          <cell r="J195">
            <v>0</v>
          </cell>
        </row>
        <row r="196">
          <cell r="I196">
            <v>0</v>
          </cell>
          <cell r="J196">
            <v>0</v>
          </cell>
        </row>
        <row r="197">
          <cell r="I197">
            <v>0</v>
          </cell>
          <cell r="J197">
            <v>0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I201">
            <v>0</v>
          </cell>
          <cell r="J201">
            <v>0</v>
          </cell>
        </row>
        <row r="202">
          <cell r="I202">
            <v>0</v>
          </cell>
          <cell r="J202">
            <v>0</v>
          </cell>
        </row>
        <row r="203">
          <cell r="I203">
            <v>0</v>
          </cell>
          <cell r="J203">
            <v>0</v>
          </cell>
        </row>
        <row r="204">
          <cell r="I204">
            <v>0</v>
          </cell>
          <cell r="J204">
            <v>0</v>
          </cell>
        </row>
        <row r="205">
          <cell r="I205">
            <v>0</v>
          </cell>
          <cell r="J205">
            <v>0</v>
          </cell>
        </row>
        <row r="206">
          <cell r="I206">
            <v>0</v>
          </cell>
          <cell r="J206">
            <v>0</v>
          </cell>
        </row>
        <row r="207">
          <cell r="I207">
            <v>0</v>
          </cell>
          <cell r="J207">
            <v>0</v>
          </cell>
        </row>
        <row r="208">
          <cell r="I208">
            <v>0</v>
          </cell>
          <cell r="J208">
            <v>0</v>
          </cell>
        </row>
        <row r="209">
          <cell r="I209">
            <v>1</v>
          </cell>
          <cell r="J209">
            <v>0</v>
          </cell>
        </row>
        <row r="210">
          <cell r="I210">
            <v>4</v>
          </cell>
          <cell r="J210">
            <v>0</v>
          </cell>
        </row>
        <row r="212">
          <cell r="I212">
            <v>38</v>
          </cell>
          <cell r="J212">
            <v>0</v>
          </cell>
        </row>
        <row r="213">
          <cell r="I213">
            <v>0</v>
          </cell>
          <cell r="J213">
            <v>0</v>
          </cell>
        </row>
        <row r="214">
          <cell r="I214">
            <v>10</v>
          </cell>
          <cell r="J214">
            <v>0</v>
          </cell>
        </row>
        <row r="216">
          <cell r="I216">
            <v>0</v>
          </cell>
          <cell r="J216">
            <v>0</v>
          </cell>
        </row>
        <row r="217">
          <cell r="I217">
            <v>0</v>
          </cell>
          <cell r="J217">
            <v>0</v>
          </cell>
        </row>
        <row r="219">
          <cell r="I219">
            <v>0</v>
          </cell>
          <cell r="J219">
            <v>0</v>
          </cell>
        </row>
        <row r="220">
          <cell r="I220">
            <v>0</v>
          </cell>
          <cell r="J220">
            <v>0</v>
          </cell>
        </row>
        <row r="221">
          <cell r="I221">
            <v>1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4">
          <cell r="I224">
            <v>11</v>
          </cell>
          <cell r="J224">
            <v>0</v>
          </cell>
        </row>
        <row r="225">
          <cell r="I225">
            <v>2</v>
          </cell>
          <cell r="J225">
            <v>0</v>
          </cell>
        </row>
        <row r="226">
          <cell r="I226">
            <v>69</v>
          </cell>
          <cell r="J226">
            <v>0</v>
          </cell>
        </row>
        <row r="228">
          <cell r="I228">
            <v>4</v>
          </cell>
          <cell r="J228">
            <v>0</v>
          </cell>
        </row>
        <row r="229">
          <cell r="I229">
            <v>0</v>
          </cell>
          <cell r="J229">
            <v>0</v>
          </cell>
        </row>
        <row r="230">
          <cell r="I230">
            <v>29</v>
          </cell>
          <cell r="J230">
            <v>0</v>
          </cell>
        </row>
        <row r="231">
          <cell r="I231">
            <v>0</v>
          </cell>
          <cell r="J231">
            <v>0</v>
          </cell>
        </row>
        <row r="233">
          <cell r="I233">
            <v>0</v>
          </cell>
          <cell r="J233">
            <v>0</v>
          </cell>
        </row>
        <row r="234">
          <cell r="I234">
            <v>0</v>
          </cell>
          <cell r="J234">
            <v>0</v>
          </cell>
        </row>
        <row r="235">
          <cell r="I235">
            <v>0</v>
          </cell>
          <cell r="J235">
            <v>0</v>
          </cell>
        </row>
        <row r="236">
          <cell r="I236">
            <v>0</v>
          </cell>
          <cell r="J236">
            <v>0</v>
          </cell>
        </row>
        <row r="238">
          <cell r="I238">
            <v>8</v>
          </cell>
          <cell r="J238">
            <v>0</v>
          </cell>
        </row>
        <row r="239">
          <cell r="I239">
            <v>6</v>
          </cell>
          <cell r="J239">
            <v>0</v>
          </cell>
        </row>
        <row r="240">
          <cell r="I240">
            <v>27</v>
          </cell>
          <cell r="J240">
            <v>0</v>
          </cell>
        </row>
        <row r="241">
          <cell r="I241">
            <v>0</v>
          </cell>
          <cell r="J241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I245">
            <v>0</v>
          </cell>
          <cell r="J245">
            <v>0</v>
          </cell>
        </row>
      </sheetData>
      <sheetData sheetId="1">
        <row r="16">
          <cell r="H16">
            <v>17</v>
          </cell>
          <cell r="I16">
            <v>1</v>
          </cell>
        </row>
        <row r="17">
          <cell r="H17">
            <v>0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1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7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3</v>
          </cell>
          <cell r="H37">
            <v>0</v>
          </cell>
          <cell r="I37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1</v>
          </cell>
          <cell r="H64">
            <v>0</v>
          </cell>
          <cell r="I64">
            <v>0</v>
          </cell>
        </row>
        <row r="71">
          <cell r="F71">
            <v>3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1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3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2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11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1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2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  <cell r="J100">
            <v>0</v>
          </cell>
        </row>
        <row r="101">
          <cell r="I101">
            <v>0</v>
          </cell>
          <cell r="J101">
            <v>0</v>
          </cell>
        </row>
        <row r="102">
          <cell r="I102">
            <v>0</v>
          </cell>
          <cell r="J102">
            <v>0</v>
          </cell>
        </row>
        <row r="103">
          <cell r="I103">
            <v>0</v>
          </cell>
          <cell r="J103">
            <v>0</v>
          </cell>
        </row>
        <row r="104">
          <cell r="I104">
            <v>0</v>
          </cell>
          <cell r="J104">
            <v>0</v>
          </cell>
        </row>
        <row r="106">
          <cell r="I106">
            <v>1</v>
          </cell>
          <cell r="J106">
            <v>0</v>
          </cell>
        </row>
        <row r="107">
          <cell r="I107">
            <v>1</v>
          </cell>
          <cell r="J107">
            <v>0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2">
          <cell r="I112">
            <v>0</v>
          </cell>
          <cell r="J112">
            <v>0</v>
          </cell>
        </row>
        <row r="113">
          <cell r="I113">
            <v>0</v>
          </cell>
          <cell r="J113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8">
          <cell r="I118">
            <v>0</v>
          </cell>
          <cell r="J118">
            <v>0</v>
          </cell>
        </row>
        <row r="119">
          <cell r="I119">
            <v>0</v>
          </cell>
          <cell r="J119">
            <v>0</v>
          </cell>
        </row>
        <row r="120">
          <cell r="I120">
            <v>0</v>
          </cell>
          <cell r="J120">
            <v>0</v>
          </cell>
        </row>
        <row r="122">
          <cell r="I122">
            <v>0</v>
          </cell>
          <cell r="J122">
            <v>0</v>
          </cell>
        </row>
        <row r="123">
          <cell r="I123">
            <v>0</v>
          </cell>
          <cell r="J123">
            <v>0</v>
          </cell>
        </row>
        <row r="124">
          <cell r="I124">
            <v>0</v>
          </cell>
          <cell r="J124">
            <v>0</v>
          </cell>
        </row>
        <row r="126">
          <cell r="I126">
            <v>6</v>
          </cell>
          <cell r="J126">
            <v>0</v>
          </cell>
        </row>
        <row r="127">
          <cell r="I127">
            <v>0</v>
          </cell>
          <cell r="J127">
            <v>0</v>
          </cell>
        </row>
        <row r="128">
          <cell r="I128">
            <v>1</v>
          </cell>
          <cell r="J128">
            <v>0</v>
          </cell>
        </row>
        <row r="129">
          <cell r="I129">
            <v>6</v>
          </cell>
          <cell r="J129">
            <v>0</v>
          </cell>
        </row>
        <row r="130">
          <cell r="I130">
            <v>0</v>
          </cell>
          <cell r="J130">
            <v>0</v>
          </cell>
        </row>
        <row r="132">
          <cell r="I132">
            <v>0</v>
          </cell>
          <cell r="J132">
            <v>0</v>
          </cell>
        </row>
        <row r="133">
          <cell r="I133">
            <v>0</v>
          </cell>
          <cell r="J133">
            <v>0</v>
          </cell>
        </row>
        <row r="134">
          <cell r="I134">
            <v>0</v>
          </cell>
          <cell r="J134">
            <v>0</v>
          </cell>
        </row>
        <row r="135">
          <cell r="I135">
            <v>0</v>
          </cell>
          <cell r="J135">
            <v>0</v>
          </cell>
        </row>
        <row r="136">
          <cell r="I136">
            <v>0</v>
          </cell>
          <cell r="J136">
            <v>0</v>
          </cell>
        </row>
        <row r="139">
          <cell r="I139">
            <v>0</v>
          </cell>
          <cell r="J139">
            <v>0</v>
          </cell>
        </row>
        <row r="140">
          <cell r="I140">
            <v>0</v>
          </cell>
          <cell r="J140">
            <v>0</v>
          </cell>
        </row>
        <row r="141">
          <cell r="I141">
            <v>0</v>
          </cell>
          <cell r="J141">
            <v>0</v>
          </cell>
        </row>
        <row r="142">
          <cell r="I142">
            <v>0</v>
          </cell>
          <cell r="J142">
            <v>0</v>
          </cell>
        </row>
        <row r="144">
          <cell r="I144">
            <v>0</v>
          </cell>
          <cell r="J144">
            <v>0</v>
          </cell>
        </row>
        <row r="145">
          <cell r="I145">
            <v>0</v>
          </cell>
          <cell r="J145">
            <v>0</v>
          </cell>
        </row>
        <row r="146">
          <cell r="I146">
            <v>0</v>
          </cell>
          <cell r="J146">
            <v>0</v>
          </cell>
        </row>
        <row r="147">
          <cell r="I147">
            <v>0</v>
          </cell>
          <cell r="J147">
            <v>0</v>
          </cell>
        </row>
        <row r="149">
          <cell r="I149">
            <v>0</v>
          </cell>
          <cell r="J149">
            <v>0</v>
          </cell>
        </row>
        <row r="150">
          <cell r="I150">
            <v>0</v>
          </cell>
          <cell r="J150">
            <v>0</v>
          </cell>
        </row>
        <row r="151">
          <cell r="I151">
            <v>0</v>
          </cell>
          <cell r="J151">
            <v>0</v>
          </cell>
        </row>
        <row r="152">
          <cell r="I152">
            <v>0</v>
          </cell>
          <cell r="J152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I156">
            <v>0</v>
          </cell>
          <cell r="J156">
            <v>0</v>
          </cell>
        </row>
        <row r="157">
          <cell r="I157">
            <v>0</v>
          </cell>
          <cell r="J157">
            <v>0</v>
          </cell>
        </row>
        <row r="159">
          <cell r="I159">
            <v>0</v>
          </cell>
          <cell r="J159">
            <v>0</v>
          </cell>
        </row>
        <row r="160">
          <cell r="I160">
            <v>0</v>
          </cell>
          <cell r="J160">
            <v>0</v>
          </cell>
        </row>
        <row r="161">
          <cell r="I161">
            <v>0</v>
          </cell>
          <cell r="J161">
            <v>0</v>
          </cell>
        </row>
        <row r="162">
          <cell r="I162">
            <v>0</v>
          </cell>
          <cell r="J162">
            <v>0</v>
          </cell>
        </row>
        <row r="164">
          <cell r="I164">
            <v>0</v>
          </cell>
          <cell r="J164">
            <v>0</v>
          </cell>
        </row>
        <row r="165">
          <cell r="I165">
            <v>0</v>
          </cell>
          <cell r="J165">
            <v>0</v>
          </cell>
        </row>
        <row r="166">
          <cell r="I166">
            <v>0</v>
          </cell>
          <cell r="J166">
            <v>0</v>
          </cell>
        </row>
        <row r="167">
          <cell r="I167">
            <v>0</v>
          </cell>
          <cell r="J167">
            <v>0</v>
          </cell>
        </row>
        <row r="169">
          <cell r="I169">
            <v>0</v>
          </cell>
          <cell r="J169">
            <v>0</v>
          </cell>
        </row>
        <row r="170">
          <cell r="I170">
            <v>0</v>
          </cell>
          <cell r="J170">
            <v>0</v>
          </cell>
        </row>
        <row r="171">
          <cell r="I171">
            <v>0</v>
          </cell>
          <cell r="J171">
            <v>0</v>
          </cell>
        </row>
        <row r="172">
          <cell r="I172">
            <v>0</v>
          </cell>
          <cell r="J172">
            <v>0</v>
          </cell>
        </row>
        <row r="174">
          <cell r="I174">
            <v>0</v>
          </cell>
          <cell r="J174">
            <v>0</v>
          </cell>
        </row>
        <row r="175">
          <cell r="I175">
            <v>0</v>
          </cell>
          <cell r="J175">
            <v>0</v>
          </cell>
        </row>
        <row r="176">
          <cell r="I176">
            <v>0</v>
          </cell>
          <cell r="J176">
            <v>0</v>
          </cell>
        </row>
        <row r="177">
          <cell r="I177">
            <v>0</v>
          </cell>
          <cell r="J177">
            <v>0</v>
          </cell>
        </row>
        <row r="178">
          <cell r="I178">
            <v>0</v>
          </cell>
          <cell r="J178">
            <v>0</v>
          </cell>
        </row>
        <row r="179">
          <cell r="I179">
            <v>0</v>
          </cell>
          <cell r="J179">
            <v>0</v>
          </cell>
        </row>
        <row r="180">
          <cell r="I180">
            <v>0</v>
          </cell>
          <cell r="J180">
            <v>0</v>
          </cell>
        </row>
        <row r="181">
          <cell r="I181">
            <v>0</v>
          </cell>
          <cell r="J181">
            <v>0</v>
          </cell>
        </row>
        <row r="182">
          <cell r="I182">
            <v>0</v>
          </cell>
          <cell r="J182">
            <v>0</v>
          </cell>
        </row>
        <row r="183">
          <cell r="I183">
            <v>0</v>
          </cell>
          <cell r="J183">
            <v>0</v>
          </cell>
        </row>
        <row r="184">
          <cell r="I184">
            <v>0</v>
          </cell>
          <cell r="J184">
            <v>0</v>
          </cell>
        </row>
        <row r="185">
          <cell r="I185">
            <v>0</v>
          </cell>
          <cell r="J185">
            <v>0</v>
          </cell>
        </row>
        <row r="186">
          <cell r="I186">
            <v>0</v>
          </cell>
          <cell r="J186">
            <v>0</v>
          </cell>
        </row>
        <row r="187">
          <cell r="I187">
            <v>0</v>
          </cell>
          <cell r="J187">
            <v>0</v>
          </cell>
        </row>
        <row r="188">
          <cell r="I188">
            <v>0</v>
          </cell>
          <cell r="J188">
            <v>0</v>
          </cell>
        </row>
        <row r="189">
          <cell r="I189">
            <v>0</v>
          </cell>
          <cell r="J189">
            <v>0</v>
          </cell>
        </row>
        <row r="190">
          <cell r="I190">
            <v>0</v>
          </cell>
          <cell r="J190">
            <v>0</v>
          </cell>
        </row>
        <row r="191">
          <cell r="I191">
            <v>0</v>
          </cell>
          <cell r="J191">
            <v>0</v>
          </cell>
        </row>
        <row r="192">
          <cell r="I192">
            <v>0</v>
          </cell>
          <cell r="J192">
            <v>0</v>
          </cell>
        </row>
        <row r="193">
          <cell r="I193">
            <v>0</v>
          </cell>
          <cell r="J193">
            <v>0</v>
          </cell>
        </row>
        <row r="194">
          <cell r="I194">
            <v>0</v>
          </cell>
          <cell r="J194">
            <v>0</v>
          </cell>
        </row>
        <row r="195">
          <cell r="I195">
            <v>0</v>
          </cell>
          <cell r="J195">
            <v>0</v>
          </cell>
        </row>
        <row r="196">
          <cell r="I196">
            <v>0</v>
          </cell>
          <cell r="J196">
            <v>0</v>
          </cell>
        </row>
        <row r="197">
          <cell r="I197">
            <v>0</v>
          </cell>
          <cell r="J197">
            <v>0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I201">
            <v>0</v>
          </cell>
          <cell r="J201">
            <v>0</v>
          </cell>
        </row>
        <row r="202">
          <cell r="I202">
            <v>0</v>
          </cell>
          <cell r="J202">
            <v>0</v>
          </cell>
        </row>
        <row r="203">
          <cell r="I203">
            <v>0</v>
          </cell>
          <cell r="J203">
            <v>0</v>
          </cell>
        </row>
        <row r="204">
          <cell r="I204">
            <v>0</v>
          </cell>
          <cell r="J204">
            <v>0</v>
          </cell>
        </row>
        <row r="205">
          <cell r="I205">
            <v>0</v>
          </cell>
          <cell r="J205">
            <v>0</v>
          </cell>
        </row>
        <row r="206">
          <cell r="I206">
            <v>0</v>
          </cell>
          <cell r="J206">
            <v>0</v>
          </cell>
        </row>
        <row r="207">
          <cell r="I207">
            <v>0</v>
          </cell>
          <cell r="J207">
            <v>0</v>
          </cell>
        </row>
        <row r="208">
          <cell r="I208">
            <v>0</v>
          </cell>
          <cell r="J208">
            <v>0</v>
          </cell>
        </row>
        <row r="209">
          <cell r="I209">
            <v>2</v>
          </cell>
          <cell r="J209">
            <v>0</v>
          </cell>
        </row>
        <row r="210">
          <cell r="I210">
            <v>1</v>
          </cell>
          <cell r="J210">
            <v>0</v>
          </cell>
        </row>
        <row r="212">
          <cell r="I212">
            <v>29</v>
          </cell>
          <cell r="J212">
            <v>0</v>
          </cell>
        </row>
        <row r="213">
          <cell r="I213">
            <v>0</v>
          </cell>
          <cell r="J213">
            <v>0</v>
          </cell>
        </row>
        <row r="214">
          <cell r="I214">
            <v>9</v>
          </cell>
          <cell r="J214">
            <v>0</v>
          </cell>
        </row>
        <row r="216">
          <cell r="I216">
            <v>0</v>
          </cell>
          <cell r="J216">
            <v>0</v>
          </cell>
        </row>
        <row r="217">
          <cell r="I217">
            <v>0</v>
          </cell>
          <cell r="J217">
            <v>0</v>
          </cell>
        </row>
        <row r="219">
          <cell r="I219">
            <v>0</v>
          </cell>
          <cell r="J219">
            <v>0</v>
          </cell>
        </row>
        <row r="220">
          <cell r="I220">
            <v>0</v>
          </cell>
          <cell r="J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4">
          <cell r="I224">
            <v>9</v>
          </cell>
          <cell r="J224">
            <v>0</v>
          </cell>
        </row>
        <row r="225">
          <cell r="I225">
            <v>0</v>
          </cell>
          <cell r="J225">
            <v>0</v>
          </cell>
        </row>
        <row r="226">
          <cell r="I226">
            <v>64</v>
          </cell>
          <cell r="J226">
            <v>0</v>
          </cell>
        </row>
        <row r="228">
          <cell r="I228">
            <v>2</v>
          </cell>
          <cell r="J228">
            <v>0</v>
          </cell>
        </row>
        <row r="229">
          <cell r="I229">
            <v>0</v>
          </cell>
          <cell r="J229">
            <v>0</v>
          </cell>
        </row>
        <row r="230">
          <cell r="I230">
            <v>18</v>
          </cell>
          <cell r="J230">
            <v>0</v>
          </cell>
        </row>
        <row r="231">
          <cell r="I231">
            <v>0</v>
          </cell>
          <cell r="J231">
            <v>0</v>
          </cell>
        </row>
        <row r="233">
          <cell r="I233">
            <v>0</v>
          </cell>
          <cell r="J233">
            <v>0</v>
          </cell>
        </row>
        <row r="234">
          <cell r="I234">
            <v>0</v>
          </cell>
          <cell r="J234">
            <v>0</v>
          </cell>
        </row>
        <row r="235">
          <cell r="I235">
            <v>1</v>
          </cell>
          <cell r="J235">
            <v>0</v>
          </cell>
        </row>
        <row r="236">
          <cell r="I236">
            <v>2</v>
          </cell>
          <cell r="J236">
            <v>0</v>
          </cell>
        </row>
        <row r="238">
          <cell r="I238">
            <v>0</v>
          </cell>
          <cell r="J238">
            <v>0</v>
          </cell>
        </row>
        <row r="239">
          <cell r="I239">
            <v>0</v>
          </cell>
          <cell r="J239">
            <v>0</v>
          </cell>
        </row>
        <row r="240">
          <cell r="I240">
            <v>23</v>
          </cell>
          <cell r="J240">
            <v>0</v>
          </cell>
        </row>
        <row r="241">
          <cell r="I241">
            <v>0</v>
          </cell>
          <cell r="J241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I245">
            <v>0</v>
          </cell>
          <cell r="J245">
            <v>0</v>
          </cell>
        </row>
      </sheetData>
      <sheetData sheetId="2">
        <row r="16">
          <cell r="H16">
            <v>5</v>
          </cell>
          <cell r="I16">
            <v>3</v>
          </cell>
        </row>
        <row r="17">
          <cell r="H17">
            <v>0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1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2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2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1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1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2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1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1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1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3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2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  <cell r="J100">
            <v>0</v>
          </cell>
        </row>
        <row r="101">
          <cell r="I101">
            <v>0</v>
          </cell>
          <cell r="J101">
            <v>0</v>
          </cell>
        </row>
        <row r="102">
          <cell r="I102">
            <v>0</v>
          </cell>
          <cell r="J102">
            <v>0</v>
          </cell>
        </row>
        <row r="103">
          <cell r="I103">
            <v>0</v>
          </cell>
          <cell r="J103">
            <v>0</v>
          </cell>
        </row>
        <row r="104">
          <cell r="I104">
            <v>0</v>
          </cell>
          <cell r="J104">
            <v>0</v>
          </cell>
        </row>
        <row r="106">
          <cell r="I106">
            <v>0</v>
          </cell>
          <cell r="J106">
            <v>0</v>
          </cell>
        </row>
        <row r="107">
          <cell r="I107">
            <v>0</v>
          </cell>
          <cell r="J107">
            <v>0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2">
          <cell r="I112">
            <v>0</v>
          </cell>
          <cell r="J112">
            <v>0</v>
          </cell>
        </row>
        <row r="113">
          <cell r="I113">
            <v>0</v>
          </cell>
          <cell r="J113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0</v>
          </cell>
          <cell r="J115">
            <v>0</v>
          </cell>
        </row>
        <row r="116">
          <cell r="I116">
            <v>0</v>
          </cell>
          <cell r="J116">
            <v>0</v>
          </cell>
        </row>
        <row r="118">
          <cell r="I118">
            <v>0</v>
          </cell>
          <cell r="J118">
            <v>0</v>
          </cell>
        </row>
        <row r="119">
          <cell r="I119">
            <v>0</v>
          </cell>
          <cell r="J119">
            <v>0</v>
          </cell>
        </row>
        <row r="120">
          <cell r="I120">
            <v>0</v>
          </cell>
          <cell r="J120">
            <v>0</v>
          </cell>
        </row>
        <row r="122">
          <cell r="I122">
            <v>0</v>
          </cell>
          <cell r="J122">
            <v>0</v>
          </cell>
        </row>
        <row r="123">
          <cell r="I123">
            <v>0</v>
          </cell>
          <cell r="J123">
            <v>0</v>
          </cell>
        </row>
        <row r="124">
          <cell r="I124">
            <v>0</v>
          </cell>
          <cell r="J124">
            <v>0</v>
          </cell>
        </row>
        <row r="126">
          <cell r="I126">
            <v>2</v>
          </cell>
          <cell r="J126">
            <v>0</v>
          </cell>
        </row>
        <row r="127">
          <cell r="I127">
            <v>0</v>
          </cell>
          <cell r="J127">
            <v>0</v>
          </cell>
        </row>
        <row r="128">
          <cell r="I128">
            <v>0</v>
          </cell>
          <cell r="J128">
            <v>0</v>
          </cell>
        </row>
        <row r="129">
          <cell r="I129">
            <v>0</v>
          </cell>
          <cell r="J129">
            <v>0</v>
          </cell>
        </row>
        <row r="130">
          <cell r="I130">
            <v>0</v>
          </cell>
          <cell r="J130">
            <v>0</v>
          </cell>
        </row>
        <row r="132">
          <cell r="I132">
            <v>0</v>
          </cell>
          <cell r="J132">
            <v>0</v>
          </cell>
        </row>
        <row r="133">
          <cell r="I133">
            <v>2</v>
          </cell>
          <cell r="J133">
            <v>0</v>
          </cell>
        </row>
        <row r="134">
          <cell r="I134">
            <v>0</v>
          </cell>
          <cell r="J134">
            <v>0</v>
          </cell>
        </row>
        <row r="135">
          <cell r="I135">
            <v>0</v>
          </cell>
          <cell r="J135">
            <v>0</v>
          </cell>
        </row>
        <row r="136">
          <cell r="I136">
            <v>0</v>
          </cell>
          <cell r="J136">
            <v>0</v>
          </cell>
        </row>
        <row r="139">
          <cell r="I139">
            <v>0</v>
          </cell>
          <cell r="J139">
            <v>0</v>
          </cell>
        </row>
        <row r="140">
          <cell r="I140">
            <v>0</v>
          </cell>
          <cell r="J140">
            <v>0</v>
          </cell>
        </row>
        <row r="141">
          <cell r="I141">
            <v>0</v>
          </cell>
          <cell r="J141">
            <v>0</v>
          </cell>
        </row>
        <row r="142">
          <cell r="I142">
            <v>0</v>
          </cell>
          <cell r="J142">
            <v>0</v>
          </cell>
        </row>
        <row r="144">
          <cell r="I144">
            <v>0</v>
          </cell>
          <cell r="J144">
            <v>0</v>
          </cell>
        </row>
        <row r="145">
          <cell r="I145">
            <v>0</v>
          </cell>
          <cell r="J145">
            <v>0</v>
          </cell>
        </row>
        <row r="146">
          <cell r="I146">
            <v>0</v>
          </cell>
          <cell r="J146">
            <v>0</v>
          </cell>
        </row>
        <row r="147">
          <cell r="I147">
            <v>0</v>
          </cell>
          <cell r="J147">
            <v>0</v>
          </cell>
        </row>
        <row r="149">
          <cell r="I149">
            <v>0</v>
          </cell>
          <cell r="J149">
            <v>0</v>
          </cell>
        </row>
        <row r="150">
          <cell r="I150">
            <v>0</v>
          </cell>
          <cell r="J150">
            <v>0</v>
          </cell>
        </row>
        <row r="151">
          <cell r="I151">
            <v>0</v>
          </cell>
          <cell r="J151">
            <v>0</v>
          </cell>
        </row>
        <row r="152">
          <cell r="I152">
            <v>0</v>
          </cell>
          <cell r="J152">
            <v>0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0</v>
          </cell>
        </row>
        <row r="156">
          <cell r="I156">
            <v>0</v>
          </cell>
          <cell r="J156">
            <v>0</v>
          </cell>
        </row>
        <row r="157">
          <cell r="I157">
            <v>0</v>
          </cell>
          <cell r="J157">
            <v>0</v>
          </cell>
        </row>
        <row r="159">
          <cell r="I159">
            <v>0</v>
          </cell>
          <cell r="J159">
            <v>0</v>
          </cell>
        </row>
        <row r="160">
          <cell r="I160">
            <v>0</v>
          </cell>
          <cell r="J160">
            <v>0</v>
          </cell>
        </row>
        <row r="161">
          <cell r="I161">
            <v>0</v>
          </cell>
          <cell r="J161">
            <v>0</v>
          </cell>
        </row>
        <row r="162">
          <cell r="I162">
            <v>0</v>
          </cell>
          <cell r="J162">
            <v>0</v>
          </cell>
        </row>
        <row r="164">
          <cell r="I164">
            <v>0</v>
          </cell>
          <cell r="J164">
            <v>0</v>
          </cell>
        </row>
        <row r="165">
          <cell r="I165">
            <v>0</v>
          </cell>
          <cell r="J165">
            <v>0</v>
          </cell>
        </row>
        <row r="166">
          <cell r="I166">
            <v>0</v>
          </cell>
          <cell r="J166">
            <v>0</v>
          </cell>
        </row>
        <row r="167">
          <cell r="I167">
            <v>0</v>
          </cell>
          <cell r="J167">
            <v>0</v>
          </cell>
        </row>
        <row r="169">
          <cell r="I169">
            <v>0</v>
          </cell>
          <cell r="J169">
            <v>0</v>
          </cell>
        </row>
        <row r="170">
          <cell r="I170">
            <v>0</v>
          </cell>
          <cell r="J170">
            <v>0</v>
          </cell>
        </row>
        <row r="171">
          <cell r="I171">
            <v>0</v>
          </cell>
          <cell r="J171">
            <v>0</v>
          </cell>
        </row>
        <row r="172">
          <cell r="I172">
            <v>0</v>
          </cell>
          <cell r="J172">
            <v>0</v>
          </cell>
        </row>
        <row r="174">
          <cell r="I174">
            <v>0</v>
          </cell>
          <cell r="J174">
            <v>0</v>
          </cell>
        </row>
        <row r="175">
          <cell r="I175">
            <v>0</v>
          </cell>
          <cell r="J175">
            <v>0</v>
          </cell>
        </row>
        <row r="176">
          <cell r="I176">
            <v>0</v>
          </cell>
          <cell r="J176">
            <v>0</v>
          </cell>
        </row>
        <row r="177">
          <cell r="I177">
            <v>0</v>
          </cell>
          <cell r="J177">
            <v>0</v>
          </cell>
        </row>
        <row r="178">
          <cell r="I178">
            <v>0</v>
          </cell>
          <cell r="J178">
            <v>0</v>
          </cell>
        </row>
        <row r="179">
          <cell r="I179">
            <v>0</v>
          </cell>
          <cell r="J179">
            <v>0</v>
          </cell>
        </row>
        <row r="180">
          <cell r="I180">
            <v>0</v>
          </cell>
          <cell r="J180">
            <v>0</v>
          </cell>
        </row>
        <row r="181">
          <cell r="I181">
            <v>0</v>
          </cell>
          <cell r="J181">
            <v>0</v>
          </cell>
        </row>
        <row r="182">
          <cell r="I182">
            <v>0</v>
          </cell>
          <cell r="J182">
            <v>0</v>
          </cell>
        </row>
        <row r="183">
          <cell r="I183">
            <v>0</v>
          </cell>
          <cell r="J183">
            <v>0</v>
          </cell>
        </row>
        <row r="184">
          <cell r="I184">
            <v>0</v>
          </cell>
          <cell r="J184">
            <v>0</v>
          </cell>
        </row>
        <row r="185">
          <cell r="I185">
            <v>0</v>
          </cell>
          <cell r="J185">
            <v>0</v>
          </cell>
        </row>
        <row r="186">
          <cell r="I186">
            <v>0</v>
          </cell>
          <cell r="J186">
            <v>0</v>
          </cell>
        </row>
        <row r="187">
          <cell r="I187">
            <v>0</v>
          </cell>
          <cell r="J187">
            <v>0</v>
          </cell>
        </row>
        <row r="188">
          <cell r="I188">
            <v>0</v>
          </cell>
          <cell r="J188">
            <v>0</v>
          </cell>
        </row>
        <row r="189">
          <cell r="I189">
            <v>0</v>
          </cell>
          <cell r="J189">
            <v>0</v>
          </cell>
        </row>
        <row r="190">
          <cell r="I190">
            <v>0</v>
          </cell>
          <cell r="J190">
            <v>0</v>
          </cell>
        </row>
        <row r="191">
          <cell r="I191">
            <v>0</v>
          </cell>
          <cell r="J191">
            <v>0</v>
          </cell>
        </row>
        <row r="192">
          <cell r="I192">
            <v>0</v>
          </cell>
          <cell r="J192">
            <v>0</v>
          </cell>
        </row>
        <row r="193">
          <cell r="I193">
            <v>0</v>
          </cell>
          <cell r="J193">
            <v>0</v>
          </cell>
        </row>
        <row r="194">
          <cell r="I194">
            <v>0</v>
          </cell>
          <cell r="J194">
            <v>0</v>
          </cell>
        </row>
        <row r="195">
          <cell r="I195">
            <v>0</v>
          </cell>
          <cell r="J195">
            <v>0</v>
          </cell>
        </row>
        <row r="196">
          <cell r="I196">
            <v>0</v>
          </cell>
          <cell r="J196">
            <v>0</v>
          </cell>
        </row>
        <row r="197">
          <cell r="I197">
            <v>0</v>
          </cell>
          <cell r="J197">
            <v>0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0</v>
          </cell>
        </row>
        <row r="201">
          <cell r="I201">
            <v>0</v>
          </cell>
          <cell r="J201">
            <v>0</v>
          </cell>
        </row>
        <row r="202">
          <cell r="I202">
            <v>0</v>
          </cell>
          <cell r="J202">
            <v>0</v>
          </cell>
        </row>
        <row r="203">
          <cell r="I203">
            <v>0</v>
          </cell>
          <cell r="J203">
            <v>0</v>
          </cell>
        </row>
        <row r="204">
          <cell r="I204">
            <v>0</v>
          </cell>
          <cell r="J204">
            <v>0</v>
          </cell>
        </row>
        <row r="205">
          <cell r="I205">
            <v>0</v>
          </cell>
          <cell r="J205">
            <v>0</v>
          </cell>
        </row>
        <row r="206">
          <cell r="I206">
            <v>1</v>
          </cell>
          <cell r="J206">
            <v>0</v>
          </cell>
        </row>
        <row r="207">
          <cell r="I207">
            <v>0</v>
          </cell>
          <cell r="J207">
            <v>0</v>
          </cell>
        </row>
        <row r="208">
          <cell r="I208">
            <v>0</v>
          </cell>
          <cell r="J208">
            <v>0</v>
          </cell>
        </row>
        <row r="209">
          <cell r="I209">
            <v>0</v>
          </cell>
          <cell r="J209">
            <v>0</v>
          </cell>
        </row>
        <row r="210">
          <cell r="I210">
            <v>3</v>
          </cell>
          <cell r="J210">
            <v>0</v>
          </cell>
        </row>
        <row r="212">
          <cell r="I212">
            <v>9</v>
          </cell>
          <cell r="J212">
            <v>0</v>
          </cell>
        </row>
        <row r="213">
          <cell r="I213">
            <v>0</v>
          </cell>
          <cell r="J213">
            <v>0</v>
          </cell>
        </row>
        <row r="214">
          <cell r="I214">
            <v>1</v>
          </cell>
          <cell r="J214">
            <v>0</v>
          </cell>
        </row>
        <row r="216">
          <cell r="I216">
            <v>0</v>
          </cell>
          <cell r="J216">
            <v>0</v>
          </cell>
        </row>
        <row r="217">
          <cell r="I217">
            <v>0</v>
          </cell>
          <cell r="J217">
            <v>0</v>
          </cell>
        </row>
        <row r="219">
          <cell r="I219">
            <v>0</v>
          </cell>
          <cell r="J219">
            <v>0</v>
          </cell>
        </row>
        <row r="220">
          <cell r="I220">
            <v>0</v>
          </cell>
          <cell r="J220">
            <v>0</v>
          </cell>
        </row>
        <row r="221">
          <cell r="I221">
            <v>0</v>
          </cell>
          <cell r="J221">
            <v>0</v>
          </cell>
        </row>
        <row r="222">
          <cell r="I222">
            <v>0</v>
          </cell>
          <cell r="J222">
            <v>0</v>
          </cell>
        </row>
        <row r="224">
          <cell r="I224">
            <v>4</v>
          </cell>
          <cell r="J224">
            <v>0</v>
          </cell>
        </row>
        <row r="225">
          <cell r="I225">
            <v>0</v>
          </cell>
          <cell r="J225">
            <v>0</v>
          </cell>
        </row>
        <row r="226">
          <cell r="I226">
            <v>37</v>
          </cell>
          <cell r="J226">
            <v>0</v>
          </cell>
        </row>
        <row r="228">
          <cell r="I228">
            <v>2</v>
          </cell>
          <cell r="J228">
            <v>0</v>
          </cell>
        </row>
        <row r="229">
          <cell r="I229">
            <v>0</v>
          </cell>
          <cell r="J229">
            <v>0</v>
          </cell>
        </row>
        <row r="230">
          <cell r="I230">
            <v>11</v>
          </cell>
          <cell r="J230">
            <v>0</v>
          </cell>
        </row>
        <row r="231">
          <cell r="I231">
            <v>0</v>
          </cell>
          <cell r="J231">
            <v>0</v>
          </cell>
        </row>
        <row r="233">
          <cell r="I233">
            <v>0</v>
          </cell>
          <cell r="J233">
            <v>0</v>
          </cell>
        </row>
        <row r="234">
          <cell r="I234">
            <v>0</v>
          </cell>
          <cell r="J234">
            <v>0</v>
          </cell>
        </row>
        <row r="235">
          <cell r="I235">
            <v>29</v>
          </cell>
          <cell r="J235">
            <v>0</v>
          </cell>
        </row>
        <row r="236">
          <cell r="I236">
            <v>30</v>
          </cell>
          <cell r="J236">
            <v>0</v>
          </cell>
        </row>
        <row r="238">
          <cell r="I238">
            <v>0</v>
          </cell>
          <cell r="J238">
            <v>0</v>
          </cell>
        </row>
        <row r="239">
          <cell r="I239">
            <v>0</v>
          </cell>
          <cell r="J239">
            <v>0</v>
          </cell>
        </row>
        <row r="240">
          <cell r="I240">
            <v>16</v>
          </cell>
          <cell r="J240">
            <v>0</v>
          </cell>
        </row>
        <row r="241">
          <cell r="I241">
            <v>0</v>
          </cell>
          <cell r="J241">
            <v>0</v>
          </cell>
        </row>
        <row r="243">
          <cell r="I243">
            <v>0</v>
          </cell>
          <cell r="J243">
            <v>0</v>
          </cell>
        </row>
        <row r="244">
          <cell r="I244">
            <v>0</v>
          </cell>
          <cell r="J244">
            <v>0</v>
          </cell>
        </row>
        <row r="245">
          <cell r="I245">
            <v>0</v>
          </cell>
          <cell r="J245">
            <v>0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. 1ER. TRIM. 2020 NNA"/>
      <sheetName val="CONSOL. NNA ENERO 2021"/>
      <sheetName val="CONSOL. NNA FEBRERO 2021"/>
      <sheetName val="CONSOL. NNA MARZO 2021"/>
      <sheetName val="SUSP. 1ER. TRIM. 2021 NNA"/>
      <sheetName val="TOTAL SUSP. ENERO 2021"/>
      <sheetName val="TOTAL SUSP. FEBRERO 2021"/>
      <sheetName val="TOTAL SUSP. MARZO 2021"/>
    </sheetNames>
    <sheetDataSet>
      <sheetData sheetId="0" refreshError="1"/>
      <sheetData sheetId="1">
        <row r="16">
          <cell r="H16">
            <v>12</v>
          </cell>
          <cell r="I16">
            <v>0</v>
          </cell>
        </row>
        <row r="17">
          <cell r="H17">
            <v>14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3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2</v>
          </cell>
          <cell r="G37">
            <v>0</v>
          </cell>
          <cell r="H37">
            <v>0</v>
          </cell>
          <cell r="I37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1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2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2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1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2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6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1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5</v>
          </cell>
        </row>
        <row r="92">
          <cell r="G92">
            <v>572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6">
          <cell r="I126">
            <v>1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2">
          <cell r="I132">
            <v>2</v>
          </cell>
        </row>
        <row r="133">
          <cell r="I133">
            <v>0</v>
          </cell>
        </row>
        <row r="134">
          <cell r="I134">
            <v>1</v>
          </cell>
        </row>
        <row r="135">
          <cell r="I135">
            <v>0</v>
          </cell>
        </row>
        <row r="136">
          <cell r="I136">
            <v>0</v>
          </cell>
        </row>
        <row r="139">
          <cell r="I139">
            <v>1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9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1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1</v>
          </cell>
        </row>
        <row r="210">
          <cell r="I210">
            <v>7</v>
          </cell>
        </row>
        <row r="212">
          <cell r="I212">
            <v>16</v>
          </cell>
        </row>
        <row r="213">
          <cell r="I213">
            <v>0</v>
          </cell>
        </row>
        <row r="214">
          <cell r="I214">
            <v>42</v>
          </cell>
        </row>
        <row r="216">
          <cell r="I216">
            <v>0</v>
          </cell>
        </row>
        <row r="217">
          <cell r="I217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4">
          <cell r="I224">
            <v>8</v>
          </cell>
        </row>
        <row r="225">
          <cell r="I225">
            <v>0</v>
          </cell>
        </row>
        <row r="226">
          <cell r="I226">
            <v>55</v>
          </cell>
        </row>
        <row r="228">
          <cell r="I228">
            <v>7</v>
          </cell>
        </row>
        <row r="229">
          <cell r="I229">
            <v>0</v>
          </cell>
        </row>
        <row r="230">
          <cell r="I230">
            <v>26</v>
          </cell>
        </row>
        <row r="231">
          <cell r="I231">
            <v>0</v>
          </cell>
        </row>
        <row r="233">
          <cell r="I233">
            <v>7</v>
          </cell>
        </row>
        <row r="234">
          <cell r="I234">
            <v>0</v>
          </cell>
        </row>
        <row r="235">
          <cell r="I235">
            <v>58</v>
          </cell>
        </row>
        <row r="236">
          <cell r="I236">
            <v>30</v>
          </cell>
        </row>
        <row r="238">
          <cell r="I238">
            <v>2</v>
          </cell>
        </row>
        <row r="239">
          <cell r="I239">
            <v>1</v>
          </cell>
        </row>
        <row r="240">
          <cell r="I240">
            <v>20</v>
          </cell>
        </row>
        <row r="241">
          <cell r="I241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</sheetData>
      <sheetData sheetId="2">
        <row r="16">
          <cell r="H16">
            <v>38</v>
          </cell>
          <cell r="I16">
            <v>3</v>
          </cell>
        </row>
        <row r="17">
          <cell r="H17">
            <v>37</v>
          </cell>
          <cell r="I17">
            <v>1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1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1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10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4</v>
          </cell>
          <cell r="G37">
            <v>0</v>
          </cell>
          <cell r="H37">
            <v>0</v>
          </cell>
          <cell r="I37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1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5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1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2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13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8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5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1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1</v>
          </cell>
        </row>
        <row r="130">
          <cell r="I130">
            <v>0</v>
          </cell>
        </row>
        <row r="132">
          <cell r="I132">
            <v>1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9">
          <cell r="I139">
            <v>1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4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1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8</v>
          </cell>
        </row>
        <row r="212">
          <cell r="I212">
            <v>39</v>
          </cell>
        </row>
        <row r="213">
          <cell r="I213">
            <v>0</v>
          </cell>
        </row>
        <row r="214">
          <cell r="I214">
            <v>30</v>
          </cell>
        </row>
        <row r="216">
          <cell r="I216">
            <v>0</v>
          </cell>
        </row>
        <row r="217">
          <cell r="I217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4">
          <cell r="I224">
            <v>21</v>
          </cell>
        </row>
        <row r="225">
          <cell r="I225">
            <v>0</v>
          </cell>
        </row>
        <row r="226">
          <cell r="I226">
            <v>86</v>
          </cell>
        </row>
        <row r="228">
          <cell r="I228">
            <v>22</v>
          </cell>
        </row>
        <row r="229">
          <cell r="I229">
            <v>0</v>
          </cell>
        </row>
        <row r="230">
          <cell r="I230">
            <v>32</v>
          </cell>
        </row>
        <row r="231">
          <cell r="I231">
            <v>0</v>
          </cell>
        </row>
        <row r="233">
          <cell r="I233">
            <v>21</v>
          </cell>
        </row>
        <row r="234">
          <cell r="I234">
            <v>0</v>
          </cell>
        </row>
        <row r="235">
          <cell r="I235">
            <v>60</v>
          </cell>
        </row>
        <row r="236">
          <cell r="I236">
            <v>0</v>
          </cell>
        </row>
        <row r="238">
          <cell r="I238">
            <v>4</v>
          </cell>
        </row>
        <row r="239">
          <cell r="I239">
            <v>1</v>
          </cell>
        </row>
        <row r="240">
          <cell r="I240">
            <v>23</v>
          </cell>
        </row>
        <row r="241">
          <cell r="I241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</sheetData>
      <sheetData sheetId="3">
        <row r="16">
          <cell r="H16">
            <v>24</v>
          </cell>
          <cell r="I16">
            <v>1</v>
          </cell>
        </row>
        <row r="17">
          <cell r="H17">
            <v>1</v>
          </cell>
          <cell r="I17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F30">
            <v>8</v>
          </cell>
          <cell r="G30">
            <v>0</v>
          </cell>
          <cell r="H30">
            <v>0</v>
          </cell>
          <cell r="I30">
            <v>0</v>
          </cell>
        </row>
        <row r="31">
          <cell r="F31">
            <v>2</v>
          </cell>
          <cell r="G31">
            <v>0</v>
          </cell>
          <cell r="H31">
            <v>0</v>
          </cell>
          <cell r="I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F36">
            <v>6</v>
          </cell>
          <cell r="G36">
            <v>0</v>
          </cell>
          <cell r="H36">
            <v>0</v>
          </cell>
          <cell r="I36">
            <v>0</v>
          </cell>
        </row>
        <row r="37">
          <cell r="F37">
            <v>1</v>
          </cell>
          <cell r="G37">
            <v>0</v>
          </cell>
          <cell r="H37">
            <v>0</v>
          </cell>
          <cell r="I37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F49">
            <v>0</v>
          </cell>
          <cell r="G49">
            <v>2</v>
          </cell>
          <cell r="H49">
            <v>0</v>
          </cell>
          <cell r="I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G53">
            <v>3</v>
          </cell>
          <cell r="H53">
            <v>0</v>
          </cell>
          <cell r="I53">
            <v>0</v>
          </cell>
        </row>
        <row r="54">
          <cell r="F54">
            <v>0</v>
          </cell>
          <cell r="G54">
            <v>0</v>
          </cell>
          <cell r="H54">
            <v>2</v>
          </cell>
          <cell r="I54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F75">
            <v>2</v>
          </cell>
          <cell r="G75">
            <v>0</v>
          </cell>
          <cell r="H75">
            <v>0</v>
          </cell>
          <cell r="I75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F80">
            <v>4</v>
          </cell>
          <cell r="G80">
            <v>0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F85">
            <v>13</v>
          </cell>
          <cell r="G85">
            <v>0</v>
          </cell>
          <cell r="H85">
            <v>0</v>
          </cell>
          <cell r="I85">
            <v>0</v>
          </cell>
        </row>
        <row r="86">
          <cell r="F86">
            <v>1</v>
          </cell>
          <cell r="G86">
            <v>0</v>
          </cell>
          <cell r="H86">
            <v>0</v>
          </cell>
          <cell r="I86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3</v>
          </cell>
        </row>
        <row r="94">
          <cell r="G94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6">
          <cell r="I106">
            <v>1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2</v>
          </cell>
        </row>
        <row r="110">
          <cell r="I110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1</v>
          </cell>
        </row>
        <row r="142">
          <cell r="I142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1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2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2</v>
          </cell>
        </row>
        <row r="212">
          <cell r="I212">
            <v>52</v>
          </cell>
        </row>
        <row r="213">
          <cell r="I213">
            <v>0</v>
          </cell>
        </row>
        <row r="214">
          <cell r="I214">
            <v>38</v>
          </cell>
        </row>
        <row r="216">
          <cell r="I216">
            <v>0</v>
          </cell>
        </row>
        <row r="217">
          <cell r="I217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2</v>
          </cell>
        </row>
        <row r="222">
          <cell r="I222">
            <v>0</v>
          </cell>
        </row>
        <row r="224">
          <cell r="I224">
            <v>36</v>
          </cell>
        </row>
        <row r="225">
          <cell r="I225">
            <v>0</v>
          </cell>
        </row>
        <row r="226">
          <cell r="I226">
            <v>89</v>
          </cell>
        </row>
        <row r="228">
          <cell r="I228">
            <v>28</v>
          </cell>
        </row>
        <row r="229">
          <cell r="I229">
            <v>0</v>
          </cell>
        </row>
        <row r="230">
          <cell r="I230">
            <v>21</v>
          </cell>
        </row>
        <row r="231">
          <cell r="I231">
            <v>0</v>
          </cell>
        </row>
        <row r="233">
          <cell r="I233">
            <v>42</v>
          </cell>
        </row>
        <row r="234">
          <cell r="I234">
            <v>0</v>
          </cell>
        </row>
        <row r="235">
          <cell r="I235">
            <v>78</v>
          </cell>
        </row>
        <row r="236">
          <cell r="I236">
            <v>14</v>
          </cell>
        </row>
        <row r="238">
          <cell r="I238">
            <v>7</v>
          </cell>
        </row>
        <row r="239">
          <cell r="I239">
            <v>2</v>
          </cell>
        </row>
        <row r="240">
          <cell r="I240">
            <v>26</v>
          </cell>
        </row>
        <row r="241">
          <cell r="I241">
            <v>1</v>
          </cell>
        </row>
        <row r="243">
          <cell r="I243">
            <v>0</v>
          </cell>
        </row>
        <row r="244">
          <cell r="I244">
            <v>3</v>
          </cell>
        </row>
        <row r="245">
          <cell r="I245">
            <v>0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.bin"/><Relationship Id="rId3" Type="http://schemas.openxmlformats.org/officeDocument/2006/relationships/printerSettings" Target="../printerSettings/printerSettings37.bin"/><Relationship Id="rId7" Type="http://schemas.openxmlformats.org/officeDocument/2006/relationships/printerSettings" Target="../printerSettings/printerSettings41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6" Type="http://schemas.openxmlformats.org/officeDocument/2006/relationships/printerSettings" Target="../printerSettings/printerSettings40.bin"/><Relationship Id="rId5" Type="http://schemas.openxmlformats.org/officeDocument/2006/relationships/printerSettings" Target="../printerSettings/printerSettings39.bin"/><Relationship Id="rId4" Type="http://schemas.openxmlformats.org/officeDocument/2006/relationships/printerSettings" Target="../printerSettings/printerSettings38.bin"/><Relationship Id="rId9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3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7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6" Type="http://schemas.openxmlformats.org/officeDocument/2006/relationships/printerSettings" Target="../printerSettings/printerSettings49.bin"/><Relationship Id="rId5" Type="http://schemas.openxmlformats.org/officeDocument/2006/relationships/printerSettings" Target="../printerSettings/printerSettings48.bin"/><Relationship Id="rId4" Type="http://schemas.openxmlformats.org/officeDocument/2006/relationships/printerSettings" Target="../printerSettings/printerSettings47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.bin"/><Relationship Id="rId3" Type="http://schemas.openxmlformats.org/officeDocument/2006/relationships/printerSettings" Target="../printerSettings/printerSettings53.bin"/><Relationship Id="rId7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6" Type="http://schemas.openxmlformats.org/officeDocument/2006/relationships/printerSettings" Target="../printerSettings/printerSettings56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67" zoomScaleNormal="100" zoomScaleSheetLayoutView="75" workbookViewId="0">
      <selection activeCell="C36" sqref="C36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 t="s">
        <v>311</v>
      </c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250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330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334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 t="s">
        <v>335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15</v>
      </c>
      <c r="G10" s="806"/>
      <c r="H10" s="807">
        <f>SUM(F10:G11)</f>
        <v>15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771" t="s">
        <v>1</v>
      </c>
      <c r="I14" s="771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770">
        <f>SUM(H16:H17)</f>
        <v>4</v>
      </c>
      <c r="I15" s="770">
        <f>SUM(I16:I17)</f>
        <v>0</v>
      </c>
      <c r="J15" s="792">
        <f>H15+I15</f>
        <v>4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f>[2]enero!H16+[2]febrero!H16+[2]marzo!H16</f>
        <v>2</v>
      </c>
      <c r="I16" s="84">
        <f>[2]enero!I16+[2]febrero!I16+[2]marzo!I16</f>
        <v>0</v>
      </c>
      <c r="J16" s="796">
        <f>(H16+I16)</f>
        <v>2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>
        <f>[2]enero!H17+[2]febrero!H17+[2]marzo!H17</f>
        <v>2</v>
      </c>
      <c r="I17" s="84">
        <f>[2]enero!I17+[2]febrero!I17+[2]marzo!I17</f>
        <v>0</v>
      </c>
      <c r="J17" s="824">
        <f>(H17+I17)</f>
        <v>2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771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0</v>
      </c>
      <c r="G21" s="825"/>
      <c r="H21" s="825"/>
      <c r="I21" s="826"/>
      <c r="J21" s="827">
        <f>(J23+J28+J34+J38+J43+J55+J70+J72+J78)</f>
        <v>2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2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84">
        <f>[2]enero!F24+[2]febrero!F24+[2]marzo!F24</f>
        <v>0</v>
      </c>
      <c r="G24" s="84">
        <f>[2]enero!G24+[2]febrero!G24+[2]marzo!G24</f>
        <v>0</v>
      </c>
      <c r="H24" s="84">
        <f>[2]enero!H24+[2]febrero!H24+[2]marzo!H24</f>
        <v>0</v>
      </c>
      <c r="I24" s="84">
        <f>[2]enero!I24+[2]febrero!I24+[2]marzo!I24</f>
        <v>0</v>
      </c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84">
        <f>[2]enero!F25+[2]febrero!F25+[2]marzo!F25</f>
        <v>0</v>
      </c>
      <c r="G25" s="84">
        <f>[2]enero!G25+[2]febrero!G25+[2]marzo!G25</f>
        <v>0</v>
      </c>
      <c r="H25" s="84">
        <f>[2]enero!H25+[2]febrero!H25+[2]marzo!H25</f>
        <v>0</v>
      </c>
      <c r="I25" s="84">
        <f>[2]enero!I25+[2]febrero!I25+[2]marzo!I25</f>
        <v>0</v>
      </c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84">
        <f>[2]enero!F26+[2]febrero!F26+[2]marzo!F26</f>
        <v>0</v>
      </c>
      <c r="G26" s="84">
        <f>[2]enero!G26+[2]febrero!G26+[2]marzo!G26</f>
        <v>0</v>
      </c>
      <c r="H26" s="84">
        <f>[2]enero!H26+[2]febrero!H26+[2]marzo!H26</f>
        <v>0</v>
      </c>
      <c r="I26" s="84">
        <f>[2]enero!I26+[2]febrero!I26+[2]marzo!I26</f>
        <v>0</v>
      </c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84">
        <f>[2]enero!F27+[2]febrero!F27+[2]marzo!F27</f>
        <v>0</v>
      </c>
      <c r="G27" s="84">
        <f>[2]enero!G27+[2]febrero!G27+[2]marzo!G27</f>
        <v>0</v>
      </c>
      <c r="H27" s="84">
        <f>[2]enero!H27+[2]febrero!H27+[2]marzo!H27</f>
        <v>0</v>
      </c>
      <c r="I27" s="84">
        <f>[2]enero!I27+[2]febrero!I27+[2]marzo!I27</f>
        <v>0</v>
      </c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775" t="s">
        <v>20</v>
      </c>
      <c r="E28" s="101"/>
      <c r="F28" s="776">
        <f>SUM(F29:F33)</f>
        <v>0</v>
      </c>
      <c r="G28" s="776">
        <f>SUM(G29:G33)</f>
        <v>0</v>
      </c>
      <c r="H28" s="776">
        <f>SUM(H29:H33)</f>
        <v>0</v>
      </c>
      <c r="I28" s="776">
        <f>SUM(I29:I33)</f>
        <v>0</v>
      </c>
      <c r="J28" s="102">
        <f t="shared" si="0"/>
        <v>0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84">
        <f>[2]enero!F29+[2]febrero!F29+[2]marzo!F29</f>
        <v>0</v>
      </c>
      <c r="G29" s="84">
        <f>[2]enero!G29+[2]febrero!G29+[2]marzo!G29</f>
        <v>0</v>
      </c>
      <c r="H29" s="84">
        <f>[2]enero!H29+[2]febrero!H29+[2]marzo!H29</f>
        <v>0</v>
      </c>
      <c r="I29" s="84">
        <f>[2]enero!I29+[2]febrero!I29+[2]marzo!I29</f>
        <v>0</v>
      </c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84">
        <f>[2]enero!F30+[2]febrero!F30+[2]marzo!F30</f>
        <v>0</v>
      </c>
      <c r="G30" s="84">
        <f>[2]enero!G30+[2]febrero!G30+[2]marzo!G30</f>
        <v>0</v>
      </c>
      <c r="H30" s="84">
        <f>[2]enero!H30+[2]febrero!H30+[2]marzo!H30</f>
        <v>0</v>
      </c>
      <c r="I30" s="84">
        <f>[2]enero!I30+[2]febrero!I30+[2]marzo!I30</f>
        <v>0</v>
      </c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84">
        <f>[2]enero!F31+[2]febrero!F31+[2]marzo!F31</f>
        <v>0</v>
      </c>
      <c r="G31" s="84">
        <f>[2]enero!G31+[2]febrero!G31+[2]marzo!G31</f>
        <v>0</v>
      </c>
      <c r="H31" s="84">
        <f>[2]enero!H31+[2]febrero!H31+[2]marzo!H31</f>
        <v>0</v>
      </c>
      <c r="I31" s="84">
        <f>[2]enero!I31+[2]febrero!I31+[2]marzo!I31</f>
        <v>0</v>
      </c>
      <c r="J31" s="365">
        <f t="shared" si="0"/>
        <v>0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84">
        <f>[2]enero!F32+[2]febrero!F32+[2]marzo!F32</f>
        <v>0</v>
      </c>
      <c r="G32" s="84">
        <f>[2]enero!G32+[2]febrero!G32+[2]marzo!G32</f>
        <v>0</v>
      </c>
      <c r="H32" s="84">
        <f>[2]enero!H32+[2]febrero!H32+[2]marzo!H32</f>
        <v>0</v>
      </c>
      <c r="I32" s="84">
        <f>[2]enero!I32+[2]febrero!I32+[2]marzo!I32</f>
        <v>0</v>
      </c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84">
        <f>[2]enero!F33+[2]febrero!F33+[2]marzo!F33</f>
        <v>0</v>
      </c>
      <c r="G33" s="84">
        <f>[2]enero!G33+[2]febrero!G33+[2]marzo!G33</f>
        <v>0</v>
      </c>
      <c r="H33" s="84">
        <f>[2]enero!H33+[2]febrero!H33+[2]marzo!H33</f>
        <v>0</v>
      </c>
      <c r="I33" s="84">
        <f>[2]enero!I33+[2]febrero!I33+[2]marzo!I33</f>
        <v>0</v>
      </c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0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0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84">
        <f>[2]enero!F35+[2]febrero!F35+[2]marzo!F35</f>
        <v>0</v>
      </c>
      <c r="G35" s="84">
        <f>[2]enero!G35+[2]febrero!G35+[2]marzo!G35</f>
        <v>0</v>
      </c>
      <c r="H35" s="84">
        <f>[2]enero!H35+[2]febrero!H35+[2]marzo!H35</f>
        <v>0</v>
      </c>
      <c r="I35" s="84">
        <f>[2]enero!I35+[2]febrero!I35+[2]marzo!I35</f>
        <v>0</v>
      </c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84">
        <f>[2]enero!F36+[2]febrero!F36+[2]marzo!F36</f>
        <v>0</v>
      </c>
      <c r="G36" s="84">
        <f>[2]enero!G36+[2]febrero!G36+[2]marzo!G36</f>
        <v>0</v>
      </c>
      <c r="H36" s="84">
        <f>[2]enero!H36+[2]febrero!H36+[2]marzo!H36</f>
        <v>0</v>
      </c>
      <c r="I36" s="84">
        <f>[2]enero!I36+[2]febrero!I36+[2]marzo!I36</f>
        <v>0</v>
      </c>
      <c r="J36" s="366">
        <f>SUM(F36:I36)</f>
        <v>0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84">
        <f>[2]enero!F37+[2]febrero!F37+[2]marzo!F37</f>
        <v>0</v>
      </c>
      <c r="G37" s="84">
        <f>[2]enero!G37+[2]febrero!G37+[2]marzo!G37</f>
        <v>0</v>
      </c>
      <c r="H37" s="84">
        <f>[2]enero!H37+[2]febrero!H37+[2]marzo!H37</f>
        <v>0</v>
      </c>
      <c r="I37" s="84">
        <f>[2]enero!I37+[2]febrero!I37+[2]marzo!I37</f>
        <v>0</v>
      </c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776">
        <f>SUM(F39:F42)</f>
        <v>0</v>
      </c>
      <c r="G38" s="776">
        <f>SUM(G39:G42)</f>
        <v>0</v>
      </c>
      <c r="H38" s="776">
        <f>SUM(H39:H42)</f>
        <v>0</v>
      </c>
      <c r="I38" s="776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84">
        <f>[2]enero!F39+[2]febrero!F39+[2]marzo!F39</f>
        <v>0</v>
      </c>
      <c r="G39" s="84">
        <f>[2]enero!G39+[2]febrero!G39+[2]marzo!G39</f>
        <v>0</v>
      </c>
      <c r="H39" s="84">
        <f>[2]enero!H39+[2]febrero!H39+[2]marzo!H39</f>
        <v>0</v>
      </c>
      <c r="I39" s="84">
        <f>[2]enero!I39+[2]febrero!I39+[2]marzo!I39</f>
        <v>0</v>
      </c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84">
        <f>[2]enero!F40+[2]febrero!F40+[2]marzo!F40</f>
        <v>0</v>
      </c>
      <c r="G40" s="84">
        <f>[2]enero!G40+[2]febrero!G40+[2]marzo!G40</f>
        <v>0</v>
      </c>
      <c r="H40" s="84">
        <f>[2]enero!H40+[2]febrero!H40+[2]marzo!H40</f>
        <v>0</v>
      </c>
      <c r="I40" s="84">
        <f>[2]enero!I40+[2]febrero!I40+[2]marzo!I40</f>
        <v>0</v>
      </c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84">
        <f>[2]enero!F41+[2]febrero!F41+[2]marzo!F41</f>
        <v>0</v>
      </c>
      <c r="G41" s="84">
        <f>[2]enero!G41+[2]febrero!G41+[2]marzo!G41</f>
        <v>0</v>
      </c>
      <c r="H41" s="84">
        <f>[2]enero!H41+[2]febrero!H41+[2]marzo!H41</f>
        <v>0</v>
      </c>
      <c r="I41" s="84">
        <f>[2]enero!I41+[2]febrero!I41+[2]marzo!I41</f>
        <v>0</v>
      </c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84">
        <f>[2]enero!F42+[2]febrero!F42+[2]marzo!F42</f>
        <v>0</v>
      </c>
      <c r="G42" s="84">
        <f>[2]enero!G42+[2]febrero!G42+[2]marzo!G42</f>
        <v>0</v>
      </c>
      <c r="H42" s="84">
        <f>[2]enero!H42+[2]febrero!H42+[2]marzo!H42</f>
        <v>0</v>
      </c>
      <c r="I42" s="84">
        <f>[2]enero!I42+[2]febrero!I42+[2]marzo!I42</f>
        <v>0</v>
      </c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776">
        <f>SUM(F44:F54)</f>
        <v>0</v>
      </c>
      <c r="G43" s="776">
        <f>SUM(G44:G54)</f>
        <v>0</v>
      </c>
      <c r="H43" s="776">
        <f>SUM(H44:H54)</f>
        <v>0</v>
      </c>
      <c r="I43" s="776">
        <f>SUM(I44:I54)</f>
        <v>0</v>
      </c>
      <c r="J43" s="105">
        <f>SUM(F43:I43)</f>
        <v>0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84">
        <f>[2]enero!F44+[2]febrero!F44+[2]marzo!F44</f>
        <v>0</v>
      </c>
      <c r="G44" s="84">
        <f>[2]enero!G44+[2]febrero!G44+[2]marzo!G44</f>
        <v>0</v>
      </c>
      <c r="H44" s="84">
        <f>[2]enero!H44+[2]febrero!H44+[2]marzo!H44</f>
        <v>0</v>
      </c>
      <c r="I44" s="84">
        <f>[2]enero!I44+[2]febrero!I44+[2]marzo!I44</f>
        <v>0</v>
      </c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84">
        <f>[2]enero!F45+[2]febrero!F45+[2]marzo!F45</f>
        <v>0</v>
      </c>
      <c r="G45" s="84">
        <f>[2]enero!G45+[2]febrero!G45+[2]marzo!G45</f>
        <v>0</v>
      </c>
      <c r="H45" s="84">
        <f>[2]enero!H45+[2]febrero!H45+[2]marzo!H45</f>
        <v>0</v>
      </c>
      <c r="I45" s="84">
        <f>[2]enero!I45+[2]febrero!I45+[2]marzo!I45</f>
        <v>0</v>
      </c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84">
        <f>[2]enero!F46+[2]febrero!F46+[2]marzo!F46</f>
        <v>0</v>
      </c>
      <c r="G46" s="84">
        <f>[2]enero!G46+[2]febrero!G46+[2]marzo!G46</f>
        <v>0</v>
      </c>
      <c r="H46" s="84">
        <f>[2]enero!H46+[2]febrero!H46+[2]marzo!H46</f>
        <v>0</v>
      </c>
      <c r="I46" s="84">
        <f>[2]enero!I46+[2]febrero!I46+[2]marzo!I46</f>
        <v>0</v>
      </c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84">
        <f>[2]enero!F47+[2]febrero!F47+[2]marzo!F47</f>
        <v>0</v>
      </c>
      <c r="G47" s="84">
        <f>[2]enero!G47+[2]febrero!G47+[2]marzo!G47</f>
        <v>0</v>
      </c>
      <c r="H47" s="84">
        <f>[2]enero!H47+[2]febrero!H47+[2]marzo!H47</f>
        <v>0</v>
      </c>
      <c r="I47" s="84">
        <f>[2]enero!I47+[2]febrero!I47+[2]marzo!I47</f>
        <v>0</v>
      </c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84">
        <f>[2]enero!F48+[2]febrero!F48+[2]marzo!F48</f>
        <v>0</v>
      </c>
      <c r="G48" s="84">
        <f>[2]enero!G48+[2]febrero!G48+[2]marzo!G48</f>
        <v>0</v>
      </c>
      <c r="H48" s="84">
        <f>[2]enero!H48+[2]febrero!H48+[2]marzo!H48</f>
        <v>0</v>
      </c>
      <c r="I48" s="84">
        <f>[2]enero!I48+[2]febrero!I48+[2]marzo!I48</f>
        <v>0</v>
      </c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84">
        <f>[2]enero!F49+[2]febrero!F49+[2]marzo!F49</f>
        <v>0</v>
      </c>
      <c r="G49" s="84">
        <f>[2]enero!G49+[2]febrero!G49+[2]marzo!G49</f>
        <v>0</v>
      </c>
      <c r="H49" s="84">
        <f>[2]enero!H49+[2]febrero!H49+[2]marzo!H49</f>
        <v>0</v>
      </c>
      <c r="I49" s="84">
        <f>[2]enero!I49+[2]febrero!I49+[2]marzo!I49</f>
        <v>0</v>
      </c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84">
        <f>[2]enero!F50+[2]febrero!F50+[2]marzo!F50</f>
        <v>0</v>
      </c>
      <c r="G50" s="84">
        <f>[2]enero!G50+[2]febrero!G50+[2]marzo!G50</f>
        <v>0</v>
      </c>
      <c r="H50" s="84">
        <f>[2]enero!H50+[2]febrero!H50+[2]marzo!H50</f>
        <v>0</v>
      </c>
      <c r="I50" s="84">
        <f>[2]enero!I50+[2]febrero!I50+[2]marzo!I50</f>
        <v>0</v>
      </c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84">
        <f>[2]enero!F51+[2]febrero!F51+[2]marzo!F51</f>
        <v>0</v>
      </c>
      <c r="G51" s="84">
        <f>[2]enero!G51+[2]febrero!G51+[2]marzo!G51</f>
        <v>0</v>
      </c>
      <c r="H51" s="84">
        <f>[2]enero!H51+[2]febrero!H51+[2]marzo!H51</f>
        <v>0</v>
      </c>
      <c r="I51" s="84">
        <f>[2]enero!I51+[2]febrero!I51+[2]marzo!I51</f>
        <v>0</v>
      </c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84">
        <f>[2]enero!F52+[2]febrero!F52+[2]marzo!F52</f>
        <v>0</v>
      </c>
      <c r="G52" s="84">
        <f>[2]enero!G52+[2]febrero!G52+[2]marzo!G52</f>
        <v>0</v>
      </c>
      <c r="H52" s="84">
        <f>[2]enero!H52+[2]febrero!H52+[2]marzo!H52</f>
        <v>0</v>
      </c>
      <c r="I52" s="84">
        <f>[2]enero!I52+[2]febrero!I52+[2]marzo!I52</f>
        <v>0</v>
      </c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84">
        <f>[2]enero!F53+[2]febrero!F53+[2]marzo!F53</f>
        <v>0</v>
      </c>
      <c r="G53" s="84">
        <f>[2]enero!G53+[2]febrero!G53+[2]marzo!G53</f>
        <v>0</v>
      </c>
      <c r="H53" s="84">
        <f>[2]enero!H53+[2]febrero!H53+[2]marzo!H53</f>
        <v>0</v>
      </c>
      <c r="I53" s="84">
        <f>[2]enero!I53+[2]febrero!I53+[2]marzo!I53</f>
        <v>0</v>
      </c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84">
        <f>[2]enero!F54+[2]febrero!F54+[2]marzo!F54</f>
        <v>0</v>
      </c>
      <c r="G54" s="84">
        <f>[2]enero!G54+[2]febrero!G54+[2]marzo!G54</f>
        <v>0</v>
      </c>
      <c r="H54" s="84">
        <f>[2]enero!H54+[2]febrero!H54+[2]marzo!H54</f>
        <v>0</v>
      </c>
      <c r="I54" s="84">
        <f>[2]enero!I54+[2]febrero!I54+[2]marzo!I54</f>
        <v>0</v>
      </c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84">
        <f>[2]enero!F56+[2]febrero!F56+[2]marzo!F56</f>
        <v>0</v>
      </c>
      <c r="G56" s="84">
        <f>[2]enero!G56+[2]febrero!G56+[2]marzo!G56</f>
        <v>0</v>
      </c>
      <c r="H56" s="84">
        <f>[2]enero!H56+[2]febrero!H56+[2]marzo!H56</f>
        <v>0</v>
      </c>
      <c r="I56" s="84">
        <f>[2]enero!I56+[2]febrero!I56+[2]marzo!I56</f>
        <v>0</v>
      </c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84">
        <f>[2]enero!F57+[2]febrero!F57+[2]marzo!F57</f>
        <v>0</v>
      </c>
      <c r="G57" s="84">
        <f>[2]enero!G57+[2]febrero!G57+[2]marzo!G57</f>
        <v>0</v>
      </c>
      <c r="H57" s="84">
        <f>[2]enero!H57+[2]febrero!H57+[2]marzo!H57</f>
        <v>0</v>
      </c>
      <c r="I57" s="84">
        <f>[2]enero!I57+[2]febrero!I57+[2]marzo!I57</f>
        <v>0</v>
      </c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84">
        <f>[2]enero!F58+[2]febrero!F58+[2]marzo!F58</f>
        <v>0</v>
      </c>
      <c r="G58" s="84">
        <f>[2]enero!G58+[2]febrero!G58+[2]marzo!G58</f>
        <v>0</v>
      </c>
      <c r="H58" s="84">
        <f>[2]enero!H58+[2]febrero!H58+[2]marzo!H58</f>
        <v>0</v>
      </c>
      <c r="I58" s="84">
        <f>[2]enero!I58+[2]febrero!I58+[2]marzo!I58</f>
        <v>0</v>
      </c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84">
        <f>[2]enero!F59+[2]febrero!F59+[2]marzo!F59</f>
        <v>0</v>
      </c>
      <c r="G59" s="84">
        <f>[2]enero!G59+[2]febrero!G59+[2]marzo!G59</f>
        <v>0</v>
      </c>
      <c r="H59" s="84">
        <f>[2]enero!H59+[2]febrero!H59+[2]marzo!H59</f>
        <v>0</v>
      </c>
      <c r="I59" s="84">
        <f>[2]enero!I59+[2]febrero!I59+[2]marzo!I59</f>
        <v>0</v>
      </c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84">
        <f>[2]enero!F60+[2]febrero!F60+[2]marzo!F60</f>
        <v>0</v>
      </c>
      <c r="G60" s="84">
        <f>[2]enero!G60+[2]febrero!G60+[2]marzo!G60</f>
        <v>0</v>
      </c>
      <c r="H60" s="84">
        <f>[2]enero!H60+[2]febrero!H60+[2]marzo!H60</f>
        <v>0</v>
      </c>
      <c r="I60" s="84">
        <f>[2]enero!I60+[2]febrero!I60+[2]marzo!I60</f>
        <v>0</v>
      </c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84">
        <f>[2]enero!F61+[2]febrero!F61+[2]marzo!F61</f>
        <v>0</v>
      </c>
      <c r="G61" s="84">
        <f>[2]enero!G61+[2]febrero!G61+[2]marzo!G61</f>
        <v>0</v>
      </c>
      <c r="H61" s="84">
        <f>[2]enero!H61+[2]febrero!H61+[2]marzo!H61</f>
        <v>0</v>
      </c>
      <c r="I61" s="84">
        <f>[2]enero!I61+[2]febrero!I61+[2]marzo!I61</f>
        <v>0</v>
      </c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84">
        <f>[2]enero!F62+[2]febrero!F62+[2]marzo!F62</f>
        <v>0</v>
      </c>
      <c r="G62" s="84">
        <f>[2]enero!G62+[2]febrero!G62+[2]marzo!G62</f>
        <v>0</v>
      </c>
      <c r="H62" s="84">
        <f>[2]enero!H62+[2]febrero!H62+[2]marzo!H62</f>
        <v>0</v>
      </c>
      <c r="I62" s="84">
        <f>[2]enero!I62+[2]febrero!I62+[2]marzo!I62</f>
        <v>0</v>
      </c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84">
        <f>[2]enero!F63+[2]febrero!F63+[2]marzo!F63</f>
        <v>0</v>
      </c>
      <c r="G63" s="84">
        <f>[2]enero!G63+[2]febrero!G63+[2]marzo!G63</f>
        <v>0</v>
      </c>
      <c r="H63" s="84">
        <f>[2]enero!H63+[2]febrero!H63+[2]marzo!H63</f>
        <v>0</v>
      </c>
      <c r="I63" s="84">
        <f>[2]enero!I63+[2]febrero!I63+[2]marzo!I63</f>
        <v>0</v>
      </c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84">
        <f>[2]enero!F64+[2]febrero!F64+[2]marzo!F64</f>
        <v>0</v>
      </c>
      <c r="G64" s="84">
        <f>[2]enero!G64+[2]febrero!G64+[2]marzo!G64</f>
        <v>0</v>
      </c>
      <c r="H64" s="84">
        <f>[2]enero!H64+[2]febrero!H64+[2]marzo!H64</f>
        <v>0</v>
      </c>
      <c r="I64" s="84">
        <f>[2]enero!I64+[2]febrero!I64+[2]marzo!I64</f>
        <v>0</v>
      </c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1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776">
        <f>(F71)</f>
        <v>0</v>
      </c>
      <c r="G70" s="776">
        <f>(G71)</f>
        <v>0</v>
      </c>
      <c r="H70" s="776">
        <f>(H71)</f>
        <v>0</v>
      </c>
      <c r="I70" s="776">
        <f>(I71)</f>
        <v>0</v>
      </c>
      <c r="J70" s="776">
        <f>SUM(F70:I70)</f>
        <v>0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84">
        <f>[2]enero!F71+[2]febrero!F71+[2]marzo!F71</f>
        <v>0</v>
      </c>
      <c r="G71" s="84">
        <f>[2]enero!G71+[2]febrero!G71+[2]marzo!G71</f>
        <v>0</v>
      </c>
      <c r="H71" s="84">
        <f>[2]enero!H71+[2]febrero!H71+[2]marzo!H71</f>
        <v>0</v>
      </c>
      <c r="I71" s="84">
        <f>[2]enero!I71+[2]febrero!I71+[2]marzo!I71</f>
        <v>0</v>
      </c>
      <c r="J71" s="367">
        <f>SUM(F71:I71)</f>
        <v>0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776">
        <f>SUM(F73:F75)</f>
        <v>0</v>
      </c>
      <c r="G72" s="776">
        <f>SUM(G73:G75)</f>
        <v>0</v>
      </c>
      <c r="H72" s="776">
        <f>SUM(H73:H75)</f>
        <v>0</v>
      </c>
      <c r="I72" s="776">
        <f>SUM(I73:I75)</f>
        <v>0</v>
      </c>
      <c r="J72" s="776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84">
        <f>[2]enero!F73+[2]febrero!F73+[2]marzo!F73</f>
        <v>0</v>
      </c>
      <c r="G73" s="84">
        <f>[2]enero!G73+[2]febrero!G73+[2]marzo!G73</f>
        <v>0</v>
      </c>
      <c r="H73" s="84">
        <f>[2]enero!H73+[2]febrero!H73+[2]marzo!H73</f>
        <v>0</v>
      </c>
      <c r="I73" s="84">
        <f>[2]enero!I73+[2]febrero!I73+[2]marzo!I73</f>
        <v>0</v>
      </c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84">
        <f>[2]enero!F74+[2]febrero!F74+[2]marzo!F74</f>
        <v>0</v>
      </c>
      <c r="G74" s="84">
        <f>[2]enero!G74+[2]febrero!G74+[2]marzo!G74</f>
        <v>0</v>
      </c>
      <c r="H74" s="84">
        <f>[2]enero!H74+[2]febrero!H74+[2]marzo!H74</f>
        <v>0</v>
      </c>
      <c r="I74" s="84">
        <f>[2]enero!I74+[2]febrero!I74+[2]marzo!I74</f>
        <v>0</v>
      </c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84">
        <f>[2]enero!F75+[2]febrero!F75+[2]marzo!F75</f>
        <v>0</v>
      </c>
      <c r="G75" s="84">
        <f>[2]enero!G75+[2]febrero!G75+[2]marzo!G75</f>
        <v>0</v>
      </c>
      <c r="H75" s="84">
        <f>[2]enero!H75+[2]febrero!H75+[2]marzo!H75</f>
        <v>0</v>
      </c>
      <c r="I75" s="84">
        <f>[2]enero!I75+[2]febrero!I75+[2]marzo!I75</f>
        <v>0</v>
      </c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17</v>
      </c>
      <c r="K76" s="371"/>
    </row>
    <row r="77" spans="2:11" ht="17.25" thickTop="1" thickBot="1" x14ac:dyDescent="0.3">
      <c r="B77" s="371"/>
      <c r="C77" s="382"/>
      <c r="D77" s="838" t="s">
        <v>136</v>
      </c>
      <c r="E77" s="839"/>
      <c r="F77" s="84">
        <f>[2]enero!F77+[2]febrero!F77+[2]marzo!F77</f>
        <v>0</v>
      </c>
      <c r="G77" s="84">
        <f>[2]enero!G77+[2]febrero!G77+[2]marzo!G77</f>
        <v>0</v>
      </c>
      <c r="H77" s="84">
        <f>[2]enero!H77+[2]febrero!H77+[2]marzo!H77</f>
        <v>0</v>
      </c>
      <c r="I77" s="84">
        <f>[2]enero!I77+[2]febrero!I77+[2]marzo!I77</f>
        <v>0</v>
      </c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2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2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84">
        <f>[2]enero!F79+[2]febrero!F79+[2]marzo!F79</f>
        <v>0</v>
      </c>
      <c r="G79" s="84">
        <f>[2]enero!G79+[2]febrero!G79+[2]marzo!G79</f>
        <v>0</v>
      </c>
      <c r="H79" s="84">
        <f>[2]enero!H79+[2]febrero!H79+[2]marzo!H79</f>
        <v>0</v>
      </c>
      <c r="I79" s="84">
        <f>[2]enero!I79+[2]febrero!I79+[2]marzo!I79</f>
        <v>0</v>
      </c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84">
        <f>[2]enero!F80+[2]febrero!F80+[2]marzo!F80</f>
        <v>1</v>
      </c>
      <c r="G80" s="84">
        <f>[2]enero!G80+[2]febrero!G80+[2]marzo!G80</f>
        <v>0</v>
      </c>
      <c r="H80" s="84">
        <f>[2]enero!H80+[2]febrero!H80+[2]marzo!H80</f>
        <v>0</v>
      </c>
      <c r="I80" s="84">
        <f>[2]enero!I80+[2]febrero!I80+[2]marzo!I80</f>
        <v>0</v>
      </c>
      <c r="J80" s="415">
        <f>SUM(F80:I80)</f>
        <v>1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84">
        <f>[2]enero!F81+[2]febrero!F81+[2]marzo!F81</f>
        <v>0</v>
      </c>
      <c r="G81" s="84">
        <f>[2]enero!G81+[2]febrero!G81+[2]marzo!G81</f>
        <v>0</v>
      </c>
      <c r="H81" s="84">
        <f>[2]enero!H81+[2]febrero!H81+[2]marzo!H81</f>
        <v>0</v>
      </c>
      <c r="I81" s="84">
        <f>[2]enero!I81+[2]febrero!I81+[2]marzo!I81</f>
        <v>0</v>
      </c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84">
        <f>[2]enero!F82+[2]febrero!F82+[2]marzo!F82</f>
        <v>0</v>
      </c>
      <c r="G82" s="84">
        <f>[2]enero!G82+[2]febrero!G82+[2]marzo!G82</f>
        <v>0</v>
      </c>
      <c r="H82" s="84">
        <f>[2]enero!H82+[2]febrero!H82+[2]marzo!H82</f>
        <v>0</v>
      </c>
      <c r="I82" s="84">
        <f>[2]enero!I82+[2]febrero!I82+[2]marzo!I82</f>
        <v>0</v>
      </c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84">
        <f>[2]enero!F83+[2]febrero!F83+[2]marzo!F83</f>
        <v>0</v>
      </c>
      <c r="G83" s="84">
        <f>[2]enero!G83+[2]febrero!G83+[2]marzo!G83</f>
        <v>0</v>
      </c>
      <c r="H83" s="84">
        <f>[2]enero!H83+[2]febrero!H83+[2]marzo!H83</f>
        <v>0</v>
      </c>
      <c r="I83" s="84">
        <f>[2]enero!I83+[2]febrero!I83+[2]marzo!I83</f>
        <v>0</v>
      </c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84">
        <f>[2]enero!F84+[2]febrero!F84+[2]marzo!F84</f>
        <v>0</v>
      </c>
      <c r="G84" s="84">
        <f>[2]enero!G84+[2]febrero!G84+[2]marzo!G84</f>
        <v>0</v>
      </c>
      <c r="H84" s="84">
        <f>[2]enero!H84+[2]febrero!H84+[2]marzo!H84</f>
        <v>0</v>
      </c>
      <c r="I84" s="84">
        <f>[2]enero!I84+[2]febrero!I84+[2]marzo!I84</f>
        <v>0</v>
      </c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84">
        <f>[2]enero!F85+[2]febrero!F85+[2]marzo!F85</f>
        <v>1</v>
      </c>
      <c r="G85" s="84">
        <f>[2]enero!G85+[2]febrero!G85+[2]marzo!G85</f>
        <v>0</v>
      </c>
      <c r="H85" s="84">
        <f>[2]enero!H85+[2]febrero!H85+[2]marzo!H85</f>
        <v>0</v>
      </c>
      <c r="I85" s="84">
        <f>[2]enero!I85+[2]febrero!I85+[2]marzo!I85</f>
        <v>0</v>
      </c>
      <c r="J85" s="415">
        <f t="shared" si="2"/>
        <v>1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84">
        <f>[2]enero!F86+[2]febrero!F86+[2]marzo!F86</f>
        <v>0</v>
      </c>
      <c r="G86" s="84">
        <f>[2]enero!G86+[2]febrero!G86+[2]marzo!G86</f>
        <v>0</v>
      </c>
      <c r="H86" s="84">
        <f>[2]enero!H86+[2]febrero!H86+[2]marzo!H86</f>
        <v>0</v>
      </c>
      <c r="I86" s="84">
        <f>[2]enero!I86+[2]febrero!I86+[2]marzo!I86</f>
        <v>0</v>
      </c>
      <c r="J86" s="415">
        <f t="shared" si="2"/>
        <v>0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1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84">
        <f>[2]enero!G91+[2]febrero!G91+[2]marzo!G91</f>
        <v>0</v>
      </c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772" t="s">
        <v>137</v>
      </c>
      <c r="F92" s="773"/>
      <c r="G92" s="84">
        <f>[2]enero!G92+[2]febrero!G92+[2]marzo!G92</f>
        <v>0</v>
      </c>
      <c r="H92" s="832">
        <f>SUM(F92:G92)</f>
        <v>0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772" t="s">
        <v>139</v>
      </c>
      <c r="F93" s="773"/>
      <c r="G93" s="84">
        <f>[2]enero!G93+[2]febrero!G93+[2]marzo!G93</f>
        <v>0</v>
      </c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84">
        <f>[2]enero!G94+[2]febrero!G94+[2]marzo!G94</f>
        <v>1</v>
      </c>
      <c r="H94" s="832">
        <f>SUM(F94:G94)</f>
        <v>1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17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1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>
        <f>[2]enero!I100+[2]febrero!I100+[2]marzo!I100</f>
        <v>0</v>
      </c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43">
        <f>[2]enero!I101+[2]febrero!I101+[2]marzo!I101</f>
        <v>0</v>
      </c>
      <c r="J101" s="843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43">
        <f>[2]enero!I102+[2]febrero!I102+[2]marzo!I102</f>
        <v>0</v>
      </c>
      <c r="J102" s="843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43">
        <f>[2]enero!I103+[2]febrero!I103+[2]marzo!I103</f>
        <v>0</v>
      </c>
      <c r="J103" s="843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43">
        <f>[2]enero!I104+[2]febrero!I104+[2]marzo!I104</f>
        <v>0</v>
      </c>
      <c r="J104" s="843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>
        <f>[2]enero!I106+[2]febrero!I106+[2]marzo!I106</f>
        <v>0</v>
      </c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43">
        <f>[2]enero!I107+[2]febrero!I107+[2]marzo!I107</f>
        <v>0</v>
      </c>
      <c r="J107" s="843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43">
        <f>[2]enero!I108+[2]febrero!I108+[2]marzo!I108</f>
        <v>0</v>
      </c>
      <c r="J108" s="843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43">
        <f>[2]enero!I109+[2]febrero!I109+[2]marzo!I109</f>
        <v>0</v>
      </c>
      <c r="J109" s="843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43">
        <f>[2]enero!I110+[2]febrero!I110+[2]marzo!I110</f>
        <v>0</v>
      </c>
      <c r="J110" s="843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>
        <f>[2]enero!I112+[2]febrero!I112+[2]marzo!I112</f>
        <v>0</v>
      </c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43">
        <f>[2]enero!I113+[2]febrero!I113+[2]marzo!I113</f>
        <v>0</v>
      </c>
      <c r="J113" s="843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43">
        <f>[2]enero!I114+[2]febrero!I114+[2]marzo!I114</f>
        <v>0</v>
      </c>
      <c r="J114" s="843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43">
        <f>[2]enero!I115+[2]febrero!I115+[2]marzo!I115</f>
        <v>0</v>
      </c>
      <c r="J115" s="843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43">
        <f>[2]enero!I116+[2]febrero!I116+[2]marzo!I116</f>
        <v>0</v>
      </c>
      <c r="J116" s="843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>
        <f>[2]enero!I118+[2]febrero!I118+[2]marzo!I118</f>
        <v>0</v>
      </c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43">
        <f>[2]enero!I119+[2]febrero!I119+[2]marzo!I119</f>
        <v>0</v>
      </c>
      <c r="J119" s="843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43">
        <f>[2]enero!I120+[2]febrero!I120+[2]marzo!I120</f>
        <v>0</v>
      </c>
      <c r="J120" s="843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>
        <f>[2]enero!I122+[2]febrero!I122+[2]marzo!I122</f>
        <v>0</v>
      </c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43">
        <f>[2]enero!I123+[2]febrero!I123+[2]marzo!I123</f>
        <v>0</v>
      </c>
      <c r="J123" s="843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43">
        <f>[2]enero!I124+[2]febrero!I124+[2]marzo!I124</f>
        <v>0</v>
      </c>
      <c r="J124" s="843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0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>
        <f>[2]enero!I126+[2]febrero!I126+[2]marzo!I126</f>
        <v>0</v>
      </c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43">
        <f>[2]enero!I127+[2]febrero!I127+[2]marzo!I127</f>
        <v>0</v>
      </c>
      <c r="J127" s="843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43">
        <f>[2]enero!I128+[2]febrero!I128+[2]marzo!I128</f>
        <v>0</v>
      </c>
      <c r="J128" s="843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43">
        <f>[2]enero!I129+[2]febrero!I129+[2]marzo!I129</f>
        <v>0</v>
      </c>
      <c r="J129" s="843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43">
        <f>[2]enero!I130+[2]febrero!I130+[2]marzo!I130</f>
        <v>0</v>
      </c>
      <c r="J130" s="843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1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43">
        <f>[2]enero!I132+[2]febrero!I132+[2]marzo!I132</f>
        <v>1</v>
      </c>
      <c r="J132" s="843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43">
        <f>[2]enero!I133+[2]febrero!I133+[2]marzo!I133</f>
        <v>0</v>
      </c>
      <c r="J133" s="843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43">
        <f>[2]enero!I134+[2]febrero!I134+[2]marzo!I134</f>
        <v>0</v>
      </c>
      <c r="J134" s="843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43">
        <f>[2]enero!I135+[2]febrero!I135+[2]marzo!I135</f>
        <v>0</v>
      </c>
      <c r="J135" s="843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43">
        <f>[2]enero!I136+[2]febrero!I136+[2]marzo!I136</f>
        <v>0</v>
      </c>
      <c r="J136" s="843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43">
        <f>[2]enero!I139+[2]febrero!I139+[2]marzo!I139</f>
        <v>0</v>
      </c>
      <c r="J139" s="843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43">
        <f>[2]enero!I140+[2]febrero!I140+[2]marzo!I140</f>
        <v>0</v>
      </c>
      <c r="J140" s="843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43">
        <f>[2]enero!I141+[2]febrero!I141+[2]marzo!I141</f>
        <v>0</v>
      </c>
      <c r="J141" s="843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43">
        <f>[2]enero!I142+[2]febrero!I142+[2]marzo!I142</f>
        <v>0</v>
      </c>
      <c r="J142" s="843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43">
        <f>[2]enero!I144+[2]febrero!I144+[2]marzo!I144</f>
        <v>0</v>
      </c>
      <c r="J144" s="843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43">
        <f>[2]enero!I145+[2]febrero!I145+[2]marzo!I145</f>
        <v>0</v>
      </c>
      <c r="J145" s="843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43">
        <f>[2]enero!I146+[2]febrero!I146+[2]marzo!I146</f>
        <v>0</v>
      </c>
      <c r="J146" s="843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43">
        <f>[2]enero!I147+[2]febrero!I147+[2]marzo!I147</f>
        <v>0</v>
      </c>
      <c r="J147" s="843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43">
        <f>[2]enero!I149+[2]febrero!I149+[2]marzo!I149</f>
        <v>0</v>
      </c>
      <c r="J149" s="843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43">
        <f>[2]enero!I150+[2]febrero!I150+[2]marzo!I150</f>
        <v>0</v>
      </c>
      <c r="J150" s="843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43">
        <f>[2]enero!I151+[2]febrero!I151+[2]marzo!I151</f>
        <v>0</v>
      </c>
      <c r="J151" s="843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43">
        <f>[2]enero!I152+[2]febrero!I152+[2]marzo!I152</f>
        <v>0</v>
      </c>
      <c r="J152" s="843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43">
        <f>[2]enero!I154+[2]febrero!I154+[2]marzo!I154</f>
        <v>0</v>
      </c>
      <c r="J154" s="843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43">
        <f>[2]enero!I155+[2]febrero!I155+[2]marzo!I155</f>
        <v>0</v>
      </c>
      <c r="J155" s="843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43">
        <f>[2]enero!I156+[2]febrero!I156+[2]marzo!I156</f>
        <v>0</v>
      </c>
      <c r="J156" s="843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43">
        <f>[2]enero!I157+[2]febrero!I157+[2]marzo!I157</f>
        <v>0</v>
      </c>
      <c r="J157" s="843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43">
        <f>[2]enero!I159+[2]febrero!I159+[2]marzo!I159</f>
        <v>0</v>
      </c>
      <c r="J159" s="843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43">
        <f>[2]enero!I160+[2]febrero!I160+[2]marzo!I160</f>
        <v>0</v>
      </c>
      <c r="J160" s="843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43">
        <f>[2]enero!I161+[2]febrero!I161+[2]marzo!I161</f>
        <v>0</v>
      </c>
      <c r="J161" s="843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43">
        <f>[2]enero!I162+[2]febrero!I162+[2]marzo!I162</f>
        <v>0</v>
      </c>
      <c r="J162" s="843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43">
        <f>[2]enero!I164+[2]febrero!I164+[2]marzo!I164</f>
        <v>0</v>
      </c>
      <c r="J164" s="843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43">
        <f>[2]enero!I165+[2]febrero!I165+[2]marzo!I165</f>
        <v>0</v>
      </c>
      <c r="J165" s="843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43">
        <f>[2]enero!I166+[2]febrero!I166+[2]marzo!I166</f>
        <v>0</v>
      </c>
      <c r="J166" s="843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43">
        <f>[2]enero!I167+[2]febrero!I167+[2]marzo!I167</f>
        <v>0</v>
      </c>
      <c r="J167" s="843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43">
        <f>[2]enero!I169+[2]febrero!I169+[2]marzo!I169</f>
        <v>0</v>
      </c>
      <c r="J169" s="843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43">
        <f>[2]enero!I170+[2]febrero!I170+[2]marzo!I170</f>
        <v>0</v>
      </c>
      <c r="J170" s="843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43">
        <f>[2]enero!I171+[2]febrero!I171+[2]marzo!I171</f>
        <v>0</v>
      </c>
      <c r="J171" s="843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43">
        <f>[2]enero!I172+[2]febrero!I172+[2]marzo!I172</f>
        <v>0</v>
      </c>
      <c r="J172" s="843"/>
      <c r="K172" s="382"/>
      <c r="L172" s="383"/>
    </row>
    <row r="173" spans="1:17" ht="16.5" thickTop="1" thickBot="1" x14ac:dyDescent="0.25">
      <c r="B173" s="371"/>
      <c r="C173" s="382"/>
      <c r="D173" s="775" t="s">
        <v>95</v>
      </c>
      <c r="E173" s="448"/>
      <c r="F173" s="437"/>
      <c r="G173" s="437"/>
      <c r="H173" s="449"/>
      <c r="I173" s="824">
        <f>SUM(I174:J210)</f>
        <v>3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43">
        <f>[2]enero!I174+[2]febrero!I174+[2]marzo!I174</f>
        <v>0</v>
      </c>
      <c r="J174" s="843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43">
        <f>[2]enero!I175+[2]febrero!I175+[2]marzo!I175</f>
        <v>0</v>
      </c>
      <c r="J175" s="843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43">
        <f>[2]enero!I176+[2]febrero!I176+[2]marzo!I176</f>
        <v>0</v>
      </c>
      <c r="J176" s="843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43">
        <f>[2]enero!I177+[2]febrero!I177+[2]marzo!I177</f>
        <v>0</v>
      </c>
      <c r="J177" s="843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43">
        <f>[2]enero!I178+[2]febrero!I178+[2]marzo!I178</f>
        <v>0</v>
      </c>
      <c r="J178" s="843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43">
        <f>[2]enero!I179+[2]febrero!I179+[2]marzo!I179</f>
        <v>0</v>
      </c>
      <c r="J179" s="843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43">
        <f>[2]enero!I180+[2]febrero!I180+[2]marzo!I180</f>
        <v>0</v>
      </c>
      <c r="J180" s="843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43">
        <f>[2]enero!I181+[2]febrero!I181+[2]marzo!I181</f>
        <v>0</v>
      </c>
      <c r="J181" s="843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43">
        <f>[2]enero!I182+[2]febrero!I182+[2]marzo!I182</f>
        <v>0</v>
      </c>
      <c r="J182" s="843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43">
        <f>[2]enero!I183+[2]febrero!I183+[2]marzo!I183</f>
        <v>0</v>
      </c>
      <c r="J183" s="843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43">
        <f>[2]enero!I184+[2]febrero!I184+[2]marzo!I184</f>
        <v>0</v>
      </c>
      <c r="J184" s="843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43">
        <f>[2]enero!I185+[2]febrero!I185+[2]marzo!I185</f>
        <v>0</v>
      </c>
      <c r="J185" s="843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43">
        <f>[2]enero!I186+[2]febrero!I186+[2]marzo!I186</f>
        <v>0</v>
      </c>
      <c r="J186" s="843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43">
        <f>[2]enero!I187+[2]febrero!I187+[2]marzo!I187</f>
        <v>0</v>
      </c>
      <c r="J187" s="843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43">
        <f>[2]enero!I188+[2]febrero!I188+[2]marzo!I188</f>
        <v>0</v>
      </c>
      <c r="J188" s="843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43">
        <f>[2]enero!I189+[2]febrero!I189+[2]marzo!I189</f>
        <v>0</v>
      </c>
      <c r="J189" s="843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43">
        <f>[2]enero!I190+[2]febrero!I190+[2]marzo!I190</f>
        <v>0</v>
      </c>
      <c r="J190" s="843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43">
        <f>[2]enero!I191+[2]febrero!I191+[2]marzo!I191</f>
        <v>0</v>
      </c>
      <c r="J191" s="843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43">
        <f>[2]enero!I192+[2]febrero!I192+[2]marzo!I192</f>
        <v>0</v>
      </c>
      <c r="J192" s="843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43">
        <f>[2]enero!I193+[2]febrero!I193+[2]marzo!I193</f>
        <v>0</v>
      </c>
      <c r="J193" s="843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43">
        <f>[2]enero!I194+[2]febrero!I194+[2]marzo!I194</f>
        <v>0</v>
      </c>
      <c r="J194" s="843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43">
        <f>[2]enero!I195+[2]febrero!I195+[2]marzo!I195</f>
        <v>0</v>
      </c>
      <c r="J195" s="843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43">
        <f>[2]enero!I196+[2]febrero!I196+[2]marzo!I196</f>
        <v>0</v>
      </c>
      <c r="J196" s="843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43">
        <f>[2]enero!I197+[2]febrero!I197+[2]marzo!I197</f>
        <v>0</v>
      </c>
      <c r="J197" s="843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43">
        <f>[2]enero!I198+[2]febrero!I198+[2]marzo!I198</f>
        <v>0</v>
      </c>
      <c r="J198" s="843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43">
        <f>[2]enero!I199+[2]febrero!I199+[2]marzo!I199</f>
        <v>0</v>
      </c>
      <c r="J199" s="843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43">
        <f>[2]enero!I200+[2]febrero!I200+[2]marzo!I200</f>
        <v>0</v>
      </c>
      <c r="J200" s="843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43">
        <f>[2]enero!I201+[2]febrero!I201+[2]marzo!I201</f>
        <v>0</v>
      </c>
      <c r="J201" s="843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43">
        <f>[2]enero!I202+[2]febrero!I202+[2]marzo!I202</f>
        <v>0</v>
      </c>
      <c r="J202" s="843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43">
        <f>[2]enero!I203+[2]febrero!I203+[2]marzo!I203</f>
        <v>0</v>
      </c>
      <c r="J203" s="843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43">
        <f>[2]enero!I204+[2]febrero!I204+[2]marzo!I204</f>
        <v>0</v>
      </c>
      <c r="J204" s="843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43">
        <f>[2]enero!I205+[2]febrero!I205+[2]marzo!I205</f>
        <v>0</v>
      </c>
      <c r="J205" s="843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43">
        <f>[2]enero!I206+[2]febrero!I206+[2]marzo!I206</f>
        <v>2</v>
      </c>
      <c r="J206" s="843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43">
        <f>[2]enero!I207+[2]febrero!I207+[2]marzo!I207</f>
        <v>0</v>
      </c>
      <c r="J207" s="843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43">
        <f>[2]enero!I208+[2]febrero!I208+[2]marzo!I208</f>
        <v>0</v>
      </c>
      <c r="J208" s="843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43">
        <f>[2]enero!I209+[2]febrero!I209+[2]marzo!I209</f>
        <v>1</v>
      </c>
      <c r="J209" s="843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43">
        <f>[2]enero!I210+[2]febrero!I210+[2]marzo!I210</f>
        <v>0</v>
      </c>
      <c r="J210" s="843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4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43">
        <f>[2]enero!I212+[2]febrero!I212+[2]marzo!I212</f>
        <v>2</v>
      </c>
      <c r="J212" s="843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43">
        <f>[2]enero!I213+[2]febrero!I213+[2]marzo!I213</f>
        <v>0</v>
      </c>
      <c r="J213" s="843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43">
        <f>[2]enero!I214+[2]febrero!I214+[2]marzo!I214</f>
        <v>2</v>
      </c>
      <c r="J214" s="84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43">
        <f>[2]enero!I216+[2]febrero!I216+[2]marzo!I216</f>
        <v>0</v>
      </c>
      <c r="J216" s="843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43">
        <f>[2]enero!I217+[2]febrero!I217+[2]marzo!I217</f>
        <v>0</v>
      </c>
      <c r="J217" s="843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43">
        <f>[2]enero!I219+[2]febrero!I219+[2]marzo!I219</f>
        <v>0</v>
      </c>
      <c r="J219" s="843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43">
        <f>[2]enero!I220+[2]febrero!I220+[2]marzo!I220</f>
        <v>0</v>
      </c>
      <c r="J220" s="84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43">
        <f>[2]enero!I221+[2]febrero!I221+[2]marzo!I221</f>
        <v>0</v>
      </c>
      <c r="J221" s="84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43">
        <f>[2]enero!I222+[2]febrero!I222+[2]marzo!I222</f>
        <v>0</v>
      </c>
      <c r="J222" s="84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1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43">
        <f>[2]enero!I224+[2]febrero!I224+[2]marzo!I224</f>
        <v>0</v>
      </c>
      <c r="J224" s="843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43">
        <f>[2]enero!I225+[2]febrero!I225+[2]marzo!I225</f>
        <v>0</v>
      </c>
      <c r="J225" s="843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43">
        <f>[2]enero!I226+[2]febrero!I226+[2]marzo!I226</f>
        <v>1</v>
      </c>
      <c r="J226" s="843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0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43">
        <f>[2]enero!I228+[2]febrero!I228+[2]marzo!I228</f>
        <v>0</v>
      </c>
      <c r="J228" s="84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43">
        <f>[2]enero!I229+[2]febrero!I229+[2]marzo!I229</f>
        <v>0</v>
      </c>
      <c r="J229" s="84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43">
        <f>[2]enero!I230+[2]febrero!I230+[2]marzo!I230</f>
        <v>0</v>
      </c>
      <c r="J230" s="84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43">
        <f>[2]enero!I231+[2]febrero!I231+[2]marzo!I231</f>
        <v>0</v>
      </c>
      <c r="J231" s="84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0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43">
        <f>[2]enero!I233+[2]febrero!I233+[2]marzo!I233</f>
        <v>0</v>
      </c>
      <c r="J233" s="84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43">
        <f>[2]enero!I234+[2]febrero!I234+[2]marzo!I234</f>
        <v>0</v>
      </c>
      <c r="J234" s="84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43">
        <f>[2]enero!I235+[2]febrero!I235+[2]marzo!I235</f>
        <v>0</v>
      </c>
      <c r="J235" s="84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43">
        <f>[2]enero!I236+[2]febrero!I236+[2]marzo!I236</f>
        <v>0</v>
      </c>
      <c r="J236" s="843"/>
      <c r="K236" s="382"/>
      <c r="L236" s="383"/>
    </row>
    <row r="237" spans="2:13" ht="16.5" thickTop="1" thickBot="1" x14ac:dyDescent="0.25">
      <c r="B237" s="371"/>
      <c r="C237" s="475"/>
      <c r="D237" s="774" t="s">
        <v>171</v>
      </c>
      <c r="E237" s="155"/>
      <c r="F237" s="476"/>
      <c r="G237" s="437"/>
      <c r="H237" s="449"/>
      <c r="I237" s="804">
        <f>(I238+I239+I240+I241)</f>
        <v>8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43">
        <f>[2]enero!I238+[2]febrero!I238+[2]marzo!I238</f>
        <v>0</v>
      </c>
      <c r="J238" s="843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43">
        <f>[2]enero!I239+[2]febrero!I239+[2]marzo!I239</f>
        <v>2</v>
      </c>
      <c r="J239" s="843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43">
        <f>[2]enero!I240+[2]febrero!I240+[2]marzo!I240</f>
        <v>6</v>
      </c>
      <c r="J240" s="843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43">
        <f>[2]enero!I241+[2]febrero!I241+[2]marzo!I241</f>
        <v>0</v>
      </c>
      <c r="J241" s="843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43">
        <f>[2]enero!I243+[2]febrero!I243+[2]marzo!I243</f>
        <v>0</v>
      </c>
      <c r="J243" s="843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43">
        <f>[2]enero!I244+[2]febrero!I244+[2]marzo!I244</f>
        <v>0</v>
      </c>
      <c r="J244" s="843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43">
        <f>[2]enero!I245+[2]febrero!I245+[2]marzo!I245</f>
        <v>0</v>
      </c>
      <c r="J245" s="843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18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52" zoomScale="85" zoomScaleNormal="85" zoomScaleSheetLayoutView="75" workbookViewId="0">
      <selection activeCell="F40" sqref="F40:I40"/>
    </sheetView>
  </sheetViews>
  <sheetFormatPr baseColWidth="10" defaultColWidth="11.42578125" defaultRowHeight="12.75" x14ac:dyDescent="0.2"/>
  <cols>
    <col min="1" max="1" width="7.5703125" style="517" customWidth="1"/>
    <col min="2" max="2" width="18.7109375" style="517" customWidth="1"/>
    <col min="3" max="3" width="13.5703125" style="517" customWidth="1"/>
    <col min="4" max="4" width="13.85546875" style="517" customWidth="1"/>
    <col min="5" max="5" width="46.85546875" style="517" customWidth="1"/>
    <col min="6" max="6" width="9.28515625" style="517" customWidth="1"/>
    <col min="7" max="7" width="7.7109375" style="517" customWidth="1"/>
    <col min="8" max="8" width="8.7109375" style="517" customWidth="1"/>
    <col min="9" max="9" width="7.85546875" style="517" customWidth="1"/>
    <col min="10" max="10" width="9.7109375" style="517" customWidth="1"/>
    <col min="11" max="17" width="7.7109375" style="517" customWidth="1"/>
    <col min="18" max="16384" width="11.42578125" style="517"/>
  </cols>
  <sheetData>
    <row r="1" spans="1:18" ht="60.75" customHeight="1" thickBot="1" x14ac:dyDescent="0.25">
      <c r="A1" s="513"/>
      <c r="B1" s="514"/>
      <c r="C1" s="514"/>
      <c r="D1" s="514"/>
      <c r="E1" s="514"/>
      <c r="F1" s="515"/>
      <c r="G1" s="516"/>
      <c r="H1" s="516" t="s">
        <v>311</v>
      </c>
      <c r="I1" s="516"/>
      <c r="J1" s="514"/>
      <c r="K1" s="514"/>
      <c r="M1" s="513"/>
      <c r="N1" s="513"/>
    </row>
    <row r="2" spans="1:18" ht="17.25" thickTop="1" thickBot="1" x14ac:dyDescent="0.3">
      <c r="A2" s="513"/>
      <c r="B2" s="515"/>
      <c r="C2" s="518"/>
      <c r="D2" s="518"/>
      <c r="E2" s="518"/>
      <c r="F2" s="518"/>
      <c r="G2" s="514"/>
      <c r="H2" s="519" t="s">
        <v>16</v>
      </c>
      <c r="I2" s="520"/>
      <c r="J2" s="521"/>
      <c r="K2" s="518"/>
      <c r="L2" s="513"/>
      <c r="M2" s="513"/>
      <c r="N2" s="513"/>
    </row>
    <row r="3" spans="1:18" ht="17.25" thickTop="1" thickBot="1" x14ac:dyDescent="0.3">
      <c r="A3" s="513"/>
      <c r="B3" s="518"/>
      <c r="C3" s="518"/>
      <c r="D3" s="515"/>
      <c r="E3" s="515"/>
      <c r="F3" s="515"/>
      <c r="G3" s="514"/>
      <c r="H3" s="522" t="s">
        <v>17</v>
      </c>
      <c r="I3" s="523"/>
      <c r="J3" s="521" t="s">
        <v>250</v>
      </c>
      <c r="K3" s="518"/>
      <c r="L3" s="513"/>
      <c r="M3" s="524"/>
      <c r="N3" s="524"/>
    </row>
    <row r="4" spans="1:18" ht="12" customHeight="1" thickTop="1" thickBot="1" x14ac:dyDescent="0.25">
      <c r="A4" s="513"/>
      <c r="B4" s="518"/>
      <c r="C4" s="518"/>
      <c r="D4" s="518"/>
      <c r="E4" s="525"/>
      <c r="F4" s="526"/>
      <c r="G4" s="525"/>
      <c r="H4" s="525"/>
      <c r="I4" s="525"/>
      <c r="J4" s="525"/>
      <c r="K4" s="525"/>
      <c r="L4" s="524"/>
      <c r="M4" s="524"/>
      <c r="N4" s="524"/>
      <c r="O4" s="527"/>
      <c r="P4" s="527"/>
      <c r="Q4" s="527"/>
      <c r="R4" s="527"/>
    </row>
    <row r="5" spans="1:18" ht="17.25" thickTop="1" thickBot="1" x14ac:dyDescent="0.3">
      <c r="A5" s="513"/>
      <c r="B5" s="519" t="s">
        <v>211</v>
      </c>
      <c r="C5" s="901" t="s">
        <v>312</v>
      </c>
      <c r="D5" s="902"/>
      <c r="E5" s="902"/>
      <c r="F5" s="902"/>
      <c r="G5" s="902"/>
      <c r="H5" s="903"/>
      <c r="I5" s="514"/>
      <c r="J5" s="514"/>
      <c r="K5" s="514"/>
      <c r="L5" s="528"/>
      <c r="M5" s="524"/>
      <c r="N5" s="513"/>
    </row>
    <row r="6" spans="1:18" ht="21" customHeight="1" thickTop="1" thickBot="1" x14ac:dyDescent="0.3">
      <c r="A6" s="513"/>
      <c r="B6" s="519" t="s">
        <v>18</v>
      </c>
      <c r="C6" s="901" t="s">
        <v>313</v>
      </c>
      <c r="D6" s="902"/>
      <c r="E6" s="902"/>
      <c r="F6" s="902"/>
      <c r="G6" s="902"/>
      <c r="H6" s="903"/>
      <c r="I6" s="514"/>
      <c r="J6" s="514"/>
      <c r="K6" s="514"/>
      <c r="L6" s="528"/>
      <c r="M6" s="529"/>
      <c r="N6" s="524"/>
      <c r="O6" s="527"/>
      <c r="P6" s="527"/>
      <c r="Q6" s="527"/>
    </row>
    <row r="7" spans="1:18" ht="19.5" customHeight="1" thickTop="1" thickBot="1" x14ac:dyDescent="0.3">
      <c r="A7" s="513"/>
      <c r="B7" s="530" t="s">
        <v>19</v>
      </c>
      <c r="C7" s="904"/>
      <c r="D7" s="905"/>
      <c r="E7" s="531"/>
      <c r="F7" s="532"/>
      <c r="G7" s="532"/>
      <c r="H7" s="531"/>
      <c r="I7" s="514"/>
      <c r="J7" s="514"/>
      <c r="K7" s="514"/>
      <c r="L7" s="529"/>
      <c r="M7" s="513"/>
      <c r="N7" s="513"/>
    </row>
    <row r="8" spans="1:18" ht="6.75" customHeight="1" thickTop="1" thickBot="1" x14ac:dyDescent="0.25">
      <c r="B8" s="518"/>
      <c r="C8" s="518"/>
      <c r="D8" s="518"/>
      <c r="E8" s="518"/>
      <c r="F8" s="518"/>
      <c r="G8" s="518"/>
      <c r="H8" s="533"/>
      <c r="I8" s="518"/>
      <c r="J8" s="518"/>
      <c r="K8" s="518"/>
      <c r="L8" s="513"/>
    </row>
    <row r="9" spans="1:18" ht="14.25" customHeight="1" thickTop="1" thickBot="1" x14ac:dyDescent="0.25">
      <c r="B9" s="514"/>
      <c r="C9" s="906" t="s">
        <v>63</v>
      </c>
      <c r="D9" s="906"/>
      <c r="E9" s="906"/>
      <c r="F9" s="907" t="s">
        <v>32</v>
      </c>
      <c r="G9" s="908"/>
      <c r="H9" s="907" t="s">
        <v>0</v>
      </c>
      <c r="I9" s="908"/>
      <c r="J9" s="514"/>
      <c r="K9" s="514"/>
    </row>
    <row r="10" spans="1:18" ht="14.25" customHeight="1" thickTop="1" thickBot="1" x14ac:dyDescent="0.25">
      <c r="B10" s="514"/>
      <c r="C10" s="906"/>
      <c r="D10" s="906"/>
      <c r="E10" s="906"/>
      <c r="F10" s="909">
        <f>'[7]ENE 21'!F10:G11</f>
        <v>43</v>
      </c>
      <c r="G10" s="909"/>
      <c r="H10" s="910">
        <f>SUM(F10:G11)</f>
        <v>43</v>
      </c>
      <c r="I10" s="910"/>
      <c r="J10" s="514"/>
      <c r="K10" s="514"/>
    </row>
    <row r="11" spans="1:18" ht="14.25" customHeight="1" thickTop="1" thickBot="1" x14ac:dyDescent="0.25">
      <c r="B11" s="514"/>
      <c r="C11" s="906"/>
      <c r="D11" s="906"/>
      <c r="E11" s="906"/>
      <c r="F11" s="909"/>
      <c r="G11" s="909"/>
      <c r="H11" s="910"/>
      <c r="I11" s="910"/>
      <c r="J11" s="514"/>
      <c r="K11" s="514"/>
    </row>
    <row r="12" spans="1:18" ht="4.5" customHeight="1" thickTop="1" thickBot="1" x14ac:dyDescent="0.25">
      <c r="B12" s="514"/>
      <c r="C12" s="534"/>
      <c r="D12" s="534"/>
      <c r="E12" s="534"/>
      <c r="F12" s="534"/>
      <c r="G12" s="534"/>
      <c r="H12" s="534"/>
      <c r="I12" s="534"/>
      <c r="J12" s="534"/>
      <c r="K12" s="534"/>
      <c r="L12" s="535"/>
    </row>
    <row r="13" spans="1:18" ht="12.75" customHeight="1" thickTop="1" thickBot="1" x14ac:dyDescent="0.25">
      <c r="B13" s="514"/>
      <c r="C13" s="880" t="s">
        <v>64</v>
      </c>
      <c r="D13" s="881"/>
      <c r="E13" s="881"/>
      <c r="F13" s="881"/>
      <c r="G13" s="882"/>
      <c r="H13" s="889" t="s">
        <v>0</v>
      </c>
      <c r="I13" s="890"/>
      <c r="J13" s="891" t="s">
        <v>12</v>
      </c>
      <c r="K13" s="892"/>
    </row>
    <row r="14" spans="1:18" ht="12.75" customHeight="1" thickTop="1" thickBot="1" x14ac:dyDescent="0.25">
      <c r="B14" s="514"/>
      <c r="C14" s="883"/>
      <c r="D14" s="884"/>
      <c r="E14" s="884"/>
      <c r="F14" s="884"/>
      <c r="G14" s="885"/>
      <c r="H14" s="723" t="s">
        <v>1</v>
      </c>
      <c r="I14" s="723" t="s">
        <v>2</v>
      </c>
      <c r="J14" s="893"/>
      <c r="K14" s="894"/>
    </row>
    <row r="15" spans="1:18" ht="14.1" customHeight="1" thickTop="1" thickBot="1" x14ac:dyDescent="0.25">
      <c r="B15" s="514"/>
      <c r="C15" s="886"/>
      <c r="D15" s="887"/>
      <c r="E15" s="887"/>
      <c r="F15" s="887"/>
      <c r="G15" s="888"/>
      <c r="H15" s="722">
        <f>SUM(H16:H17)</f>
        <v>40</v>
      </c>
      <c r="I15" s="722">
        <f>SUM(I16:I17)</f>
        <v>3</v>
      </c>
      <c r="J15" s="895">
        <f>H15+I15</f>
        <v>43</v>
      </c>
      <c r="K15" s="895"/>
      <c r="M15" s="517" t="s">
        <v>9</v>
      </c>
    </row>
    <row r="16" spans="1:18" ht="14.1" customHeight="1" thickTop="1" thickBot="1" x14ac:dyDescent="0.25">
      <c r="B16" s="514"/>
      <c r="C16" s="896" t="s">
        <v>15</v>
      </c>
      <c r="D16" s="897"/>
      <c r="E16" s="897"/>
      <c r="F16" s="897"/>
      <c r="G16" s="898"/>
      <c r="H16" s="538">
        <f>('[7]ENE 21'!H16+'[7]FEB 21'!H16+'[7]MAR 21'!H16)</f>
        <v>0</v>
      </c>
      <c r="I16" s="538">
        <f>('[7]ENE 21'!I16+'[7]FEB 21'!I16+'[7]MAR 21'!I16)</f>
        <v>0</v>
      </c>
      <c r="J16" s="899">
        <f>(H16+I16)</f>
        <v>0</v>
      </c>
      <c r="K16" s="900"/>
    </row>
    <row r="17" spans="2:15" ht="14.1" customHeight="1" thickTop="1" thickBot="1" x14ac:dyDescent="0.25">
      <c r="B17" s="514"/>
      <c r="C17" s="896" t="s">
        <v>212</v>
      </c>
      <c r="D17" s="897"/>
      <c r="E17" s="897"/>
      <c r="F17" s="897"/>
      <c r="G17" s="897"/>
      <c r="H17" s="538">
        <f>('[7]ENE 21'!H17+'[7]FEB 21'!H17+'[7]MAR 21'!H17)</f>
        <v>40</v>
      </c>
      <c r="I17" s="538">
        <f>('[7]ENE 21'!I17+'[7]FEB 21'!I17+'[7]MAR 21'!I17)</f>
        <v>3</v>
      </c>
      <c r="J17" s="927">
        <f>(H17+I17)</f>
        <v>43</v>
      </c>
      <c r="K17" s="927"/>
    </row>
    <row r="18" spans="2:15" ht="12.75" customHeight="1" thickTop="1" thickBot="1" x14ac:dyDescent="0.25">
      <c r="B18" s="514"/>
      <c r="C18" s="539" t="s">
        <v>9</v>
      </c>
      <c r="D18" s="540"/>
      <c r="E18" s="541"/>
      <c r="F18" s="542"/>
      <c r="G18" s="542"/>
      <c r="H18" s="542"/>
      <c r="I18" s="543"/>
      <c r="J18" s="544"/>
      <c r="K18" s="514"/>
    </row>
    <row r="19" spans="2:15" ht="18" customHeight="1" thickTop="1" thickBot="1" x14ac:dyDescent="0.25">
      <c r="B19" s="514"/>
      <c r="C19" s="545"/>
      <c r="D19" s="546"/>
      <c r="E19" s="546"/>
      <c r="F19" s="907" t="s">
        <v>62</v>
      </c>
      <c r="G19" s="907"/>
      <c r="H19" s="907"/>
      <c r="I19" s="889"/>
      <c r="J19" s="723" t="s">
        <v>0</v>
      </c>
      <c r="K19" s="514"/>
    </row>
    <row r="20" spans="2:15" ht="20.100000000000001" customHeight="1" thickTop="1" thickBot="1" x14ac:dyDescent="0.25">
      <c r="B20" s="514"/>
      <c r="C20" s="545"/>
      <c r="D20" s="546" t="s">
        <v>65</v>
      </c>
      <c r="E20" s="546"/>
      <c r="F20" s="547" t="s">
        <v>5</v>
      </c>
      <c r="G20" s="547" t="s">
        <v>36</v>
      </c>
      <c r="H20" s="547" t="s">
        <v>3</v>
      </c>
      <c r="I20" s="548" t="s">
        <v>4</v>
      </c>
      <c r="J20" s="549"/>
      <c r="K20" s="514"/>
    </row>
    <row r="21" spans="2:15" ht="18" customHeight="1" thickTop="1" thickBot="1" x14ac:dyDescent="0.25">
      <c r="B21" s="514"/>
      <c r="C21" s="550"/>
      <c r="D21" s="551"/>
      <c r="E21" s="551"/>
      <c r="F21" s="928">
        <f>(J23+J28+J35+J38+J59+J60+J61+J63)</f>
        <v>0</v>
      </c>
      <c r="G21" s="928"/>
      <c r="H21" s="928"/>
      <c r="I21" s="929"/>
      <c r="J21" s="930">
        <f>(J23+J28+J34+J38+J43+J55+J70+J72+J78)</f>
        <v>0</v>
      </c>
      <c r="K21" s="514"/>
    </row>
    <row r="22" spans="2:15" ht="15.75" thickTop="1" thickBot="1" x14ac:dyDescent="0.25">
      <c r="B22" s="514"/>
      <c r="C22" s="552"/>
      <c r="D22" s="553"/>
      <c r="E22" s="553"/>
      <c r="F22" s="554">
        <f>(F23+F28+F34+F38+F43+F55+F70+F72+F77+F78)</f>
        <v>1</v>
      </c>
      <c r="G22" s="554">
        <f>(G23+G28+G34+G38+G43+G55+G70+G72+G77+G78)</f>
        <v>0</v>
      </c>
      <c r="H22" s="554">
        <f>(H23+H28+H34+H38+H43+H55+H70+H72+H77+H78)</f>
        <v>0</v>
      </c>
      <c r="I22" s="554">
        <f>(I23+I28+I34+I38+I43+I55+I70+I72+I77+I78)</f>
        <v>0</v>
      </c>
      <c r="J22" s="930"/>
      <c r="K22" s="514"/>
    </row>
    <row r="23" spans="2:15" ht="17.25" thickTop="1" thickBot="1" x14ac:dyDescent="0.3">
      <c r="B23" s="514"/>
      <c r="C23" s="555"/>
      <c r="D23" s="931" t="s">
        <v>66</v>
      </c>
      <c r="E23" s="932"/>
      <c r="F23" s="556">
        <f>SUM(F24:F27)</f>
        <v>0</v>
      </c>
      <c r="G23" s="556">
        <f>SUM(G24:G27)</f>
        <v>0</v>
      </c>
      <c r="H23" s="556">
        <f>SUM(H24:H27)</f>
        <v>0</v>
      </c>
      <c r="I23" s="557">
        <f>SUM(I24:I27)</f>
        <v>0</v>
      </c>
      <c r="J23" s="558">
        <f t="shared" ref="J23:J33" si="0">SUM(F23:I23)</f>
        <v>0</v>
      </c>
      <c r="K23" s="514"/>
    </row>
    <row r="24" spans="2:15" ht="14.25" thickTop="1" thickBot="1" x14ac:dyDescent="0.25">
      <c r="B24" s="514"/>
      <c r="C24" s="555"/>
      <c r="D24" s="559"/>
      <c r="E24" s="560" t="s">
        <v>37</v>
      </c>
      <c r="F24" s="561">
        <f>('[7]ENE 21'!F24+'[7]FEB 21'!F24+'[7]MAR 21'!F24)</f>
        <v>0</v>
      </c>
      <c r="G24" s="561">
        <f>('[7]ENE 21'!G24+'[7]FEB 21'!G24+'[7]MAR 21'!G24)</f>
        <v>0</v>
      </c>
      <c r="H24" s="561">
        <f>('[7]ENE 21'!H24+'[7]FEB 21'!H24+'[7]MAR 21'!H24)</f>
        <v>0</v>
      </c>
      <c r="I24" s="561">
        <f>('[7]ENE 21'!I24+'[7]FEB 21'!I24+'[7]MAR 21'!I24)</f>
        <v>0</v>
      </c>
      <c r="J24" s="562">
        <f t="shared" si="0"/>
        <v>0</v>
      </c>
      <c r="K24" s="514"/>
    </row>
    <row r="25" spans="2:15" ht="14.25" thickTop="1" thickBot="1" x14ac:dyDescent="0.25">
      <c r="B25" s="514"/>
      <c r="C25" s="555"/>
      <c r="D25" s="559"/>
      <c r="E25" s="560" t="s">
        <v>24</v>
      </c>
      <c r="F25" s="561">
        <f>('[7]ENE 21'!F25+'[7]FEB 21'!F25+'[7]MAR 21'!F25)</f>
        <v>0</v>
      </c>
      <c r="G25" s="561">
        <f>('[7]ENE 21'!G25+'[7]FEB 21'!G25+'[7]MAR 21'!G25)</f>
        <v>0</v>
      </c>
      <c r="H25" s="561">
        <f>('[7]ENE 21'!H25+'[7]FEB 21'!H25+'[7]MAR 21'!H25)</f>
        <v>0</v>
      </c>
      <c r="I25" s="561">
        <f>('[7]ENE 21'!I25+'[7]FEB 21'!I25+'[7]MAR 21'!I25)</f>
        <v>0</v>
      </c>
      <c r="J25" s="562">
        <f t="shared" si="0"/>
        <v>0</v>
      </c>
      <c r="K25" s="514"/>
    </row>
    <row r="26" spans="2:15" ht="14.25" thickTop="1" thickBot="1" x14ac:dyDescent="0.25">
      <c r="B26" s="514"/>
      <c r="C26" s="555"/>
      <c r="D26" s="559"/>
      <c r="E26" s="560" t="s">
        <v>25</v>
      </c>
      <c r="F26" s="561">
        <f>('[7]ENE 21'!F26+'[7]FEB 21'!F26+'[7]MAR 21'!F26)</f>
        <v>0</v>
      </c>
      <c r="G26" s="561">
        <f>('[7]ENE 21'!G26+'[7]FEB 21'!G26+'[7]MAR 21'!G26)</f>
        <v>0</v>
      </c>
      <c r="H26" s="561">
        <f>('[7]ENE 21'!H26+'[7]FEB 21'!H26+'[7]MAR 21'!H26)</f>
        <v>0</v>
      </c>
      <c r="I26" s="561">
        <f>('[7]ENE 21'!I26+'[7]FEB 21'!I26+'[7]MAR 21'!I26)</f>
        <v>0</v>
      </c>
      <c r="J26" s="562">
        <f t="shared" si="0"/>
        <v>0</v>
      </c>
      <c r="K26" s="514"/>
    </row>
    <row r="27" spans="2:15" ht="14.25" thickTop="1" thickBot="1" x14ac:dyDescent="0.25">
      <c r="B27" s="514"/>
      <c r="C27" s="555"/>
      <c r="D27" s="559"/>
      <c r="E27" s="560" t="s">
        <v>7</v>
      </c>
      <c r="F27" s="561">
        <f>('[7]ENE 21'!F27+'[7]FEB 21'!F27+'[7]MAR 21'!F27)</f>
        <v>0</v>
      </c>
      <c r="G27" s="561">
        <f>('[7]ENE 21'!G27+'[7]FEB 21'!G27+'[7]MAR 21'!G27)</f>
        <v>0</v>
      </c>
      <c r="H27" s="561">
        <f>('[7]ENE 21'!H27+'[7]FEB 21'!H27+'[7]MAR 21'!H27)</f>
        <v>0</v>
      </c>
      <c r="I27" s="561">
        <f>('[7]ENE 21'!I27+'[7]FEB 21'!I27+'[7]MAR 21'!I27)</f>
        <v>0</v>
      </c>
      <c r="J27" s="562">
        <f t="shared" si="0"/>
        <v>0</v>
      </c>
      <c r="K27" s="514"/>
    </row>
    <row r="28" spans="2:15" ht="17.25" thickTop="1" thickBot="1" x14ac:dyDescent="0.3">
      <c r="B28" s="514"/>
      <c r="C28" s="555"/>
      <c r="D28" s="727" t="s">
        <v>20</v>
      </c>
      <c r="E28" s="564"/>
      <c r="F28" s="565">
        <f>SUM(F29:F33)</f>
        <v>0</v>
      </c>
      <c r="G28" s="565">
        <f>SUM(G29:G33)</f>
        <v>0</v>
      </c>
      <c r="H28" s="565">
        <f>SUM(H29:H33)</f>
        <v>0</v>
      </c>
      <c r="I28" s="565">
        <f>SUM(I29:I33)</f>
        <v>0</v>
      </c>
      <c r="J28" s="566">
        <f t="shared" si="0"/>
        <v>0</v>
      </c>
      <c r="K28" s="514"/>
      <c r="O28" s="567"/>
    </row>
    <row r="29" spans="2:15" ht="14.25" thickTop="1" thickBot="1" x14ac:dyDescent="0.25">
      <c r="B29" s="514"/>
      <c r="C29" s="555"/>
      <c r="D29" s="559"/>
      <c r="E29" s="560" t="s">
        <v>54</v>
      </c>
      <c r="F29" s="561">
        <f>('[7]ENE 21'!F29+'[7]FEB 21'!F29+'[7]MAR 21'!F29)</f>
        <v>0</v>
      </c>
      <c r="G29" s="561">
        <f>('[7]ENE 21'!G29+'[7]FEB 21'!G29+'[7]MAR 21'!G29)</f>
        <v>0</v>
      </c>
      <c r="H29" s="561">
        <f>('[7]ENE 21'!H29+'[7]FEB 21'!H29+'[7]MAR 21'!H29)</f>
        <v>0</v>
      </c>
      <c r="I29" s="561">
        <f>('[7]ENE 21'!I29+'[7]FEB 21'!I29+'[7]MAR 21'!I29)</f>
        <v>0</v>
      </c>
      <c r="J29" s="562">
        <f t="shared" si="0"/>
        <v>0</v>
      </c>
      <c r="K29" s="514"/>
    </row>
    <row r="30" spans="2:15" ht="14.25" thickTop="1" thickBot="1" x14ac:dyDescent="0.25">
      <c r="B30" s="514"/>
      <c r="C30" s="555"/>
      <c r="D30" s="559"/>
      <c r="E30" s="560" t="s">
        <v>26</v>
      </c>
      <c r="F30" s="561">
        <f>('[7]ENE 21'!F30+'[7]FEB 21'!F30+'[7]MAR 21'!F30)</f>
        <v>0</v>
      </c>
      <c r="G30" s="561">
        <f>('[7]ENE 21'!G30+'[7]FEB 21'!G30+'[7]MAR 21'!G30)</f>
        <v>0</v>
      </c>
      <c r="H30" s="561">
        <f>('[7]ENE 21'!H30+'[7]FEB 21'!H30+'[7]MAR 21'!H30)</f>
        <v>0</v>
      </c>
      <c r="I30" s="561">
        <f>('[7]ENE 21'!I30+'[7]FEB 21'!I30+'[7]MAR 21'!I30)</f>
        <v>0</v>
      </c>
      <c r="J30" s="562">
        <f t="shared" si="0"/>
        <v>0</v>
      </c>
      <c r="K30" s="514"/>
    </row>
    <row r="31" spans="2:15" ht="14.25" thickTop="1" thickBot="1" x14ac:dyDescent="0.25">
      <c r="B31" s="514"/>
      <c r="C31" s="555"/>
      <c r="D31" s="559"/>
      <c r="E31" s="560" t="s">
        <v>173</v>
      </c>
      <c r="F31" s="561">
        <f>('[7]ENE 21'!F31+'[7]FEB 21'!F31+'[7]MAR 21'!F31)</f>
        <v>0</v>
      </c>
      <c r="G31" s="561">
        <f>('[7]ENE 21'!G31+'[7]FEB 21'!G31+'[7]MAR 21'!G31)</f>
        <v>0</v>
      </c>
      <c r="H31" s="561">
        <f>('[7]ENE 21'!H31+'[7]FEB 21'!H31+'[7]MAR 21'!H31)</f>
        <v>0</v>
      </c>
      <c r="I31" s="561">
        <f>('[7]ENE 21'!I31+'[7]FEB 21'!I31+'[7]MAR 21'!I31)</f>
        <v>0</v>
      </c>
      <c r="J31" s="562">
        <f t="shared" si="0"/>
        <v>0</v>
      </c>
      <c r="K31" s="514"/>
    </row>
    <row r="32" spans="2:15" ht="14.25" thickTop="1" thickBot="1" x14ac:dyDescent="0.25">
      <c r="B32" s="514"/>
      <c r="C32" s="555"/>
      <c r="D32" s="559"/>
      <c r="E32" s="560" t="s">
        <v>56</v>
      </c>
      <c r="F32" s="561">
        <f>('[7]ENE 21'!F32+'[7]FEB 21'!F32+'[7]MAR 21'!F32)</f>
        <v>0</v>
      </c>
      <c r="G32" s="561">
        <f>('[7]ENE 21'!G32+'[7]FEB 21'!G32+'[7]MAR 21'!G32)</f>
        <v>0</v>
      </c>
      <c r="H32" s="561">
        <f>('[7]ENE 21'!H32+'[7]FEB 21'!H32+'[7]MAR 21'!H32)</f>
        <v>0</v>
      </c>
      <c r="I32" s="561">
        <f>('[7]ENE 21'!I32+'[7]FEB 21'!I32+'[7]MAR 21'!I32)</f>
        <v>0</v>
      </c>
      <c r="J32" s="562">
        <f t="shared" si="0"/>
        <v>0</v>
      </c>
      <c r="K32" s="514"/>
    </row>
    <row r="33" spans="2:11" ht="14.25" thickTop="1" thickBot="1" x14ac:dyDescent="0.25">
      <c r="B33" s="514"/>
      <c r="C33" s="555"/>
      <c r="D33" s="559"/>
      <c r="E33" s="560" t="s">
        <v>57</v>
      </c>
      <c r="F33" s="561">
        <f>('[7]ENE 21'!F33+'[7]FEB 21'!F33+'[7]MAR 21'!F33)</f>
        <v>0</v>
      </c>
      <c r="G33" s="561">
        <f>('[7]ENE 21'!G33+'[7]FEB 21'!G33+'[7]MAR 21'!G33)</f>
        <v>0</v>
      </c>
      <c r="H33" s="561">
        <f>('[7]ENE 21'!H33+'[7]FEB 21'!H33+'[7]MAR 21'!H33)</f>
        <v>0</v>
      </c>
      <c r="I33" s="561">
        <f>('[7]ENE 21'!I33+'[7]FEB 21'!I33+'[7]MAR 21'!I33)</f>
        <v>0</v>
      </c>
      <c r="J33" s="562">
        <f t="shared" si="0"/>
        <v>0</v>
      </c>
      <c r="K33" s="514"/>
    </row>
    <row r="34" spans="2:11" ht="17.25" thickTop="1" thickBot="1" x14ac:dyDescent="0.3">
      <c r="B34" s="514"/>
      <c r="C34" s="555"/>
      <c r="D34" s="911" t="s">
        <v>67</v>
      </c>
      <c r="E34" s="912"/>
      <c r="F34" s="568">
        <f>SUM(F35:F37)</f>
        <v>0</v>
      </c>
      <c r="G34" s="568">
        <f>SUM(G35:G37)</f>
        <v>0</v>
      </c>
      <c r="H34" s="568">
        <f>SUM(H35:H37)</f>
        <v>0</v>
      </c>
      <c r="I34" s="568">
        <f>SUM(I35:I37)</f>
        <v>0</v>
      </c>
      <c r="J34" s="558">
        <f>SUM(F34:I34)</f>
        <v>0</v>
      </c>
      <c r="K34" s="514"/>
    </row>
    <row r="35" spans="2:11" ht="14.25" thickTop="1" thickBot="1" x14ac:dyDescent="0.25">
      <c r="B35" s="514"/>
      <c r="C35" s="555"/>
      <c r="D35" s="559"/>
      <c r="E35" s="569" t="s">
        <v>59</v>
      </c>
      <c r="F35" s="561">
        <f>('[7]ENE 21'!F35+'[7]FEB 21'!F35+'[7]MAR 21'!F35)</f>
        <v>0</v>
      </c>
      <c r="G35" s="561">
        <f>('[7]ENE 21'!G35+'[7]FEB 21'!G35+'[7]MAR 21'!G35)</f>
        <v>0</v>
      </c>
      <c r="H35" s="561">
        <f>('[7]ENE 21'!H35+'[7]FEB 21'!H35+'[7]MAR 21'!H35)</f>
        <v>0</v>
      </c>
      <c r="I35" s="561">
        <f>('[7]ENE 21'!I35+'[7]FEB 21'!I35+'[7]MAR 21'!I35)</f>
        <v>0</v>
      </c>
      <c r="J35" s="570">
        <f t="shared" ref="J35:J54" si="1">SUM(F35:I35)</f>
        <v>0</v>
      </c>
      <c r="K35" s="514"/>
    </row>
    <row r="36" spans="2:11" ht="14.25" thickTop="1" thickBot="1" x14ac:dyDescent="0.25">
      <c r="B36" s="514"/>
      <c r="C36" s="555"/>
      <c r="D36" s="559"/>
      <c r="E36" s="569" t="s">
        <v>60</v>
      </c>
      <c r="F36" s="561">
        <f>('[7]ENE 21'!F36+'[7]FEB 21'!F36+'[7]MAR 21'!F36)</f>
        <v>0</v>
      </c>
      <c r="G36" s="561">
        <f>('[7]ENE 21'!G36+'[7]FEB 21'!G36+'[7]MAR 21'!G36)</f>
        <v>0</v>
      </c>
      <c r="H36" s="561">
        <f>('[7]ENE 21'!H36+'[7]FEB 21'!H36+'[7]MAR 21'!H36)</f>
        <v>0</v>
      </c>
      <c r="I36" s="561">
        <f>('[7]ENE 21'!I36+'[7]FEB 21'!I36+'[7]MAR 21'!I36)</f>
        <v>0</v>
      </c>
      <c r="J36" s="570">
        <f>SUM(F36:I36)</f>
        <v>0</v>
      </c>
      <c r="K36" s="514"/>
    </row>
    <row r="37" spans="2:11" ht="14.25" thickTop="1" thickBot="1" x14ac:dyDescent="0.25">
      <c r="B37" s="514"/>
      <c r="C37" s="555"/>
      <c r="D37" s="559"/>
      <c r="E37" s="571" t="s">
        <v>58</v>
      </c>
      <c r="F37" s="561">
        <f>('[7]ENE 21'!F37+'[7]FEB 21'!F37+'[7]MAR 21'!F37)</f>
        <v>0</v>
      </c>
      <c r="G37" s="561">
        <f>('[7]ENE 21'!G37+'[7]FEB 21'!G37+'[7]MAR 21'!G37)</f>
        <v>0</v>
      </c>
      <c r="H37" s="561">
        <f>('[7]ENE 21'!H37+'[7]FEB 21'!H37+'[7]MAR 21'!H37)</f>
        <v>0</v>
      </c>
      <c r="I37" s="561">
        <f>('[7]ENE 21'!I37+'[7]FEB 21'!I37+'[7]MAR 21'!I37)</f>
        <v>0</v>
      </c>
      <c r="J37" s="570">
        <f>SUM(F37:I37)</f>
        <v>0</v>
      </c>
      <c r="K37" s="514"/>
    </row>
    <row r="38" spans="2:11" ht="17.25" thickTop="1" thickBot="1" x14ac:dyDescent="0.3">
      <c r="B38" s="514"/>
      <c r="C38" s="572"/>
      <c r="D38" s="911" t="s">
        <v>61</v>
      </c>
      <c r="E38" s="912"/>
      <c r="F38" s="565">
        <f>SUM(F39:F42)</f>
        <v>0</v>
      </c>
      <c r="G38" s="565">
        <f>SUM(G39:G42)</f>
        <v>0</v>
      </c>
      <c r="H38" s="565">
        <f>SUM(H39:H42)</f>
        <v>0</v>
      </c>
      <c r="I38" s="565">
        <f>SUM(I39:I42)</f>
        <v>0</v>
      </c>
      <c r="J38" s="558">
        <f t="shared" si="1"/>
        <v>0</v>
      </c>
      <c r="K38" s="514"/>
    </row>
    <row r="39" spans="2:11" ht="14.25" thickTop="1" thickBot="1" x14ac:dyDescent="0.25">
      <c r="B39" s="514"/>
      <c r="C39" s="572"/>
      <c r="D39" s="573"/>
      <c r="E39" s="574" t="s">
        <v>6</v>
      </c>
      <c r="F39" s="561">
        <f>('[7]ENE 21'!F39+'[7]FEB 21'!F39+'[7]MAR 21'!F39)</f>
        <v>0</v>
      </c>
      <c r="G39" s="561">
        <f>('[7]ENE 21'!G39+'[7]FEB 21'!G39+'[7]MAR 21'!G39)</f>
        <v>0</v>
      </c>
      <c r="H39" s="561">
        <f>('[7]ENE 21'!H39+'[7]FEB 21'!H39+'[7]MAR 21'!H39)</f>
        <v>0</v>
      </c>
      <c r="I39" s="561">
        <f>('[7]ENE 21'!I39+'[7]FEB 21'!I39+'[7]MAR 21'!I39)</f>
        <v>0</v>
      </c>
      <c r="J39" s="570">
        <f t="shared" si="1"/>
        <v>0</v>
      </c>
      <c r="K39" s="514"/>
    </row>
    <row r="40" spans="2:11" ht="14.25" thickTop="1" thickBot="1" x14ac:dyDescent="0.25">
      <c r="B40" s="514"/>
      <c r="C40" s="572"/>
      <c r="D40" s="573"/>
      <c r="E40" s="574" t="s">
        <v>113</v>
      </c>
      <c r="F40" s="561"/>
      <c r="G40" s="561"/>
      <c r="H40" s="561"/>
      <c r="I40" s="561"/>
      <c r="J40" s="570">
        <f t="shared" si="1"/>
        <v>0</v>
      </c>
      <c r="K40" s="514"/>
    </row>
    <row r="41" spans="2:11" ht="14.25" thickTop="1" thickBot="1" x14ac:dyDescent="0.25">
      <c r="B41" s="514"/>
      <c r="C41" s="572"/>
      <c r="D41" s="573"/>
      <c r="E41" s="574" t="s">
        <v>68</v>
      </c>
      <c r="F41" s="561">
        <f>('[7]ENE 21'!F41+'[7]FEB 21'!F41+'[7]MAR 21'!F41)</f>
        <v>0</v>
      </c>
      <c r="G41" s="561">
        <f>('[7]ENE 21'!G41+'[7]FEB 21'!G41+'[7]MAR 21'!G41)</f>
        <v>0</v>
      </c>
      <c r="H41" s="561">
        <f>('[7]ENE 21'!H41+'[7]FEB 21'!H41+'[7]MAR 21'!H41)</f>
        <v>0</v>
      </c>
      <c r="I41" s="561">
        <f>('[7]ENE 21'!I41+'[7]FEB 21'!I41+'[7]MAR 21'!I41)</f>
        <v>0</v>
      </c>
      <c r="J41" s="570">
        <f t="shared" si="1"/>
        <v>0</v>
      </c>
      <c r="K41" s="514"/>
    </row>
    <row r="42" spans="2:11" ht="14.25" thickTop="1" thickBot="1" x14ac:dyDescent="0.25">
      <c r="B42" s="514"/>
      <c r="C42" s="572"/>
      <c r="D42" s="573"/>
      <c r="E42" s="571" t="s">
        <v>122</v>
      </c>
      <c r="F42" s="561">
        <f>('[7]ENE 21'!F42+'[7]FEB 21'!F42+'[7]MAR 21'!F42)</f>
        <v>0</v>
      </c>
      <c r="G42" s="561">
        <f>('[7]ENE 21'!G42+'[7]FEB 21'!G42+'[7]MAR 21'!G42)</f>
        <v>0</v>
      </c>
      <c r="H42" s="561">
        <f>('[7]ENE 21'!H42+'[7]FEB 21'!H42+'[7]MAR 21'!H42)</f>
        <v>0</v>
      </c>
      <c r="I42" s="561">
        <f>('[7]ENE 21'!I42+'[7]FEB 21'!I42+'[7]MAR 21'!I42)</f>
        <v>0</v>
      </c>
      <c r="J42" s="570">
        <f t="shared" si="1"/>
        <v>0</v>
      </c>
      <c r="K42" s="514"/>
    </row>
    <row r="43" spans="2:11" ht="17.25" thickTop="1" thickBot="1" x14ac:dyDescent="0.25">
      <c r="B43" s="514"/>
      <c r="C43" s="572"/>
      <c r="D43" s="911" t="s">
        <v>69</v>
      </c>
      <c r="E43" s="912"/>
      <c r="F43" s="565">
        <f>SUM(F44:F54)</f>
        <v>0</v>
      </c>
      <c r="G43" s="565">
        <f>SUM(G44:G54)</f>
        <v>0</v>
      </c>
      <c r="H43" s="565">
        <f>SUM(H44:H54)</f>
        <v>0</v>
      </c>
      <c r="I43" s="565">
        <f>SUM(I44:I54)</f>
        <v>0</v>
      </c>
      <c r="J43" s="575">
        <f>SUM(F43:I43)</f>
        <v>0</v>
      </c>
      <c r="K43" s="514"/>
    </row>
    <row r="44" spans="2:11" ht="14.25" customHeight="1" thickTop="1" thickBot="1" x14ac:dyDescent="0.25">
      <c r="B44" s="514"/>
      <c r="C44" s="572"/>
      <c r="D44" s="576"/>
      <c r="E44" s="574" t="s">
        <v>53</v>
      </c>
      <c r="F44" s="561">
        <f>('[7]ENE 21'!F44+'[7]FEB 21'!F44+'[7]MAR 21'!F44)</f>
        <v>0</v>
      </c>
      <c r="G44" s="561">
        <f>('[7]ENE 21'!G44+'[7]FEB 21'!G44+'[7]MAR 21'!G44)</f>
        <v>0</v>
      </c>
      <c r="H44" s="561">
        <f>('[7]ENE 21'!H44+'[7]FEB 21'!H44+'[7]MAR 21'!H44)</f>
        <v>0</v>
      </c>
      <c r="I44" s="561">
        <f>('[7]ENE 21'!I44+'[7]FEB 21'!I44+'[7]MAR 21'!I44)</f>
        <v>0</v>
      </c>
      <c r="J44" s="570">
        <f>SUM(F44:I44)</f>
        <v>0</v>
      </c>
      <c r="K44" s="514"/>
    </row>
    <row r="45" spans="2:11" ht="14.25" customHeight="1" thickTop="1" thickBot="1" x14ac:dyDescent="0.25">
      <c r="B45" s="514"/>
      <c r="C45" s="572"/>
      <c r="D45" s="576"/>
      <c r="E45" s="574" t="s">
        <v>38</v>
      </c>
      <c r="F45" s="561">
        <f>('[7]ENE 21'!F45+'[7]FEB 21'!F45+'[7]MAR 21'!F45)</f>
        <v>0</v>
      </c>
      <c r="G45" s="561">
        <f>('[7]ENE 21'!G45+'[7]FEB 21'!G45+'[7]MAR 21'!G45)</f>
        <v>0</v>
      </c>
      <c r="H45" s="561">
        <f>('[7]ENE 21'!H45+'[7]FEB 21'!H45+'[7]MAR 21'!H45)</f>
        <v>0</v>
      </c>
      <c r="I45" s="561">
        <f>('[7]ENE 21'!I45+'[7]FEB 21'!I45+'[7]MAR 21'!I45)</f>
        <v>0</v>
      </c>
      <c r="J45" s="570">
        <f t="shared" si="1"/>
        <v>0</v>
      </c>
      <c r="K45" s="514"/>
    </row>
    <row r="46" spans="2:11" ht="14.25" customHeight="1" thickTop="1" thickBot="1" x14ac:dyDescent="0.25">
      <c r="B46" s="514"/>
      <c r="C46" s="572"/>
      <c r="D46" s="573"/>
      <c r="E46" s="577" t="s">
        <v>130</v>
      </c>
      <c r="F46" s="561">
        <f>('[7]ENE 21'!F46+'[7]FEB 21'!F46+'[7]MAR 21'!F46)</f>
        <v>0</v>
      </c>
      <c r="G46" s="561">
        <f>('[7]ENE 21'!G46+'[7]FEB 21'!G46+'[7]MAR 21'!G46)</f>
        <v>0</v>
      </c>
      <c r="H46" s="561">
        <f>('[7]ENE 21'!H46+'[7]FEB 21'!H46+'[7]MAR 21'!H46)</f>
        <v>0</v>
      </c>
      <c r="I46" s="561">
        <f>('[7]ENE 21'!I46+'[7]FEB 21'!I46+'[7]MAR 21'!I46)</f>
        <v>0</v>
      </c>
      <c r="J46" s="570">
        <f>SUM(F46:I46)</f>
        <v>0</v>
      </c>
      <c r="K46" s="514"/>
    </row>
    <row r="47" spans="2:11" ht="14.25" customHeight="1" thickTop="1" thickBot="1" x14ac:dyDescent="0.25">
      <c r="B47" s="514"/>
      <c r="C47" s="572"/>
      <c r="D47" s="578"/>
      <c r="E47" s="574" t="s">
        <v>48</v>
      </c>
      <c r="F47" s="561">
        <f>('[7]ENE 21'!F47+'[7]FEB 21'!F47+'[7]MAR 21'!F47)</f>
        <v>0</v>
      </c>
      <c r="G47" s="561">
        <f>('[7]ENE 21'!G47+'[7]FEB 21'!G47+'[7]MAR 21'!G47)</f>
        <v>0</v>
      </c>
      <c r="H47" s="561">
        <f>('[7]ENE 21'!H47+'[7]FEB 21'!H47+'[7]MAR 21'!H47)</f>
        <v>0</v>
      </c>
      <c r="I47" s="561">
        <f>('[7]ENE 21'!I47+'[7]FEB 21'!I47+'[7]MAR 21'!I47)</f>
        <v>0</v>
      </c>
      <c r="J47" s="570">
        <f t="shared" si="1"/>
        <v>0</v>
      </c>
      <c r="K47" s="514"/>
    </row>
    <row r="48" spans="2:11" ht="14.25" customHeight="1" thickTop="1" thickBot="1" x14ac:dyDescent="0.25">
      <c r="B48" s="514"/>
      <c r="C48" s="572"/>
      <c r="D48" s="573"/>
      <c r="E48" s="574" t="s">
        <v>123</v>
      </c>
      <c r="F48" s="561">
        <f>('[7]ENE 21'!F48+'[7]FEB 21'!F48+'[7]MAR 21'!F48)</f>
        <v>0</v>
      </c>
      <c r="G48" s="561">
        <f>('[7]ENE 21'!G48+'[7]FEB 21'!G48+'[7]MAR 21'!G48)</f>
        <v>0</v>
      </c>
      <c r="H48" s="561">
        <f>('[7]ENE 21'!H48+'[7]FEB 21'!H48+'[7]MAR 21'!H48)</f>
        <v>0</v>
      </c>
      <c r="I48" s="561">
        <f>('[7]ENE 21'!I48+'[7]FEB 21'!I48+'[7]MAR 21'!I48)</f>
        <v>0</v>
      </c>
      <c r="J48" s="579">
        <f t="shared" si="1"/>
        <v>0</v>
      </c>
      <c r="K48" s="514"/>
    </row>
    <row r="49" spans="1:12" ht="14.25" customHeight="1" thickTop="1" thickBot="1" x14ac:dyDescent="0.25">
      <c r="B49" s="514"/>
      <c r="C49" s="572"/>
      <c r="D49" s="580"/>
      <c r="E49" s="574" t="s">
        <v>43</v>
      </c>
      <c r="F49" s="561">
        <f>('[7]ENE 21'!F49+'[7]FEB 21'!F49+'[7]MAR 21'!F49)</f>
        <v>0</v>
      </c>
      <c r="G49" s="561">
        <f>('[7]ENE 21'!G49+'[7]FEB 21'!G49+'[7]MAR 21'!G49)</f>
        <v>0</v>
      </c>
      <c r="H49" s="561">
        <f>('[7]ENE 21'!H49+'[7]FEB 21'!H49+'[7]MAR 21'!H49)</f>
        <v>0</v>
      </c>
      <c r="I49" s="561">
        <f>('[7]ENE 21'!I49+'[7]FEB 21'!I49+'[7]MAR 21'!I49)</f>
        <v>0</v>
      </c>
      <c r="J49" s="579">
        <f t="shared" si="1"/>
        <v>0</v>
      </c>
      <c r="K49" s="514"/>
    </row>
    <row r="50" spans="1:12" ht="14.25" customHeight="1" thickTop="1" thickBot="1" x14ac:dyDescent="0.25">
      <c r="B50" s="514"/>
      <c r="C50" s="572"/>
      <c r="D50" s="580"/>
      <c r="E50" s="574" t="s">
        <v>70</v>
      </c>
      <c r="F50" s="561">
        <f>('[7]ENE 21'!F50+'[7]FEB 21'!F50+'[7]MAR 21'!F50)</f>
        <v>0</v>
      </c>
      <c r="G50" s="561">
        <f>('[7]ENE 21'!G50+'[7]FEB 21'!G50+'[7]MAR 21'!G50)</f>
        <v>0</v>
      </c>
      <c r="H50" s="561">
        <f>('[7]ENE 21'!H50+'[7]FEB 21'!H50+'[7]MAR 21'!H50)</f>
        <v>0</v>
      </c>
      <c r="I50" s="561">
        <f>('[7]ENE 21'!I50+'[7]FEB 21'!I50+'[7]MAR 21'!I50)</f>
        <v>0</v>
      </c>
      <c r="J50" s="579">
        <f t="shared" si="1"/>
        <v>0</v>
      </c>
      <c r="K50" s="514"/>
    </row>
    <row r="51" spans="1:12" ht="14.25" customHeight="1" thickTop="1" thickBot="1" x14ac:dyDescent="0.25">
      <c r="B51" s="514"/>
      <c r="C51" s="572"/>
      <c r="D51" s="580"/>
      <c r="E51" s="574" t="s">
        <v>71</v>
      </c>
      <c r="F51" s="561">
        <f>('[7]ENE 21'!F51+'[7]FEB 21'!F51+'[7]MAR 21'!F51)</f>
        <v>0</v>
      </c>
      <c r="G51" s="561">
        <f>('[7]ENE 21'!G51+'[7]FEB 21'!G51+'[7]MAR 21'!G51)</f>
        <v>0</v>
      </c>
      <c r="H51" s="561">
        <f>('[7]ENE 21'!H51+'[7]FEB 21'!H51+'[7]MAR 21'!H51)</f>
        <v>0</v>
      </c>
      <c r="I51" s="561">
        <f>('[7]ENE 21'!I51+'[7]FEB 21'!I51+'[7]MAR 21'!I51)</f>
        <v>0</v>
      </c>
      <c r="J51" s="579">
        <f t="shared" si="1"/>
        <v>0</v>
      </c>
      <c r="K51" s="514"/>
    </row>
    <row r="52" spans="1:12" ht="14.25" customHeight="1" thickTop="1" thickBot="1" x14ac:dyDescent="0.25">
      <c r="B52" s="514"/>
      <c r="C52" s="572"/>
      <c r="D52" s="580"/>
      <c r="E52" s="574" t="s">
        <v>72</v>
      </c>
      <c r="F52" s="561">
        <f>('[7]ENE 21'!F52+'[7]FEB 21'!F52+'[7]MAR 21'!F52)</f>
        <v>0</v>
      </c>
      <c r="G52" s="561">
        <f>('[7]ENE 21'!G52+'[7]FEB 21'!G52+'[7]MAR 21'!G52)</f>
        <v>0</v>
      </c>
      <c r="H52" s="561">
        <f>('[7]ENE 21'!H52+'[7]FEB 21'!H52+'[7]MAR 21'!H52)</f>
        <v>0</v>
      </c>
      <c r="I52" s="561">
        <f>('[7]ENE 21'!I52+'[7]FEB 21'!I52+'[7]MAR 21'!I52)</f>
        <v>0</v>
      </c>
      <c r="J52" s="579">
        <f t="shared" si="1"/>
        <v>0</v>
      </c>
      <c r="K52" s="514"/>
    </row>
    <row r="53" spans="1:12" ht="14.25" customHeight="1" thickTop="1" thickBot="1" x14ac:dyDescent="0.25">
      <c r="A53" s="581"/>
      <c r="B53" s="514"/>
      <c r="C53" s="572"/>
      <c r="D53" s="580"/>
      <c r="E53" s="582" t="s">
        <v>114</v>
      </c>
      <c r="F53" s="561">
        <f>('[7]ENE 21'!F53+'[7]FEB 21'!F53+'[7]MAR 21'!F53)</f>
        <v>0</v>
      </c>
      <c r="G53" s="561">
        <f>('[7]ENE 21'!G53+'[7]FEB 21'!G53+'[7]MAR 21'!G53)</f>
        <v>0</v>
      </c>
      <c r="H53" s="561">
        <f>('[7]ENE 21'!H53+'[7]FEB 21'!H53+'[7]MAR 21'!H53)</f>
        <v>0</v>
      </c>
      <c r="I53" s="561">
        <f>('[7]ENE 21'!I53+'[7]FEB 21'!I53+'[7]MAR 21'!I53)</f>
        <v>0</v>
      </c>
      <c r="J53" s="579">
        <f t="shared" si="1"/>
        <v>0</v>
      </c>
      <c r="K53" s="514"/>
    </row>
    <row r="54" spans="1:12" ht="14.25" customHeight="1" thickTop="1" thickBot="1" x14ac:dyDescent="0.25">
      <c r="B54" s="514"/>
      <c r="C54" s="572"/>
      <c r="D54" s="583"/>
      <c r="E54" s="574" t="s">
        <v>73</v>
      </c>
      <c r="F54" s="561">
        <f>('[7]ENE 21'!F54+'[7]FEB 21'!F54+'[7]MAR 21'!F54)</f>
        <v>0</v>
      </c>
      <c r="G54" s="561">
        <f>('[7]ENE 21'!G54+'[7]FEB 21'!G54+'[7]MAR 21'!G54)</f>
        <v>0</v>
      </c>
      <c r="H54" s="561">
        <f>('[7]ENE 21'!H54+'[7]FEB 21'!H54+'[7]MAR 21'!H54)</f>
        <v>0</v>
      </c>
      <c r="I54" s="561">
        <f>('[7]ENE 21'!I54+'[7]FEB 21'!I54+'[7]MAR 21'!I54)</f>
        <v>0</v>
      </c>
      <c r="J54" s="579">
        <f t="shared" si="1"/>
        <v>0</v>
      </c>
      <c r="K54" s="514"/>
    </row>
    <row r="55" spans="1:12" ht="17.25" thickTop="1" thickBot="1" x14ac:dyDescent="0.25">
      <c r="B55" s="514"/>
      <c r="C55" s="572"/>
      <c r="D55" s="913" t="s">
        <v>112</v>
      </c>
      <c r="E55" s="914"/>
      <c r="F55" s="584">
        <f>SUM(F56:F64)</f>
        <v>0</v>
      </c>
      <c r="G55" s="584">
        <f>SUM(G56:G64)</f>
        <v>0</v>
      </c>
      <c r="H55" s="584">
        <f>SUM(H56:H64)</f>
        <v>0</v>
      </c>
      <c r="I55" s="584">
        <f>SUM(I56:I64)</f>
        <v>0</v>
      </c>
      <c r="J55" s="575">
        <f>SUM(F55:F55:I55)</f>
        <v>0</v>
      </c>
      <c r="K55" s="514"/>
      <c r="L55" s="527"/>
    </row>
    <row r="56" spans="1:12" ht="14.25" customHeight="1" thickTop="1" thickBot="1" x14ac:dyDescent="0.25">
      <c r="B56" s="514"/>
      <c r="C56" s="572"/>
      <c r="D56" s="585"/>
      <c r="E56" s="574" t="s">
        <v>75</v>
      </c>
      <c r="F56" s="561">
        <f>('[7]ENE 21'!F56+'[7]FEB 21'!F56+'[7]MAR 21'!F56)</f>
        <v>0</v>
      </c>
      <c r="G56" s="561">
        <f>('[7]ENE 21'!G56+'[7]FEB 21'!G56+'[7]MAR 21'!G56)</f>
        <v>0</v>
      </c>
      <c r="H56" s="561">
        <f>('[7]ENE 21'!H56+'[7]FEB 21'!H56+'[7]MAR 21'!H56)</f>
        <v>0</v>
      </c>
      <c r="I56" s="561">
        <f>('[7]ENE 21'!I56+'[7]FEB 21'!I56+'[7]MAR 21'!I56)</f>
        <v>0</v>
      </c>
      <c r="J56" s="547">
        <f>SUM(F56:F56:I56)</f>
        <v>0</v>
      </c>
      <c r="K56" s="514"/>
    </row>
    <row r="57" spans="1:12" ht="14.25" customHeight="1" thickTop="1" thickBot="1" x14ac:dyDescent="0.25">
      <c r="B57" s="514"/>
      <c r="C57" s="572"/>
      <c r="D57" s="576"/>
      <c r="E57" s="574" t="s">
        <v>76</v>
      </c>
      <c r="F57" s="561">
        <f>('[7]ENE 21'!F57+'[7]FEB 21'!F57+'[7]MAR 21'!F57)</f>
        <v>0</v>
      </c>
      <c r="G57" s="561">
        <f>('[7]ENE 21'!G57+'[7]FEB 21'!G57+'[7]MAR 21'!G57)</f>
        <v>0</v>
      </c>
      <c r="H57" s="561">
        <f>('[7]ENE 21'!H57+'[7]FEB 21'!H57+'[7]MAR 21'!H57)</f>
        <v>0</v>
      </c>
      <c r="I57" s="561">
        <f>('[7]ENE 21'!I57+'[7]FEB 21'!I57+'[7]MAR 21'!I57)</f>
        <v>0</v>
      </c>
      <c r="J57" s="547">
        <f>(I57+H57+G57+F57)</f>
        <v>0</v>
      </c>
      <c r="K57" s="514"/>
    </row>
    <row r="58" spans="1:12" ht="14.25" customHeight="1" thickTop="1" thickBot="1" x14ac:dyDescent="0.25">
      <c r="B58" s="514"/>
      <c r="C58" s="572"/>
      <c r="D58" s="576"/>
      <c r="E58" s="574" t="s">
        <v>38</v>
      </c>
      <c r="F58" s="561">
        <f>('[7]ENE 21'!F58+'[7]FEB 21'!F58+'[7]MAR 21'!F58)</f>
        <v>0</v>
      </c>
      <c r="G58" s="561">
        <f>('[7]ENE 21'!G58+'[7]FEB 21'!G58+'[7]MAR 21'!G58)</f>
        <v>0</v>
      </c>
      <c r="H58" s="561">
        <f>('[7]ENE 21'!H58+'[7]FEB 21'!H58+'[7]MAR 21'!H58)</f>
        <v>0</v>
      </c>
      <c r="I58" s="561">
        <f>('[7]ENE 21'!I58+'[7]FEB 21'!I58+'[7]MAR 21'!I58)</f>
        <v>0</v>
      </c>
      <c r="J58" s="547">
        <f>(I58+H58+G58+F58)</f>
        <v>0</v>
      </c>
      <c r="K58" s="514"/>
    </row>
    <row r="59" spans="1:12" ht="14.25" customHeight="1" thickTop="1" thickBot="1" x14ac:dyDescent="0.25">
      <c r="B59" s="514"/>
      <c r="C59" s="572"/>
      <c r="D59" s="576"/>
      <c r="E59" s="574" t="s">
        <v>52</v>
      </c>
      <c r="F59" s="561">
        <f>('[7]ENE 21'!F59+'[7]FEB 21'!F59+'[7]MAR 21'!F59)</f>
        <v>0</v>
      </c>
      <c r="G59" s="561">
        <f>('[7]ENE 21'!G59+'[7]FEB 21'!G59+'[7]MAR 21'!G59)</f>
        <v>0</v>
      </c>
      <c r="H59" s="561">
        <f>('[7]ENE 21'!H59+'[7]FEB 21'!H59+'[7]MAR 21'!H59)</f>
        <v>0</v>
      </c>
      <c r="I59" s="561">
        <f>('[7]ENE 21'!I59+'[7]FEB 21'!I59+'[7]MAR 21'!I59)</f>
        <v>0</v>
      </c>
      <c r="J59" s="547">
        <f>(I59+H59+G59+F59)</f>
        <v>0</v>
      </c>
      <c r="K59" s="514"/>
    </row>
    <row r="60" spans="1:12" ht="14.25" customHeight="1" thickTop="1" thickBot="1" x14ac:dyDescent="0.25">
      <c r="B60" s="514"/>
      <c r="C60" s="572"/>
      <c r="D60" s="586"/>
      <c r="E60" s="574" t="s">
        <v>74</v>
      </c>
      <c r="F60" s="561">
        <f>('[7]ENE 21'!F60+'[7]FEB 21'!F60+'[7]MAR 21'!F60)</f>
        <v>0</v>
      </c>
      <c r="G60" s="561">
        <f>('[7]ENE 21'!G60+'[7]FEB 21'!G60+'[7]MAR 21'!G60)</f>
        <v>0</v>
      </c>
      <c r="H60" s="561">
        <f>('[7]ENE 21'!H60+'[7]FEB 21'!H60+'[7]MAR 21'!H60)</f>
        <v>0</v>
      </c>
      <c r="I60" s="561">
        <f>('[7]ENE 21'!I60+'[7]FEB 21'!I60+'[7]MAR 21'!I60)</f>
        <v>0</v>
      </c>
      <c r="J60" s="547">
        <f>SUM(F60:F60:I60)</f>
        <v>0</v>
      </c>
      <c r="K60" s="514"/>
    </row>
    <row r="61" spans="1:12" ht="14.25" customHeight="1" thickTop="1" thickBot="1" x14ac:dyDescent="0.25">
      <c r="B61" s="514"/>
      <c r="C61" s="572"/>
      <c r="D61" s="586"/>
      <c r="E61" s="587" t="s">
        <v>156</v>
      </c>
      <c r="F61" s="561">
        <f>('[7]ENE 21'!F61+'[7]FEB 21'!F61+'[7]MAR 21'!F61)</f>
        <v>0</v>
      </c>
      <c r="G61" s="561">
        <f>('[7]ENE 21'!G61+'[7]FEB 21'!G61+'[7]MAR 21'!G61)</f>
        <v>0</v>
      </c>
      <c r="H61" s="561">
        <f>('[7]ENE 21'!H61+'[7]FEB 21'!H61+'[7]MAR 21'!H61)</f>
        <v>0</v>
      </c>
      <c r="I61" s="561">
        <f>('[7]ENE 21'!I61+'[7]FEB 21'!I61+'[7]MAR 21'!I61)</f>
        <v>0</v>
      </c>
      <c r="J61" s="547">
        <f>SUM(F61:F61:I61)</f>
        <v>0</v>
      </c>
      <c r="K61" s="514"/>
    </row>
    <row r="62" spans="1:12" ht="14.25" customHeight="1" thickTop="1" thickBot="1" x14ac:dyDescent="0.25">
      <c r="B62" s="514"/>
      <c r="C62" s="572"/>
      <c r="D62" s="586"/>
      <c r="E62" s="574" t="s">
        <v>51</v>
      </c>
      <c r="F62" s="561">
        <f>('[7]ENE 21'!F62+'[7]FEB 21'!F62+'[7]MAR 21'!F62)</f>
        <v>0</v>
      </c>
      <c r="G62" s="561">
        <f>('[7]ENE 21'!G62+'[7]FEB 21'!G62+'[7]MAR 21'!G62)</f>
        <v>0</v>
      </c>
      <c r="H62" s="561">
        <f>('[7]ENE 21'!H62+'[7]FEB 21'!H62+'[7]MAR 21'!H62)</f>
        <v>0</v>
      </c>
      <c r="I62" s="561">
        <f>('[7]ENE 21'!I62+'[7]FEB 21'!I62+'[7]MAR 21'!I62)</f>
        <v>0</v>
      </c>
      <c r="J62" s="547">
        <f>SUM(F62:F62:I62)</f>
        <v>0</v>
      </c>
      <c r="K62" s="514"/>
    </row>
    <row r="63" spans="1:12" ht="14.25" customHeight="1" thickTop="1" thickBot="1" x14ac:dyDescent="0.25">
      <c r="B63" s="514"/>
      <c r="C63" s="572"/>
      <c r="D63" s="586"/>
      <c r="E63" s="587" t="s">
        <v>131</v>
      </c>
      <c r="F63" s="561">
        <f>('[7]ENE 21'!F63+'[7]FEB 21'!F63+'[7]MAR 21'!F63)</f>
        <v>0</v>
      </c>
      <c r="G63" s="561">
        <f>('[7]ENE 21'!G63+'[7]FEB 21'!G63+'[7]MAR 21'!G63)</f>
        <v>0</v>
      </c>
      <c r="H63" s="561">
        <f>('[7]ENE 21'!H63+'[7]FEB 21'!H63+'[7]MAR 21'!H63)</f>
        <v>0</v>
      </c>
      <c r="I63" s="561">
        <f>('[7]ENE 21'!I63+'[7]FEB 21'!I63+'[7]MAR 21'!I63)</f>
        <v>0</v>
      </c>
      <c r="J63" s="547">
        <f>SUM(F63:F63:I63)</f>
        <v>0</v>
      </c>
      <c r="K63" s="514"/>
    </row>
    <row r="64" spans="1:12" ht="14.25" customHeight="1" thickTop="1" thickBot="1" x14ac:dyDescent="0.25">
      <c r="B64" s="514"/>
      <c r="C64" s="572"/>
      <c r="D64" s="576"/>
      <c r="E64" s="587" t="s">
        <v>132</v>
      </c>
      <c r="F64" s="561">
        <f>('[7]ENE 21'!F64+'[7]FEB 21'!F64+'[7]MAR 21'!F64)</f>
        <v>0</v>
      </c>
      <c r="G64" s="561">
        <f>('[7]ENE 21'!G64+'[7]FEB 21'!G64+'[7]MAR 21'!G64)</f>
        <v>0</v>
      </c>
      <c r="H64" s="561">
        <f>('[7]ENE 21'!H64+'[7]FEB 21'!H64+'[7]MAR 21'!H64)</f>
        <v>0</v>
      </c>
      <c r="I64" s="561">
        <f>('[7]ENE 21'!I64+'[7]FEB 21'!I64+'[7]MAR 21'!I64)</f>
        <v>0</v>
      </c>
      <c r="J64" s="547">
        <f>SUM(F64:F64:I64)</f>
        <v>0</v>
      </c>
      <c r="K64" s="572"/>
    </row>
    <row r="65" spans="2:11" ht="3.75" customHeight="1" thickTop="1" thickBot="1" x14ac:dyDescent="0.25">
      <c r="B65" s="588"/>
      <c r="C65" s="589"/>
      <c r="D65" s="590"/>
      <c r="E65" s="591"/>
      <c r="F65" s="592"/>
      <c r="G65" s="592"/>
      <c r="H65" s="592"/>
      <c r="I65" s="593"/>
      <c r="J65" s="594"/>
      <c r="K65" s="589"/>
    </row>
    <row r="66" spans="2:11" ht="13.5" thickTop="1" x14ac:dyDescent="0.2">
      <c r="B66" s="514"/>
      <c r="C66" s="915" t="s">
        <v>27</v>
      </c>
      <c r="D66" s="916"/>
      <c r="E66" s="916"/>
      <c r="F66" s="916"/>
      <c r="G66" s="916"/>
      <c r="H66" s="916"/>
      <c r="I66" s="917"/>
      <c r="J66" s="924">
        <f>(J71+J73+J74+J75+J79+J80+J81+J82+J84+J86+J37+J48+J50+J51+J54+J56+J57+J58+J62)</f>
        <v>0</v>
      </c>
      <c r="K66" s="514"/>
    </row>
    <row r="67" spans="2:11" x14ac:dyDescent="0.2">
      <c r="B67" s="514"/>
      <c r="C67" s="918"/>
      <c r="D67" s="919"/>
      <c r="E67" s="919"/>
      <c r="F67" s="919"/>
      <c r="G67" s="919"/>
      <c r="H67" s="919"/>
      <c r="I67" s="920"/>
      <c r="J67" s="925"/>
      <c r="K67" s="514"/>
    </row>
    <row r="68" spans="2:11" ht="13.5" thickBot="1" x14ac:dyDescent="0.25">
      <c r="B68" s="514"/>
      <c r="C68" s="921"/>
      <c r="D68" s="922"/>
      <c r="E68" s="922"/>
      <c r="F68" s="922"/>
      <c r="G68" s="922"/>
      <c r="H68" s="922"/>
      <c r="I68" s="923"/>
      <c r="J68" s="926"/>
      <c r="K68" s="572"/>
    </row>
    <row r="69" spans="2:11" ht="14.25" customHeight="1" thickTop="1" thickBot="1" x14ac:dyDescent="0.25">
      <c r="B69" s="595"/>
      <c r="C69" s="596"/>
      <c r="D69" s="596"/>
      <c r="E69" s="596"/>
      <c r="F69" s="597"/>
      <c r="G69" s="597"/>
      <c r="H69" s="597"/>
      <c r="I69" s="598"/>
      <c r="J69" s="599"/>
      <c r="K69" s="514"/>
    </row>
    <row r="70" spans="2:11" ht="15.95" customHeight="1" thickTop="1" thickBot="1" x14ac:dyDescent="0.25">
      <c r="B70" s="595"/>
      <c r="C70" s="596"/>
      <c r="D70" s="911" t="s">
        <v>133</v>
      </c>
      <c r="E70" s="912"/>
      <c r="F70" s="565">
        <f>(F71)</f>
        <v>0</v>
      </c>
      <c r="G70" s="565">
        <f>(G71)</f>
        <v>0</v>
      </c>
      <c r="H70" s="565">
        <f>(H71)</f>
        <v>0</v>
      </c>
      <c r="I70" s="565">
        <f>(I71)</f>
        <v>0</v>
      </c>
      <c r="J70" s="565">
        <f>SUM(F70:I70)</f>
        <v>0</v>
      </c>
      <c r="K70" s="514"/>
    </row>
    <row r="71" spans="2:11" ht="14.25" customHeight="1" thickTop="1" thickBot="1" x14ac:dyDescent="0.25">
      <c r="B71" s="595"/>
      <c r="C71" s="596"/>
      <c r="D71" s="573"/>
      <c r="E71" s="600" t="s">
        <v>117</v>
      </c>
      <c r="F71" s="561">
        <f>('[7]ENE 21'!F71+'[7]FEB 21'!F71+'[7]MAR 21'!F71)</f>
        <v>0</v>
      </c>
      <c r="G71" s="561">
        <f>('[7]ENE 21'!G71+'[7]FEB 21'!G71+'[7]MAR 21'!G71)</f>
        <v>0</v>
      </c>
      <c r="H71" s="561">
        <f>('[7]ENE 21'!H71+'[7]FEB 21'!H71+'[7]MAR 21'!H71)</f>
        <v>0</v>
      </c>
      <c r="I71" s="561">
        <f>('[7]ENE 21'!I71+'[7]FEB 21'!I71+'[7]MAR 21'!I71)</f>
        <v>0</v>
      </c>
      <c r="J71" s="579">
        <f>SUM(F71:I71)</f>
        <v>0</v>
      </c>
      <c r="K71" s="514"/>
    </row>
    <row r="72" spans="2:11" ht="14.25" customHeight="1" thickTop="1" thickBot="1" x14ac:dyDescent="0.25">
      <c r="B72" s="514"/>
      <c r="C72" s="601"/>
      <c r="D72" s="911" t="s">
        <v>134</v>
      </c>
      <c r="E72" s="912"/>
      <c r="F72" s="565">
        <f>SUM(F73:F75)</f>
        <v>0</v>
      </c>
      <c r="G72" s="565">
        <f>SUM(G73:G75)</f>
        <v>0</v>
      </c>
      <c r="H72" s="565">
        <f>SUM(H73:H75)</f>
        <v>0</v>
      </c>
      <c r="I72" s="565">
        <f>SUM(I73:I75)</f>
        <v>0</v>
      </c>
      <c r="J72" s="565">
        <f t="shared" ref="J72:J86" si="2">SUM(F72:I72)</f>
        <v>0</v>
      </c>
      <c r="K72" s="514"/>
    </row>
    <row r="73" spans="2:11" ht="14.25" thickTop="1" thickBot="1" x14ac:dyDescent="0.25">
      <c r="B73" s="514"/>
      <c r="C73" s="601"/>
      <c r="D73" s="573"/>
      <c r="E73" s="600" t="s">
        <v>28</v>
      </c>
      <c r="F73" s="561">
        <f>('[7]ENE 21'!F73+'[7]FEB 21'!F73+'[7]MAR 21'!F73)</f>
        <v>0</v>
      </c>
      <c r="G73" s="561">
        <f>('[7]ENE 21'!G73+'[7]FEB 21'!G73+'[7]MAR 21'!G73)</f>
        <v>0</v>
      </c>
      <c r="H73" s="561">
        <f>('[7]ENE 21'!H73+'[7]FEB 21'!H73+'[7]MAR 21'!H73)</f>
        <v>0</v>
      </c>
      <c r="I73" s="561">
        <f>('[7]ENE 21'!I73+'[7]FEB 21'!I73+'[7]MAR 21'!I73)</f>
        <v>0</v>
      </c>
      <c r="J73" s="579">
        <f t="shared" si="2"/>
        <v>0</v>
      </c>
      <c r="K73" s="514"/>
    </row>
    <row r="74" spans="2:11" ht="14.25" thickTop="1" thickBot="1" x14ac:dyDescent="0.25">
      <c r="B74" s="514"/>
      <c r="C74" s="601"/>
      <c r="D74" s="573"/>
      <c r="E74" s="602" t="s">
        <v>77</v>
      </c>
      <c r="F74" s="561">
        <f>('[7]ENE 21'!F74+'[7]FEB 21'!F74+'[7]MAR 21'!F74)</f>
        <v>0</v>
      </c>
      <c r="G74" s="561">
        <f>('[7]ENE 21'!G74+'[7]FEB 21'!G74+'[7]MAR 21'!G74)</f>
        <v>0</v>
      </c>
      <c r="H74" s="561">
        <f>('[7]ENE 21'!H74+'[7]FEB 21'!H74+'[7]MAR 21'!H74)</f>
        <v>0</v>
      </c>
      <c r="I74" s="561">
        <f>('[7]ENE 21'!I74+'[7]FEB 21'!I74+'[7]MAR 21'!I74)</f>
        <v>0</v>
      </c>
      <c r="J74" s="579">
        <f t="shared" si="2"/>
        <v>0</v>
      </c>
      <c r="K74" s="514"/>
    </row>
    <row r="75" spans="2:11" ht="14.25" thickTop="1" thickBot="1" x14ac:dyDescent="0.25">
      <c r="B75" s="514"/>
      <c r="C75" s="601"/>
      <c r="D75" s="578"/>
      <c r="E75" s="603" t="s">
        <v>174</v>
      </c>
      <c r="F75" s="561">
        <f>('[7]ENE 21'!F75+'[7]FEB 21'!F75+'[7]MAR 21'!F75)</f>
        <v>0</v>
      </c>
      <c r="G75" s="561">
        <f>('[7]ENE 21'!G75+'[7]FEB 21'!G75+'[7]MAR 21'!G75)</f>
        <v>0</v>
      </c>
      <c r="H75" s="561">
        <f>('[7]ENE 21'!H75+'[7]FEB 21'!H75+'[7]MAR 21'!H75)</f>
        <v>0</v>
      </c>
      <c r="I75" s="561">
        <f>('[7]ENE 21'!I75+'[7]FEB 21'!I75+'[7]MAR 21'!I75)</f>
        <v>0</v>
      </c>
      <c r="J75" s="599">
        <f t="shared" si="2"/>
        <v>0</v>
      </c>
      <c r="K75" s="514"/>
    </row>
    <row r="76" spans="2:11" ht="35.25" customHeight="1" thickTop="1" thickBot="1" x14ac:dyDescent="0.3">
      <c r="B76" s="514"/>
      <c r="C76" s="938" t="s">
        <v>49</v>
      </c>
      <c r="D76" s="939"/>
      <c r="E76" s="939"/>
      <c r="F76" s="939"/>
      <c r="G76" s="939"/>
      <c r="H76" s="939"/>
      <c r="I76" s="940"/>
      <c r="J76" s="604">
        <f>(H247-J66)</f>
        <v>41</v>
      </c>
      <c r="K76" s="514"/>
    </row>
    <row r="77" spans="2:11" ht="17.25" thickTop="1" thickBot="1" x14ac:dyDescent="0.3">
      <c r="B77" s="514"/>
      <c r="C77" s="534"/>
      <c r="D77" s="981" t="s">
        <v>136</v>
      </c>
      <c r="E77" s="982"/>
      <c r="F77" s="561">
        <f>('[7]ENE 21'!F77+'[7]FEB 21'!F77+'[7]MAR 21'!F77)</f>
        <v>1</v>
      </c>
      <c r="G77" s="561">
        <f>('[7]ENE 21'!G77+'[7]FEB 21'!G77+'[7]MAR 21'!G77)</f>
        <v>0</v>
      </c>
      <c r="H77" s="561">
        <f>('[7]ENE 21'!H77+'[7]FEB 21'!H77+'[7]MAR 21'!H77)</f>
        <v>0</v>
      </c>
      <c r="I77" s="561">
        <f>('[7]ENE 21'!I77+'[7]FEB 21'!I77+'[7]MAR 21'!I77)</f>
        <v>0</v>
      </c>
      <c r="J77" s="605">
        <f>SUM(F77:I77)</f>
        <v>1</v>
      </c>
      <c r="K77" s="514"/>
    </row>
    <row r="78" spans="2:11" ht="17.25" thickTop="1" thickBot="1" x14ac:dyDescent="0.3">
      <c r="B78" s="514"/>
      <c r="C78" s="534"/>
      <c r="D78" s="941" t="s">
        <v>135</v>
      </c>
      <c r="E78" s="942"/>
      <c r="F78" s="606">
        <f>(F79+F80+F81+F82+F83+F84+F85+F86)</f>
        <v>0</v>
      </c>
      <c r="G78" s="606">
        <f>(G79+G80+G81+G82+G83+G84+G85+G86)</f>
        <v>0</v>
      </c>
      <c r="H78" s="606">
        <f>(H79+H80+H81+H82+H83+H84+H85+H86)</f>
        <v>0</v>
      </c>
      <c r="I78" s="606">
        <f>(I79+I80+I81+I82+I83+I84+I85+I86)</f>
        <v>0</v>
      </c>
      <c r="J78" s="607">
        <f>SUM(F78:I78)</f>
        <v>0</v>
      </c>
      <c r="K78" s="514"/>
    </row>
    <row r="79" spans="2:11" ht="14.25" customHeight="1" thickTop="1" thickBot="1" x14ac:dyDescent="0.25">
      <c r="B79" s="514"/>
      <c r="C79" s="534"/>
      <c r="D79" s="573"/>
      <c r="E79" s="600" t="s">
        <v>39</v>
      </c>
      <c r="F79" s="561">
        <f>('[7]ENE 21'!F79+'[7]FEB 21'!F79+'[7]MAR 21'!F79)</f>
        <v>0</v>
      </c>
      <c r="G79" s="561">
        <f>('[7]ENE 21'!G79+'[7]FEB 21'!G79+'[7]MAR 21'!G79)</f>
        <v>0</v>
      </c>
      <c r="H79" s="561">
        <f>('[7]ENE 21'!H79+'[7]FEB 21'!H79+'[7]MAR 21'!H79)</f>
        <v>0</v>
      </c>
      <c r="I79" s="561">
        <f>('[7]ENE 21'!I79+'[7]FEB 21'!I79+'[7]MAR 21'!I79)</f>
        <v>0</v>
      </c>
      <c r="J79" s="608">
        <f t="shared" si="2"/>
        <v>0</v>
      </c>
      <c r="K79" s="514"/>
    </row>
    <row r="80" spans="2:11" ht="14.25" customHeight="1" thickTop="1" thickBot="1" x14ac:dyDescent="0.25">
      <c r="B80" s="514"/>
      <c r="C80" s="534"/>
      <c r="D80" s="573"/>
      <c r="E80" s="602" t="s">
        <v>78</v>
      </c>
      <c r="F80" s="561">
        <f>('[7]ENE 21'!F80+'[7]FEB 21'!F80+'[7]MAR 21'!F80)</f>
        <v>0</v>
      </c>
      <c r="G80" s="561">
        <f>('[7]ENE 21'!G80+'[7]FEB 21'!G80+'[7]MAR 21'!G80)</f>
        <v>0</v>
      </c>
      <c r="H80" s="561">
        <f>('[7]ENE 21'!H80+'[7]FEB 21'!H80+'[7]MAR 21'!H80)</f>
        <v>0</v>
      </c>
      <c r="I80" s="561">
        <f>('[7]ENE 21'!I80+'[7]FEB 21'!I80+'[7]MAR 21'!I80)</f>
        <v>0</v>
      </c>
      <c r="J80" s="609">
        <f>SUM(F80:I80)</f>
        <v>0</v>
      </c>
      <c r="K80" s="514"/>
    </row>
    <row r="81" spans="2:12" ht="14.25" customHeight="1" thickTop="1" thickBot="1" x14ac:dyDescent="0.25">
      <c r="B81" s="514"/>
      <c r="C81" s="534"/>
      <c r="D81" s="573"/>
      <c r="E81" s="602" t="s">
        <v>79</v>
      </c>
      <c r="F81" s="561">
        <f>('[7]ENE 21'!F81+'[7]FEB 21'!F81+'[7]MAR 21'!F81)</f>
        <v>0</v>
      </c>
      <c r="G81" s="561">
        <f>('[7]ENE 21'!G81+'[7]FEB 21'!G81+'[7]MAR 21'!G81)</f>
        <v>0</v>
      </c>
      <c r="H81" s="561">
        <f>('[7]ENE 21'!H81+'[7]FEB 21'!H81+'[7]MAR 21'!H81)</f>
        <v>0</v>
      </c>
      <c r="I81" s="561">
        <f>('[7]ENE 21'!I81+'[7]FEB 21'!I81+'[7]MAR 21'!I81)</f>
        <v>0</v>
      </c>
      <c r="J81" s="609">
        <f t="shared" si="2"/>
        <v>0</v>
      </c>
      <c r="K81" s="514"/>
    </row>
    <row r="82" spans="2:12" ht="14.25" customHeight="1" thickTop="1" thickBot="1" x14ac:dyDescent="0.25">
      <c r="B82" s="514"/>
      <c r="C82" s="534"/>
      <c r="D82" s="573"/>
      <c r="E82" s="602" t="s">
        <v>80</v>
      </c>
      <c r="F82" s="561">
        <f>('[7]ENE 21'!F82+'[7]FEB 21'!F82+'[7]MAR 21'!F82)</f>
        <v>0</v>
      </c>
      <c r="G82" s="561">
        <f>('[7]ENE 21'!G82+'[7]FEB 21'!G82+'[7]MAR 21'!G82)</f>
        <v>0</v>
      </c>
      <c r="H82" s="561">
        <f>('[7]ENE 21'!H82+'[7]FEB 21'!H82+'[7]MAR 21'!H82)</f>
        <v>0</v>
      </c>
      <c r="I82" s="561">
        <f>('[7]ENE 21'!I82+'[7]FEB 21'!I82+'[7]MAR 21'!I82)</f>
        <v>0</v>
      </c>
      <c r="J82" s="609">
        <f t="shared" si="2"/>
        <v>0</v>
      </c>
      <c r="K82" s="514"/>
    </row>
    <row r="83" spans="2:12" ht="14.25" customHeight="1" thickTop="1" thickBot="1" x14ac:dyDescent="0.25">
      <c r="B83" s="514"/>
      <c r="C83" s="534"/>
      <c r="D83" s="573"/>
      <c r="E83" s="602" t="s">
        <v>81</v>
      </c>
      <c r="F83" s="561">
        <f>('[7]ENE 21'!F83+'[7]FEB 21'!F83+'[7]MAR 21'!F83)</f>
        <v>0</v>
      </c>
      <c r="G83" s="561">
        <f>('[7]ENE 21'!G83+'[7]FEB 21'!G83+'[7]MAR 21'!G83)</f>
        <v>0</v>
      </c>
      <c r="H83" s="561">
        <f>('[7]ENE 21'!H83+'[7]FEB 21'!H83+'[7]MAR 21'!H83)</f>
        <v>0</v>
      </c>
      <c r="I83" s="561">
        <f>('[7]ENE 21'!I83+'[7]FEB 21'!I83+'[7]MAR 21'!I83)</f>
        <v>0</v>
      </c>
      <c r="J83" s="609">
        <f t="shared" si="2"/>
        <v>0</v>
      </c>
      <c r="K83" s="514"/>
    </row>
    <row r="84" spans="2:12" ht="14.25" customHeight="1" thickTop="1" thickBot="1" x14ac:dyDescent="0.25">
      <c r="B84" s="514"/>
      <c r="C84" s="534"/>
      <c r="D84" s="573"/>
      <c r="E84" s="602" t="s">
        <v>82</v>
      </c>
      <c r="F84" s="561">
        <f>('[7]ENE 21'!F84+'[7]FEB 21'!F84+'[7]MAR 21'!F84)</f>
        <v>0</v>
      </c>
      <c r="G84" s="561">
        <f>('[7]ENE 21'!G84+'[7]FEB 21'!G84+'[7]MAR 21'!G84)</f>
        <v>0</v>
      </c>
      <c r="H84" s="561">
        <f>('[7]ENE 21'!H84+'[7]FEB 21'!H84+'[7]MAR 21'!H84)</f>
        <v>0</v>
      </c>
      <c r="I84" s="561">
        <f>('[7]ENE 21'!I84+'[7]FEB 21'!I84+'[7]MAR 21'!I84)</f>
        <v>0</v>
      </c>
      <c r="J84" s="609">
        <f t="shared" si="2"/>
        <v>0</v>
      </c>
      <c r="K84" s="514"/>
    </row>
    <row r="85" spans="2:12" ht="14.25" customHeight="1" thickTop="1" thickBot="1" x14ac:dyDescent="0.25">
      <c r="B85" s="514"/>
      <c r="C85" s="534"/>
      <c r="D85" s="573"/>
      <c r="E85" s="602" t="s">
        <v>83</v>
      </c>
      <c r="F85" s="561">
        <f>('[7]ENE 21'!F85+'[7]FEB 21'!F85+'[7]MAR 21'!F85)</f>
        <v>0</v>
      </c>
      <c r="G85" s="561">
        <f>('[7]ENE 21'!G85+'[7]FEB 21'!G85+'[7]MAR 21'!G85)</f>
        <v>0</v>
      </c>
      <c r="H85" s="561">
        <f>('[7]ENE 21'!H85+'[7]FEB 21'!H85+'[7]MAR 21'!H85)</f>
        <v>0</v>
      </c>
      <c r="I85" s="561">
        <f>('[7]ENE 21'!I85+'[7]FEB 21'!I85+'[7]MAR 21'!I85)</f>
        <v>0</v>
      </c>
      <c r="J85" s="609">
        <f t="shared" si="2"/>
        <v>0</v>
      </c>
      <c r="K85" s="514"/>
    </row>
    <row r="86" spans="2:12" ht="14.25" customHeight="1" thickTop="1" thickBot="1" x14ac:dyDescent="0.25">
      <c r="B86" s="514"/>
      <c r="C86" s="534"/>
      <c r="D86" s="573"/>
      <c r="E86" s="574" t="s">
        <v>41</v>
      </c>
      <c r="F86" s="561">
        <f>('[7]ENE 21'!F86+'[7]FEB 21'!F86+'[7]MAR 21'!F86)</f>
        <v>0</v>
      </c>
      <c r="G86" s="561">
        <f>('[7]ENE 21'!G86+'[7]FEB 21'!G86+'[7]MAR 21'!G86)</f>
        <v>0</v>
      </c>
      <c r="H86" s="561">
        <f>('[7]ENE 21'!H86+'[7]FEB 21'!H86+'[7]MAR 21'!H86)</f>
        <v>0</v>
      </c>
      <c r="I86" s="561">
        <f>('[7]ENE 21'!I86+'[7]FEB 21'!I86+'[7]MAR 21'!I86)</f>
        <v>0</v>
      </c>
      <c r="J86" s="609">
        <f t="shared" si="2"/>
        <v>0</v>
      </c>
      <c r="K86" s="514"/>
    </row>
    <row r="87" spans="2:12" ht="4.5" customHeight="1" thickTop="1" thickBot="1" x14ac:dyDescent="0.25">
      <c r="B87" s="514"/>
      <c r="C87" s="610" t="s">
        <v>11</v>
      </c>
      <c r="D87" s="572"/>
      <c r="E87" s="514"/>
      <c r="F87" s="534"/>
      <c r="G87" s="534"/>
      <c r="H87" s="534"/>
      <c r="I87" s="534"/>
      <c r="J87" s="534"/>
      <c r="K87" s="534"/>
    </row>
    <row r="88" spans="2:12" ht="14.25" customHeight="1" thickTop="1" thickBot="1" x14ac:dyDescent="0.25">
      <c r="B88" s="514"/>
      <c r="C88" s="915" t="s">
        <v>84</v>
      </c>
      <c r="D88" s="916"/>
      <c r="E88" s="916"/>
      <c r="F88" s="916"/>
      <c r="G88" s="917"/>
      <c r="H88" s="907" t="s">
        <v>0</v>
      </c>
      <c r="I88" s="908"/>
      <c r="J88" s="514"/>
      <c r="K88" s="514"/>
    </row>
    <row r="89" spans="2:12" ht="14.25" customHeight="1" thickTop="1" thickBot="1" x14ac:dyDescent="0.25">
      <c r="B89" s="514"/>
      <c r="C89" s="918"/>
      <c r="D89" s="919"/>
      <c r="E89" s="919"/>
      <c r="F89" s="919"/>
      <c r="G89" s="920"/>
      <c r="H89" s="943">
        <f>SUM(H91:I94)</f>
        <v>46</v>
      </c>
      <c r="I89" s="943"/>
      <c r="J89" s="514"/>
      <c r="K89" s="514"/>
    </row>
    <row r="90" spans="2:12" ht="12.75" customHeight="1" thickTop="1" thickBot="1" x14ac:dyDescent="0.25">
      <c r="B90" s="514"/>
      <c r="C90" s="921"/>
      <c r="D90" s="922"/>
      <c r="E90" s="922"/>
      <c r="F90" s="922"/>
      <c r="G90" s="923"/>
      <c r="H90" s="943"/>
      <c r="I90" s="943"/>
      <c r="J90" s="514"/>
      <c r="K90" s="514"/>
      <c r="L90" s="535"/>
    </row>
    <row r="91" spans="2:12" ht="14.25" customHeight="1" thickTop="1" thickBot="1" x14ac:dyDescent="0.25">
      <c r="B91" s="514"/>
      <c r="C91" s="572"/>
      <c r="D91" s="534"/>
      <c r="E91" s="933" t="s">
        <v>138</v>
      </c>
      <c r="F91" s="934"/>
      <c r="G91" s="748">
        <f>('[7]ENE 21'!G91+'[7]FEB 21'!G91+'[7]MAR 21'!G91)</f>
        <v>0</v>
      </c>
      <c r="H91" s="935">
        <f>SUM(F91:G91)</f>
        <v>0</v>
      </c>
      <c r="I91" s="935"/>
      <c r="J91" s="514"/>
      <c r="K91" s="534"/>
    </row>
    <row r="92" spans="2:12" ht="14.25" customHeight="1" thickTop="1" thickBot="1" x14ac:dyDescent="0.25">
      <c r="B92" s="514"/>
      <c r="C92" s="572"/>
      <c r="D92" s="534"/>
      <c r="E92" s="724" t="s">
        <v>137</v>
      </c>
      <c r="F92" s="725"/>
      <c r="G92" s="748">
        <f>('[7]ENE 21'!G92+'[7]FEB 21'!G92+'[7]MAR 21'!G92)</f>
        <v>39</v>
      </c>
      <c r="H92" s="935">
        <f>SUM(F92:G92)</f>
        <v>39</v>
      </c>
      <c r="I92" s="935"/>
      <c r="J92" s="514"/>
      <c r="K92" s="534"/>
    </row>
    <row r="93" spans="2:12" ht="14.25" customHeight="1" thickTop="1" thickBot="1" x14ac:dyDescent="0.25">
      <c r="B93" s="514"/>
      <c r="C93" s="572"/>
      <c r="D93" s="534"/>
      <c r="E93" s="724" t="s">
        <v>139</v>
      </c>
      <c r="F93" s="725"/>
      <c r="G93" s="748">
        <f>('[7]ENE 21'!G93+'[7]FEB 21'!G93+'[7]MAR 21'!G93)</f>
        <v>7</v>
      </c>
      <c r="H93" s="935">
        <f>SUM(F93:G93)</f>
        <v>7</v>
      </c>
      <c r="I93" s="935"/>
      <c r="J93" s="514"/>
      <c r="K93" s="534"/>
    </row>
    <row r="94" spans="2:12" ht="14.25" customHeight="1" thickTop="1" thickBot="1" x14ac:dyDescent="0.25">
      <c r="B94" s="514"/>
      <c r="C94" s="610" t="s">
        <v>9</v>
      </c>
      <c r="D94" s="514"/>
      <c r="E94" s="936" t="s">
        <v>140</v>
      </c>
      <c r="F94" s="937"/>
      <c r="G94" s="748">
        <f>('[7]ENE 21'!G94+'[7]FEB 21'!G94+'[7]MAR 21'!G94)</f>
        <v>0</v>
      </c>
      <c r="H94" s="935">
        <f>SUM(F94:G94)</f>
        <v>0</v>
      </c>
      <c r="I94" s="935"/>
      <c r="J94" s="514"/>
      <c r="K94" s="534"/>
    </row>
    <row r="95" spans="2:12" ht="15" customHeight="1" thickTop="1" thickBot="1" x14ac:dyDescent="0.25">
      <c r="B95" s="514"/>
      <c r="C95" s="948" t="s">
        <v>141</v>
      </c>
      <c r="D95" s="949"/>
      <c r="E95" s="949"/>
      <c r="F95" s="949"/>
      <c r="G95" s="949"/>
      <c r="H95" s="950"/>
      <c r="I95" s="957" t="s">
        <v>0</v>
      </c>
      <c r="J95" s="958"/>
      <c r="K95" s="514"/>
      <c r="L95" s="535"/>
    </row>
    <row r="96" spans="2:12" ht="18" customHeight="1" thickTop="1" x14ac:dyDescent="0.2">
      <c r="B96" s="514"/>
      <c r="C96" s="951"/>
      <c r="D96" s="952"/>
      <c r="E96" s="952"/>
      <c r="F96" s="952"/>
      <c r="G96" s="952"/>
      <c r="H96" s="953"/>
      <c r="I96" s="891">
        <f>(I98+I137+I173+I211+I215+I218+I223+I227+I232+I237+I242)</f>
        <v>81</v>
      </c>
      <c r="J96" s="892"/>
      <c r="K96" s="514"/>
      <c r="L96" s="535"/>
    </row>
    <row r="97" spans="2:15" ht="21" customHeight="1" thickBot="1" x14ac:dyDescent="0.25">
      <c r="B97" s="514"/>
      <c r="C97" s="954"/>
      <c r="D97" s="955"/>
      <c r="E97" s="955"/>
      <c r="F97" s="955"/>
      <c r="G97" s="955"/>
      <c r="H97" s="956"/>
      <c r="I97" s="893"/>
      <c r="J97" s="894"/>
      <c r="K97" s="514"/>
      <c r="L97" s="535"/>
    </row>
    <row r="98" spans="2:15" ht="15" customHeight="1" thickTop="1" thickBot="1" x14ac:dyDescent="0.25">
      <c r="B98" s="514"/>
      <c r="C98" s="613"/>
      <c r="D98" s="614">
        <v>7.1</v>
      </c>
      <c r="E98" s="615" t="s">
        <v>124</v>
      </c>
      <c r="F98" s="542"/>
      <c r="G98" s="542"/>
      <c r="H98" s="542"/>
      <c r="I98" s="927">
        <f>(I99+I105+I111+I117+I121+I125+I131)</f>
        <v>0</v>
      </c>
      <c r="J98" s="927"/>
      <c r="K98" s="514"/>
    </row>
    <row r="99" spans="2:15" ht="12.75" customHeight="1" thickTop="1" thickBot="1" x14ac:dyDescent="0.25">
      <c r="B99" s="514"/>
      <c r="C99" s="601"/>
      <c r="D99" s="601"/>
      <c r="E99" s="616" t="s">
        <v>85</v>
      </c>
      <c r="F99" s="617"/>
      <c r="G99" s="617"/>
      <c r="H99" s="617"/>
      <c r="I99" s="959">
        <f>(I100+I101+I102+I103+I104)</f>
        <v>0</v>
      </c>
      <c r="J99" s="960"/>
      <c r="K99" s="514"/>
    </row>
    <row r="100" spans="2:15" ht="12.75" customHeight="1" thickTop="1" thickBot="1" x14ac:dyDescent="0.25">
      <c r="B100" s="514"/>
      <c r="C100" s="534"/>
      <c r="D100" s="534"/>
      <c r="E100" s="618" t="s">
        <v>42</v>
      </c>
      <c r="F100" s="619"/>
      <c r="G100" s="619"/>
      <c r="H100" s="620"/>
      <c r="I100" s="947">
        <f>('[7]ENE 21'!I100:J100+'[7]FEB 21'!I100:J100+'[7]MAR 21'!I100:J100)</f>
        <v>0</v>
      </c>
      <c r="J100" s="947"/>
      <c r="K100" s="514"/>
    </row>
    <row r="101" spans="2:15" ht="15" customHeight="1" thickTop="1" thickBot="1" x14ac:dyDescent="0.25">
      <c r="B101" s="514"/>
      <c r="C101" s="534"/>
      <c r="D101" s="621"/>
      <c r="E101" s="622" t="s">
        <v>142</v>
      </c>
      <c r="F101" s="623"/>
      <c r="G101" s="623"/>
      <c r="H101" s="624"/>
      <c r="I101" s="947">
        <f>('[7]ENE 21'!I101:J101+'[7]FEB 21'!I101:J101+'[7]MAR 21'!I101:J101)</f>
        <v>0</v>
      </c>
      <c r="J101" s="947"/>
      <c r="K101" s="534"/>
    </row>
    <row r="102" spans="2:15" ht="15" customHeight="1" thickTop="1" thickBot="1" x14ac:dyDescent="0.25">
      <c r="B102" s="514"/>
      <c r="C102" s="534"/>
      <c r="D102" s="534"/>
      <c r="E102" s="622" t="s">
        <v>22</v>
      </c>
      <c r="F102" s="623"/>
      <c r="G102" s="623"/>
      <c r="H102" s="624"/>
      <c r="I102" s="947">
        <f>('[7]ENE 21'!I102:J102+'[7]FEB 21'!I102:J102+'[7]MAR 21'!I102:J102)</f>
        <v>0</v>
      </c>
      <c r="J102" s="947"/>
      <c r="K102" s="534"/>
    </row>
    <row r="103" spans="2:15" ht="15" customHeight="1" thickTop="1" thickBot="1" x14ac:dyDescent="0.25">
      <c r="B103" s="514"/>
      <c r="C103" s="534"/>
      <c r="D103" s="534"/>
      <c r="E103" s="622" t="s">
        <v>21</v>
      </c>
      <c r="F103" s="623"/>
      <c r="G103" s="623"/>
      <c r="H103" s="624"/>
      <c r="I103" s="947">
        <f>('[7]ENE 21'!I103:J103+'[7]FEB 21'!I103:J103+'[7]MAR 21'!I103:J103)</f>
        <v>0</v>
      </c>
      <c r="J103" s="947"/>
      <c r="K103" s="534"/>
    </row>
    <row r="104" spans="2:15" ht="15" customHeight="1" thickTop="1" thickBot="1" x14ac:dyDescent="0.25">
      <c r="B104" s="514"/>
      <c r="C104" s="534"/>
      <c r="D104" s="534"/>
      <c r="E104" s="625" t="s">
        <v>143</v>
      </c>
      <c r="F104" s="613"/>
      <c r="G104" s="613"/>
      <c r="H104" s="613"/>
      <c r="I104" s="947">
        <f>('[7]ENE 21'!I104:J104+'[7]FEB 21'!I104:J104+'[7]MAR 21'!I104:J104)</f>
        <v>0</v>
      </c>
      <c r="J104" s="947"/>
      <c r="K104" s="534"/>
    </row>
    <row r="105" spans="2:15" ht="13.5" customHeight="1" thickTop="1" thickBot="1" x14ac:dyDescent="0.25">
      <c r="B105" s="514"/>
      <c r="C105" s="534"/>
      <c r="D105" s="534"/>
      <c r="E105" s="626" t="s">
        <v>29</v>
      </c>
      <c r="F105" s="627"/>
      <c r="G105" s="627"/>
      <c r="H105" s="627"/>
      <c r="I105" s="935">
        <f>SUM(I106:J110)</f>
        <v>0</v>
      </c>
      <c r="J105" s="935"/>
      <c r="K105" s="534"/>
    </row>
    <row r="106" spans="2:15" ht="13.5" customHeight="1" thickTop="1" thickBot="1" x14ac:dyDescent="0.25">
      <c r="B106" s="514"/>
      <c r="C106" s="534"/>
      <c r="D106" s="621"/>
      <c r="E106" s="618" t="s">
        <v>42</v>
      </c>
      <c r="F106" s="619"/>
      <c r="G106" s="619"/>
      <c r="H106" s="620"/>
      <c r="I106" s="947">
        <f>('[7]ENE 21'!I106:J106+'[7]FEB 21'!I106:J106+'[7]MAR 21'!I106:J106)</f>
        <v>0</v>
      </c>
      <c r="J106" s="947"/>
      <c r="K106" s="534"/>
      <c r="L106" s="535"/>
    </row>
    <row r="107" spans="2:15" ht="14.25" thickTop="1" thickBot="1" x14ac:dyDescent="0.25">
      <c r="B107" s="514"/>
      <c r="C107" s="534"/>
      <c r="D107" s="621"/>
      <c r="E107" s="622" t="s">
        <v>142</v>
      </c>
      <c r="F107" s="623"/>
      <c r="G107" s="623"/>
      <c r="H107" s="624"/>
      <c r="I107" s="947">
        <f>('[7]ENE 21'!I107:J107+'[7]FEB 21'!I107:J107+'[7]MAR 21'!I107:J107)</f>
        <v>0</v>
      </c>
      <c r="J107" s="947"/>
      <c r="K107" s="534"/>
      <c r="L107" s="535"/>
    </row>
    <row r="108" spans="2:15" ht="14.25" thickTop="1" thickBot="1" x14ac:dyDescent="0.25">
      <c r="B108" s="514"/>
      <c r="C108" s="534"/>
      <c r="D108" s="621"/>
      <c r="E108" s="622" t="s">
        <v>22</v>
      </c>
      <c r="F108" s="623"/>
      <c r="G108" s="623"/>
      <c r="H108" s="624"/>
      <c r="I108" s="947">
        <f>('[7]ENE 21'!I108:J108+'[7]FEB 21'!I108:J108+'[7]MAR 21'!I108:J108)</f>
        <v>0</v>
      </c>
      <c r="J108" s="947"/>
      <c r="K108" s="534"/>
      <c r="L108" s="535"/>
    </row>
    <row r="109" spans="2:15" ht="14.25" thickTop="1" thickBot="1" x14ac:dyDescent="0.25">
      <c r="B109" s="514"/>
      <c r="C109" s="534"/>
      <c r="D109" s="621"/>
      <c r="E109" s="622" t="s">
        <v>21</v>
      </c>
      <c r="F109" s="623"/>
      <c r="G109" s="623"/>
      <c r="H109" s="624"/>
      <c r="I109" s="947">
        <f>('[7]ENE 21'!I109:J109+'[7]FEB 21'!I109:J109+'[7]MAR 21'!I109:J109)</f>
        <v>0</v>
      </c>
      <c r="J109" s="947"/>
      <c r="K109" s="534"/>
      <c r="L109" s="535"/>
    </row>
    <row r="110" spans="2:15" ht="14.25" thickTop="1" thickBot="1" x14ac:dyDescent="0.25">
      <c r="B110" s="514"/>
      <c r="C110" s="534"/>
      <c r="D110" s="621"/>
      <c r="E110" s="628" t="s">
        <v>143</v>
      </c>
      <c r="F110" s="629"/>
      <c r="G110" s="629"/>
      <c r="H110" s="630"/>
      <c r="I110" s="947">
        <f>('[7]ENE 21'!I110:J110+'[7]FEB 21'!I110:J110+'[7]MAR 21'!I110:J110)</f>
        <v>0</v>
      </c>
      <c r="J110" s="947"/>
      <c r="K110" s="534"/>
      <c r="L110" s="535"/>
    </row>
    <row r="111" spans="2:15" ht="14.25" thickTop="1" thickBot="1" x14ac:dyDescent="0.25">
      <c r="B111" s="514"/>
      <c r="C111" s="534"/>
      <c r="D111" s="621"/>
      <c r="E111" s="631" t="s">
        <v>86</v>
      </c>
      <c r="F111" s="627"/>
      <c r="G111" s="627"/>
      <c r="H111" s="632"/>
      <c r="I111" s="961">
        <f>(I112+I113+I114+I115+I116)</f>
        <v>0</v>
      </c>
      <c r="J111" s="962"/>
      <c r="K111" s="534"/>
      <c r="L111" s="535"/>
      <c r="O111" s="527"/>
    </row>
    <row r="112" spans="2:15" ht="14.25" thickTop="1" thickBot="1" x14ac:dyDescent="0.25">
      <c r="B112" s="514"/>
      <c r="C112" s="534"/>
      <c r="D112" s="621"/>
      <c r="E112" s="618" t="s">
        <v>42</v>
      </c>
      <c r="F112" s="619"/>
      <c r="G112" s="619"/>
      <c r="H112" s="620"/>
      <c r="I112" s="947">
        <f>('[7]ENE 21'!I112:J112+'[7]FEB 21'!I112:J112+'[7]MAR 21'!I112:J112)</f>
        <v>0</v>
      </c>
      <c r="J112" s="947"/>
      <c r="K112" s="534"/>
      <c r="L112" s="535"/>
      <c r="O112" s="527"/>
    </row>
    <row r="113" spans="2:15" ht="14.25" thickTop="1" thickBot="1" x14ac:dyDescent="0.25">
      <c r="B113" s="514"/>
      <c r="C113" s="534"/>
      <c r="D113" s="621"/>
      <c r="E113" s="622" t="s">
        <v>142</v>
      </c>
      <c r="F113" s="623"/>
      <c r="G113" s="623"/>
      <c r="H113" s="624"/>
      <c r="I113" s="947">
        <f>('[7]ENE 21'!I113:J113+'[7]FEB 21'!I113:J113+'[7]MAR 21'!I113:J113)</f>
        <v>0</v>
      </c>
      <c r="J113" s="947"/>
      <c r="K113" s="534"/>
      <c r="L113" s="535"/>
      <c r="O113" s="527"/>
    </row>
    <row r="114" spans="2:15" ht="14.25" thickTop="1" thickBot="1" x14ac:dyDescent="0.25">
      <c r="B114" s="514"/>
      <c r="C114" s="534"/>
      <c r="D114" s="621"/>
      <c r="E114" s="622" t="s">
        <v>22</v>
      </c>
      <c r="F114" s="623"/>
      <c r="G114" s="623"/>
      <c r="H114" s="624"/>
      <c r="I114" s="947">
        <f>('[7]ENE 21'!I114:J114+'[7]FEB 21'!I114:J114+'[7]MAR 21'!I114:J114)</f>
        <v>0</v>
      </c>
      <c r="J114" s="947"/>
      <c r="K114" s="534"/>
      <c r="L114" s="535"/>
      <c r="O114" s="527"/>
    </row>
    <row r="115" spans="2:15" ht="14.25" thickTop="1" thickBot="1" x14ac:dyDescent="0.25">
      <c r="B115" s="514"/>
      <c r="C115" s="534"/>
      <c r="D115" s="621"/>
      <c r="E115" s="622" t="s">
        <v>21</v>
      </c>
      <c r="F115" s="623"/>
      <c r="G115" s="623"/>
      <c r="H115" s="624"/>
      <c r="I115" s="947">
        <f>('[7]ENE 21'!I115:J115+'[7]FEB 21'!I115:J115+'[7]MAR 21'!I115:J115)</f>
        <v>0</v>
      </c>
      <c r="J115" s="947"/>
      <c r="K115" s="534"/>
      <c r="L115" s="535"/>
      <c r="O115" s="527"/>
    </row>
    <row r="116" spans="2:15" ht="14.25" thickTop="1" thickBot="1" x14ac:dyDescent="0.25">
      <c r="B116" s="514"/>
      <c r="C116" s="534"/>
      <c r="D116" s="621"/>
      <c r="E116" s="625" t="s">
        <v>143</v>
      </c>
      <c r="F116" s="613"/>
      <c r="G116" s="613"/>
      <c r="H116" s="613"/>
      <c r="I116" s="947">
        <f>('[7]ENE 21'!I116:J116+'[7]FEB 21'!I116:J116+'[7]MAR 21'!I116:J116)</f>
        <v>0</v>
      </c>
      <c r="J116" s="947"/>
      <c r="K116" s="534"/>
      <c r="L116" s="535"/>
      <c r="O116" s="527"/>
    </row>
    <row r="117" spans="2:15" ht="14.25" thickTop="1" thickBot="1" x14ac:dyDescent="0.25">
      <c r="B117" s="514"/>
      <c r="C117" s="534"/>
      <c r="D117" s="621"/>
      <c r="E117" s="631" t="s">
        <v>88</v>
      </c>
      <c r="F117" s="627"/>
      <c r="G117" s="627"/>
      <c r="H117" s="632"/>
      <c r="I117" s="961">
        <f>I119+I120+I118</f>
        <v>0</v>
      </c>
      <c r="J117" s="962"/>
      <c r="K117" s="534"/>
      <c r="L117" s="535"/>
      <c r="O117" s="527"/>
    </row>
    <row r="118" spans="2:15" ht="14.25" thickTop="1" thickBot="1" x14ac:dyDescent="0.25">
      <c r="B118" s="514"/>
      <c r="C118" s="534"/>
      <c r="D118" s="621"/>
      <c r="E118" s="633" t="s">
        <v>144</v>
      </c>
      <c r="F118" s="634"/>
      <c r="G118" s="634"/>
      <c r="H118" s="634"/>
      <c r="I118" s="947">
        <f>('[7]ENE 21'!I118:J118+'[7]FEB 21'!I118:J118+'[7]MAR 21'!I118:J118)</f>
        <v>0</v>
      </c>
      <c r="J118" s="947"/>
      <c r="K118" s="534"/>
      <c r="L118" s="535"/>
      <c r="O118" s="527"/>
    </row>
    <row r="119" spans="2:15" ht="14.25" thickTop="1" thickBot="1" x14ac:dyDescent="0.25">
      <c r="B119" s="514"/>
      <c r="C119" s="534"/>
      <c r="D119" s="621"/>
      <c r="E119" s="633" t="s">
        <v>46</v>
      </c>
      <c r="F119" s="635"/>
      <c r="G119" s="635"/>
      <c r="H119" s="635"/>
      <c r="I119" s="947">
        <f>('[7]ENE 21'!I119:J119+'[7]FEB 21'!I119:J119+'[7]MAR 21'!I119:J119)</f>
        <v>0</v>
      </c>
      <c r="J119" s="947"/>
      <c r="K119" s="534"/>
      <c r="L119" s="535"/>
      <c r="O119" s="527"/>
    </row>
    <row r="120" spans="2:15" ht="14.25" thickTop="1" thickBot="1" x14ac:dyDescent="0.25">
      <c r="B120" s="514"/>
      <c r="C120" s="534"/>
      <c r="D120" s="621"/>
      <c r="E120" s="618" t="s">
        <v>45</v>
      </c>
      <c r="F120" s="635"/>
      <c r="G120" s="635"/>
      <c r="H120" s="636"/>
      <c r="I120" s="947">
        <f>('[7]ENE 21'!I120:J120+'[7]FEB 21'!I120:J120+'[7]MAR 21'!I120:J120)</f>
        <v>0</v>
      </c>
      <c r="J120" s="947"/>
      <c r="K120" s="534"/>
      <c r="L120" s="535"/>
      <c r="O120" s="527"/>
    </row>
    <row r="121" spans="2:15" ht="14.25" thickTop="1" thickBot="1" x14ac:dyDescent="0.25">
      <c r="B121" s="514"/>
      <c r="C121" s="534"/>
      <c r="D121" s="621"/>
      <c r="E121" s="631" t="s">
        <v>89</v>
      </c>
      <c r="F121" s="627"/>
      <c r="G121" s="627"/>
      <c r="H121" s="627"/>
      <c r="I121" s="961">
        <f>I123+I124+I122</f>
        <v>0</v>
      </c>
      <c r="J121" s="962"/>
      <c r="K121" s="534"/>
      <c r="L121" s="535"/>
    </row>
    <row r="122" spans="2:15" ht="14.25" thickTop="1" thickBot="1" x14ac:dyDescent="0.25">
      <c r="B122" s="514"/>
      <c r="C122" s="534"/>
      <c r="D122" s="621"/>
      <c r="E122" s="633" t="s">
        <v>47</v>
      </c>
      <c r="F122" s="634"/>
      <c r="G122" s="634"/>
      <c r="H122" s="634"/>
      <c r="I122" s="947">
        <f>('[7]ENE 21'!I122:J122+'[7]FEB 21'!I122:J122+'[7]MAR 21'!I122:J122)</f>
        <v>0</v>
      </c>
      <c r="J122" s="947"/>
      <c r="K122" s="534"/>
      <c r="L122" s="535"/>
    </row>
    <row r="123" spans="2:15" ht="14.25" thickTop="1" thickBot="1" x14ac:dyDescent="0.25">
      <c r="B123" s="514"/>
      <c r="C123" s="534"/>
      <c r="D123" s="621"/>
      <c r="E123" s="633" t="s">
        <v>46</v>
      </c>
      <c r="F123" s="635"/>
      <c r="G123" s="635"/>
      <c r="H123" s="635"/>
      <c r="I123" s="947">
        <f>('[7]ENE 21'!I123:J123+'[7]FEB 21'!I123:J123+'[7]MAR 21'!I123:J123)</f>
        <v>0</v>
      </c>
      <c r="J123" s="947"/>
      <c r="K123" s="534"/>
      <c r="L123" s="535"/>
    </row>
    <row r="124" spans="2:15" ht="14.25" thickTop="1" thickBot="1" x14ac:dyDescent="0.25">
      <c r="B124" s="514"/>
      <c r="C124" s="534"/>
      <c r="D124" s="621"/>
      <c r="E124" s="618" t="s">
        <v>45</v>
      </c>
      <c r="F124" s="635"/>
      <c r="G124" s="635"/>
      <c r="H124" s="636"/>
      <c r="I124" s="947">
        <f>('[7]ENE 21'!I124:J124+'[7]FEB 21'!I124:J124+'[7]MAR 21'!I124:J124)</f>
        <v>0</v>
      </c>
      <c r="J124" s="947"/>
      <c r="K124" s="534"/>
      <c r="L124" s="535"/>
    </row>
    <row r="125" spans="2:15" ht="14.25" thickTop="1" thickBot="1" x14ac:dyDescent="0.25">
      <c r="B125" s="514"/>
      <c r="C125" s="534"/>
      <c r="D125" s="621"/>
      <c r="E125" s="631" t="s">
        <v>90</v>
      </c>
      <c r="F125" s="627"/>
      <c r="G125" s="627"/>
      <c r="H125" s="627"/>
      <c r="I125" s="935">
        <f>(I126+I127+I128+I129+I130)</f>
        <v>0</v>
      </c>
      <c r="J125" s="935"/>
      <c r="K125" s="534"/>
      <c r="L125" s="535"/>
    </row>
    <row r="126" spans="2:15" ht="14.25" thickTop="1" thickBot="1" x14ac:dyDescent="0.25">
      <c r="B126" s="514"/>
      <c r="C126" s="534"/>
      <c r="D126" s="621"/>
      <c r="E126" s="618" t="s">
        <v>42</v>
      </c>
      <c r="F126" s="619"/>
      <c r="G126" s="619"/>
      <c r="H126" s="620"/>
      <c r="I126" s="947">
        <f>('[7]ENE 21'!I126:J126+'[7]FEB 21'!I126:J126+'[7]MAR 21'!I126:J126)</f>
        <v>0</v>
      </c>
      <c r="J126" s="947"/>
      <c r="K126" s="534"/>
      <c r="L126" s="535"/>
    </row>
    <row r="127" spans="2:15" ht="14.25" thickTop="1" thickBot="1" x14ac:dyDescent="0.25">
      <c r="B127" s="514"/>
      <c r="C127" s="534"/>
      <c r="D127" s="621"/>
      <c r="E127" s="622" t="s">
        <v>142</v>
      </c>
      <c r="F127" s="623"/>
      <c r="G127" s="623"/>
      <c r="H127" s="624"/>
      <c r="I127" s="947">
        <f>('[7]ENE 21'!I127:J127+'[7]FEB 21'!I127:J127+'[7]MAR 21'!I127:J127)</f>
        <v>0</v>
      </c>
      <c r="J127" s="947"/>
      <c r="K127" s="534"/>
      <c r="L127" s="535"/>
    </row>
    <row r="128" spans="2:15" ht="14.25" thickTop="1" thickBot="1" x14ac:dyDescent="0.25">
      <c r="B128" s="514"/>
      <c r="C128" s="534"/>
      <c r="D128" s="621"/>
      <c r="E128" s="622" t="s">
        <v>22</v>
      </c>
      <c r="F128" s="623"/>
      <c r="G128" s="623"/>
      <c r="H128" s="624"/>
      <c r="I128" s="947">
        <f>('[7]ENE 21'!I128:J128+'[7]FEB 21'!I128:J128+'[7]MAR 21'!I128:J128)</f>
        <v>0</v>
      </c>
      <c r="J128" s="947"/>
      <c r="K128" s="534"/>
      <c r="L128" s="535"/>
    </row>
    <row r="129" spans="2:14" ht="14.25" thickTop="1" thickBot="1" x14ac:dyDescent="0.25">
      <c r="B129" s="514"/>
      <c r="C129" s="534"/>
      <c r="D129" s="621"/>
      <c r="E129" s="622" t="s">
        <v>21</v>
      </c>
      <c r="F129" s="623"/>
      <c r="G129" s="623"/>
      <c r="H129" s="624"/>
      <c r="I129" s="947">
        <f>('[7]ENE 21'!I129:J129+'[7]FEB 21'!I129:J129+'[7]MAR 21'!I129:J129)</f>
        <v>0</v>
      </c>
      <c r="J129" s="947"/>
      <c r="K129" s="534"/>
      <c r="L129" s="535"/>
    </row>
    <row r="130" spans="2:14" ht="14.25" thickTop="1" thickBot="1" x14ac:dyDescent="0.25">
      <c r="B130" s="514"/>
      <c r="C130" s="534"/>
      <c r="D130" s="621"/>
      <c r="E130" s="625" t="s">
        <v>143</v>
      </c>
      <c r="F130" s="613"/>
      <c r="G130" s="613"/>
      <c r="H130" s="613"/>
      <c r="I130" s="947">
        <f>('[7]ENE 21'!I130:J130+'[7]FEB 21'!I130:J130+'[7]MAR 21'!I130:J130)</f>
        <v>0</v>
      </c>
      <c r="J130" s="947"/>
      <c r="K130" s="534"/>
      <c r="L130" s="535"/>
    </row>
    <row r="131" spans="2:14" ht="14.25" thickTop="1" thickBot="1" x14ac:dyDescent="0.25">
      <c r="B131" s="514"/>
      <c r="C131" s="534"/>
      <c r="D131" s="621"/>
      <c r="E131" s="637" t="s">
        <v>87</v>
      </c>
      <c r="F131" s="627"/>
      <c r="G131" s="627"/>
      <c r="H131" s="627"/>
      <c r="I131" s="935">
        <f>(I132+I133++I134+I135+I136)</f>
        <v>0</v>
      </c>
      <c r="J131" s="935"/>
      <c r="K131" s="534"/>
      <c r="L131" s="535"/>
    </row>
    <row r="132" spans="2:14" ht="14.25" thickTop="1" thickBot="1" x14ac:dyDescent="0.25">
      <c r="B132" s="514"/>
      <c r="C132" s="534"/>
      <c r="D132" s="621"/>
      <c r="E132" s="618" t="s">
        <v>47</v>
      </c>
      <c r="F132" s="619"/>
      <c r="G132" s="619"/>
      <c r="H132" s="620"/>
      <c r="I132" s="947">
        <f>('[7]ENE 21'!I132:J132+'[7]FEB 21'!I132:J132+'[7]MAR 21'!I132:J132)</f>
        <v>0</v>
      </c>
      <c r="J132" s="947"/>
      <c r="K132" s="534"/>
      <c r="L132" s="535"/>
    </row>
    <row r="133" spans="2:14" ht="14.25" thickTop="1" thickBot="1" x14ac:dyDescent="0.25">
      <c r="B133" s="514"/>
      <c r="C133" s="534"/>
      <c r="D133" s="621"/>
      <c r="E133" s="622" t="s">
        <v>142</v>
      </c>
      <c r="F133" s="623"/>
      <c r="G133" s="623"/>
      <c r="H133" s="624"/>
      <c r="I133" s="947">
        <f>('[7]ENE 21'!I133:J133+'[7]FEB 21'!I133:J133+'[7]MAR 21'!I133:J133)</f>
        <v>0</v>
      </c>
      <c r="J133" s="947"/>
      <c r="K133" s="534"/>
      <c r="L133" s="535"/>
    </row>
    <row r="134" spans="2:14" ht="14.25" thickTop="1" thickBot="1" x14ac:dyDescent="0.25">
      <c r="B134" s="514"/>
      <c r="C134" s="534"/>
      <c r="D134" s="621"/>
      <c r="E134" s="622" t="s">
        <v>46</v>
      </c>
      <c r="F134" s="623"/>
      <c r="G134" s="623"/>
      <c r="H134" s="624"/>
      <c r="I134" s="947">
        <f>('[7]ENE 21'!I134:J134+'[7]FEB 21'!I134:J134+'[7]MAR 21'!I134:J134)</f>
        <v>0</v>
      </c>
      <c r="J134" s="947"/>
      <c r="K134" s="534"/>
      <c r="L134" s="535"/>
    </row>
    <row r="135" spans="2:14" ht="14.25" thickTop="1" thickBot="1" x14ac:dyDescent="0.25">
      <c r="B135" s="514"/>
      <c r="C135" s="534"/>
      <c r="D135" s="621"/>
      <c r="E135" s="638" t="s">
        <v>45</v>
      </c>
      <c r="F135" s="635"/>
      <c r="G135" s="635"/>
      <c r="H135" s="635"/>
      <c r="I135" s="947">
        <f>('[7]ENE 21'!I135:J135+'[7]FEB 21'!I135:J135+'[7]MAR 21'!I135:J135)</f>
        <v>0</v>
      </c>
      <c r="J135" s="947"/>
      <c r="K135" s="534"/>
      <c r="L135" s="535"/>
    </row>
    <row r="136" spans="2:14" ht="14.25" thickTop="1" thickBot="1" x14ac:dyDescent="0.25">
      <c r="B136" s="514"/>
      <c r="C136" s="534"/>
      <c r="D136" s="621"/>
      <c r="E136" s="625" t="s">
        <v>145</v>
      </c>
      <c r="F136" s="613"/>
      <c r="G136" s="613"/>
      <c r="H136" s="613"/>
      <c r="I136" s="947">
        <f>('[7]ENE 21'!I136:J136+'[7]FEB 21'!I136:J136+'[7]MAR 21'!I136:J136)</f>
        <v>0</v>
      </c>
      <c r="J136" s="947"/>
      <c r="K136" s="534"/>
      <c r="L136" s="535"/>
    </row>
    <row r="137" spans="2:14" ht="16.5" thickTop="1" thickBot="1" x14ac:dyDescent="0.25">
      <c r="B137" s="514"/>
      <c r="C137" s="534"/>
      <c r="D137" s="639" t="s">
        <v>146</v>
      </c>
      <c r="E137" s="640"/>
      <c r="F137" s="641"/>
      <c r="G137" s="642"/>
      <c r="H137" s="642"/>
      <c r="I137" s="899">
        <f>(I138+I143+I148+I153+I158+I163+I168)</f>
        <v>0</v>
      </c>
      <c r="J137" s="900"/>
      <c r="K137" s="534"/>
      <c r="L137" s="535"/>
    </row>
    <row r="138" spans="2:14" ht="14.25" thickTop="1" thickBot="1" x14ac:dyDescent="0.25">
      <c r="B138" s="514"/>
      <c r="C138" s="534"/>
      <c r="D138" s="643"/>
      <c r="E138" s="644" t="s">
        <v>23</v>
      </c>
      <c r="F138" s="627"/>
      <c r="G138" s="627"/>
      <c r="H138" s="632"/>
      <c r="I138" s="961">
        <f>(I139+I140+I141+I142)</f>
        <v>0</v>
      </c>
      <c r="J138" s="962"/>
      <c r="K138" s="534"/>
      <c r="L138" s="535"/>
      <c r="N138" s="527"/>
    </row>
    <row r="139" spans="2:14" ht="14.25" thickTop="1" thickBot="1" x14ac:dyDescent="0.25">
      <c r="B139" s="514"/>
      <c r="C139" s="534"/>
      <c r="D139" s="645"/>
      <c r="E139" s="646" t="s">
        <v>42</v>
      </c>
      <c r="F139" s="635"/>
      <c r="G139" s="635"/>
      <c r="H139" s="636"/>
      <c r="I139" s="947">
        <f>('[7]ENE 21'!I139:J139+'[7]FEB 21'!I139:J139+'[7]MAR 21'!I139:J139)</f>
        <v>0</v>
      </c>
      <c r="J139" s="947"/>
      <c r="K139" s="534"/>
      <c r="L139" s="535"/>
      <c r="N139" s="527"/>
    </row>
    <row r="140" spans="2:14" ht="14.25" thickTop="1" thickBot="1" x14ac:dyDescent="0.25">
      <c r="B140" s="514"/>
      <c r="C140" s="534"/>
      <c r="D140" s="645"/>
      <c r="E140" s="646" t="s">
        <v>142</v>
      </c>
      <c r="F140" s="635"/>
      <c r="G140" s="635"/>
      <c r="H140" s="636"/>
      <c r="I140" s="947">
        <f>('[7]ENE 21'!I140:J140+'[7]FEB 21'!I140:J140+'[7]MAR 21'!I140:J140)</f>
        <v>0</v>
      </c>
      <c r="J140" s="947"/>
      <c r="K140" s="534"/>
      <c r="L140" s="535"/>
      <c r="N140" s="527"/>
    </row>
    <row r="141" spans="2:14" ht="14.25" thickTop="1" thickBot="1" x14ac:dyDescent="0.25">
      <c r="B141" s="514"/>
      <c r="C141" s="534"/>
      <c r="D141" s="645"/>
      <c r="E141" s="646" t="s">
        <v>22</v>
      </c>
      <c r="F141" s="635"/>
      <c r="G141" s="635"/>
      <c r="H141" s="636"/>
      <c r="I141" s="947">
        <f>('[7]ENE 21'!I141:J141+'[7]FEB 21'!I141:J141+'[7]MAR 21'!I141:J141)</f>
        <v>0</v>
      </c>
      <c r="J141" s="947"/>
      <c r="K141" s="534"/>
      <c r="L141" s="535"/>
      <c r="N141" s="527"/>
    </row>
    <row r="142" spans="2:14" ht="14.25" thickTop="1" thickBot="1" x14ac:dyDescent="0.25">
      <c r="B142" s="514"/>
      <c r="C142" s="534"/>
      <c r="D142" s="645"/>
      <c r="E142" s="646" t="s">
        <v>21</v>
      </c>
      <c r="F142" s="647"/>
      <c r="G142" s="647"/>
      <c r="H142" s="648"/>
      <c r="I142" s="947">
        <f>('[7]ENE 21'!I142:J142+'[7]FEB 21'!I142:J142+'[7]MAR 21'!I142:J142)</f>
        <v>0</v>
      </c>
      <c r="J142" s="947"/>
      <c r="K142" s="534"/>
      <c r="L142" s="535"/>
      <c r="M142" s="527"/>
      <c r="N142" s="527"/>
    </row>
    <row r="143" spans="2:14" ht="14.25" thickTop="1" thickBot="1" x14ac:dyDescent="0.25">
      <c r="B143" s="514"/>
      <c r="C143" s="534"/>
      <c r="D143" s="645"/>
      <c r="E143" s="649" t="s">
        <v>8</v>
      </c>
      <c r="F143" s="650"/>
      <c r="G143" s="650"/>
      <c r="H143" s="650"/>
      <c r="I143" s="963">
        <f>(I144+I145+I146+I147)</f>
        <v>0</v>
      </c>
      <c r="J143" s="963"/>
      <c r="K143" s="534"/>
      <c r="L143" s="535"/>
      <c r="M143" s="527"/>
      <c r="N143" s="527"/>
    </row>
    <row r="144" spans="2:14" ht="14.25" thickTop="1" thickBot="1" x14ac:dyDescent="0.25">
      <c r="B144" s="514"/>
      <c r="C144" s="534"/>
      <c r="D144" s="645"/>
      <c r="E144" s="646" t="s">
        <v>42</v>
      </c>
      <c r="F144" s="635"/>
      <c r="G144" s="635"/>
      <c r="H144" s="636"/>
      <c r="I144" s="947">
        <f>('[7]ENE 21'!I144:J144+'[7]FEB 21'!I144:J144+'[7]MAR 21'!I144:J144)</f>
        <v>0</v>
      </c>
      <c r="J144" s="947"/>
      <c r="K144" s="534"/>
      <c r="L144" s="535"/>
      <c r="M144" s="527"/>
      <c r="N144" s="527"/>
    </row>
    <row r="145" spans="1:14" ht="14.25" thickTop="1" thickBot="1" x14ac:dyDescent="0.25">
      <c r="B145" s="514"/>
      <c r="C145" s="534"/>
      <c r="D145" s="645"/>
      <c r="E145" s="646" t="s">
        <v>142</v>
      </c>
      <c r="F145" s="635"/>
      <c r="G145" s="635"/>
      <c r="H145" s="636"/>
      <c r="I145" s="947">
        <f>('[7]ENE 21'!I145:J145+'[7]FEB 21'!I145:J145+'[7]MAR 21'!I145:J145)</f>
        <v>0</v>
      </c>
      <c r="J145" s="947"/>
      <c r="K145" s="534"/>
      <c r="L145" s="535"/>
      <c r="M145" s="527"/>
      <c r="N145" s="527"/>
    </row>
    <row r="146" spans="1:14" ht="14.25" thickTop="1" thickBot="1" x14ac:dyDescent="0.25">
      <c r="B146" s="514"/>
      <c r="C146" s="534"/>
      <c r="D146" s="645"/>
      <c r="E146" s="646" t="s">
        <v>22</v>
      </c>
      <c r="F146" s="635"/>
      <c r="G146" s="635"/>
      <c r="H146" s="636"/>
      <c r="I146" s="947">
        <f>('[7]ENE 21'!I146:J146+'[7]FEB 21'!I146:J146+'[7]MAR 21'!I146:J146)</f>
        <v>0</v>
      </c>
      <c r="J146" s="947"/>
      <c r="K146" s="534"/>
      <c r="L146" s="535"/>
      <c r="M146" s="527"/>
      <c r="N146" s="527"/>
    </row>
    <row r="147" spans="1:14" ht="14.25" thickTop="1" thickBot="1" x14ac:dyDescent="0.25">
      <c r="B147" s="514"/>
      <c r="C147" s="534"/>
      <c r="D147" s="645"/>
      <c r="E147" s="646" t="s">
        <v>21</v>
      </c>
      <c r="F147" s="647"/>
      <c r="G147" s="647"/>
      <c r="H147" s="648"/>
      <c r="I147" s="947">
        <f>('[7]ENE 21'!I147:J147+'[7]FEB 21'!I147:J147+'[7]MAR 21'!I147:J147)</f>
        <v>0</v>
      </c>
      <c r="J147" s="947"/>
      <c r="K147" s="534"/>
      <c r="L147" s="535"/>
      <c r="M147" s="527"/>
      <c r="N147" s="527"/>
    </row>
    <row r="148" spans="1:14" ht="14.25" thickTop="1" thickBot="1" x14ac:dyDescent="0.25">
      <c r="B148" s="514"/>
      <c r="C148" s="534"/>
      <c r="D148" s="645"/>
      <c r="E148" s="644" t="s">
        <v>147</v>
      </c>
      <c r="F148" s="627"/>
      <c r="G148" s="627"/>
      <c r="H148" s="632"/>
      <c r="I148" s="961">
        <f>(I149+I150+I151+I152)</f>
        <v>0</v>
      </c>
      <c r="J148" s="962"/>
      <c r="K148" s="534"/>
      <c r="L148" s="535"/>
      <c r="M148" s="527"/>
      <c r="N148" s="527"/>
    </row>
    <row r="149" spans="1:14" ht="14.25" thickTop="1" thickBot="1" x14ac:dyDescent="0.25">
      <c r="B149" s="514"/>
      <c r="C149" s="534"/>
      <c r="D149" s="645"/>
      <c r="E149" s="646" t="s">
        <v>42</v>
      </c>
      <c r="F149" s="635"/>
      <c r="G149" s="635"/>
      <c r="H149" s="636"/>
      <c r="I149" s="947">
        <f>('[7]ENE 21'!I149:J149+'[7]FEB 21'!I149:J149+'[7]MAR 21'!I149:J149)</f>
        <v>0</v>
      </c>
      <c r="J149" s="947"/>
      <c r="K149" s="534"/>
      <c r="L149" s="535"/>
      <c r="M149" s="527"/>
      <c r="N149" s="527"/>
    </row>
    <row r="150" spans="1:14" ht="14.25" thickTop="1" thickBot="1" x14ac:dyDescent="0.25">
      <c r="B150" s="514"/>
      <c r="C150" s="534"/>
      <c r="D150" s="645"/>
      <c r="E150" s="646" t="s">
        <v>142</v>
      </c>
      <c r="F150" s="635"/>
      <c r="G150" s="635"/>
      <c r="H150" s="636"/>
      <c r="I150" s="947">
        <f>('[7]ENE 21'!I150:J150+'[7]FEB 21'!I150:J150+'[7]MAR 21'!I150:J150)</f>
        <v>0</v>
      </c>
      <c r="J150" s="947"/>
      <c r="K150" s="534"/>
      <c r="L150" s="535"/>
      <c r="M150" s="527"/>
      <c r="N150" s="527"/>
    </row>
    <row r="151" spans="1:14" ht="14.25" thickTop="1" thickBot="1" x14ac:dyDescent="0.25">
      <c r="B151" s="514"/>
      <c r="C151" s="534"/>
      <c r="D151" s="645"/>
      <c r="E151" s="646" t="s">
        <v>22</v>
      </c>
      <c r="F151" s="635"/>
      <c r="G151" s="635"/>
      <c r="H151" s="636"/>
      <c r="I151" s="947">
        <f>('[7]ENE 21'!I151:J151+'[7]FEB 21'!I151:J151+'[7]MAR 21'!I151:J151)</f>
        <v>0</v>
      </c>
      <c r="J151" s="947"/>
      <c r="K151" s="534"/>
      <c r="L151" s="535"/>
      <c r="M151" s="527"/>
      <c r="N151" s="527"/>
    </row>
    <row r="152" spans="1:14" ht="14.25" thickTop="1" thickBot="1" x14ac:dyDescent="0.25">
      <c r="B152" s="514"/>
      <c r="C152" s="534"/>
      <c r="D152" s="645"/>
      <c r="E152" s="646" t="s">
        <v>21</v>
      </c>
      <c r="F152" s="647"/>
      <c r="G152" s="647"/>
      <c r="H152" s="648"/>
      <c r="I152" s="947">
        <f>('[7]ENE 21'!I152:J152+'[7]FEB 21'!I152:J152+'[7]MAR 21'!I152:J152)</f>
        <v>0</v>
      </c>
      <c r="J152" s="947"/>
      <c r="K152" s="534"/>
      <c r="L152" s="535"/>
      <c r="M152" s="527"/>
      <c r="N152" s="527"/>
    </row>
    <row r="153" spans="1:14" ht="14.25" thickTop="1" thickBot="1" x14ac:dyDescent="0.25">
      <c r="B153" s="514"/>
      <c r="C153" s="534"/>
      <c r="D153" s="645"/>
      <c r="E153" s="651" t="s">
        <v>91</v>
      </c>
      <c r="F153" s="627"/>
      <c r="G153" s="627"/>
      <c r="H153" s="632"/>
      <c r="I153" s="963">
        <f>(I154+I155+I156+I157)</f>
        <v>0</v>
      </c>
      <c r="J153" s="963"/>
      <c r="K153" s="534"/>
      <c r="L153" s="535"/>
      <c r="M153" s="527"/>
      <c r="N153" s="527"/>
    </row>
    <row r="154" spans="1:14" ht="14.25" thickTop="1" thickBot="1" x14ac:dyDescent="0.25">
      <c r="B154" s="514"/>
      <c r="C154" s="534"/>
      <c r="D154" s="645"/>
      <c r="E154" s="652" t="s">
        <v>44</v>
      </c>
      <c r="F154" s="619"/>
      <c r="G154" s="619"/>
      <c r="H154" s="620"/>
      <c r="I154" s="947">
        <f>('[7]ENE 21'!I154:J154+'[7]FEB 21'!I154:J154+'[7]MAR 21'!I154:J154)</f>
        <v>0</v>
      </c>
      <c r="J154" s="947"/>
      <c r="K154" s="534"/>
      <c r="L154" s="535"/>
      <c r="M154" s="527"/>
      <c r="N154" s="527"/>
    </row>
    <row r="155" spans="1:14" ht="14.25" thickTop="1" thickBot="1" x14ac:dyDescent="0.25">
      <c r="B155" s="514"/>
      <c r="C155" s="534"/>
      <c r="D155" s="645"/>
      <c r="E155" s="652" t="s">
        <v>142</v>
      </c>
      <c r="F155" s="619"/>
      <c r="G155" s="619"/>
      <c r="H155" s="620"/>
      <c r="I155" s="947">
        <f>('[7]ENE 21'!I155:J155+'[7]FEB 21'!I155:J155+'[7]MAR 21'!I155:J155)</f>
        <v>0</v>
      </c>
      <c r="J155" s="947"/>
      <c r="K155" s="534"/>
      <c r="L155" s="535"/>
      <c r="M155" s="527"/>
      <c r="N155" s="527"/>
    </row>
    <row r="156" spans="1:14" ht="14.25" thickTop="1" thickBot="1" x14ac:dyDescent="0.25">
      <c r="B156" s="514"/>
      <c r="C156" s="534"/>
      <c r="D156" s="645"/>
      <c r="E156" s="652" t="s">
        <v>46</v>
      </c>
      <c r="F156" s="619"/>
      <c r="G156" s="619"/>
      <c r="H156" s="620"/>
      <c r="I156" s="947">
        <f>('[7]ENE 21'!I156:J156+'[7]FEB 21'!I156:J156+'[7]MAR 21'!I156:J156)</f>
        <v>0</v>
      </c>
      <c r="J156" s="947"/>
      <c r="K156" s="534"/>
      <c r="L156" s="535"/>
      <c r="M156" s="527"/>
      <c r="N156" s="527"/>
    </row>
    <row r="157" spans="1:14" ht="14.25" thickTop="1" thickBot="1" x14ac:dyDescent="0.25">
      <c r="A157" s="527"/>
      <c r="B157" s="572"/>
      <c r="C157" s="534"/>
      <c r="D157" s="645"/>
      <c r="E157" s="652" t="s">
        <v>45</v>
      </c>
      <c r="F157" s="619"/>
      <c r="G157" s="619"/>
      <c r="H157" s="620"/>
      <c r="I157" s="947">
        <f>('[7]ENE 21'!I157:J157+'[7]FEB 21'!I157:J157+'[7]MAR 21'!I157:J157)</f>
        <v>0</v>
      </c>
      <c r="J157" s="947"/>
      <c r="K157" s="534"/>
      <c r="L157" s="535"/>
      <c r="M157" s="527"/>
    </row>
    <row r="158" spans="1:14" ht="14.25" thickTop="1" thickBot="1" x14ac:dyDescent="0.25">
      <c r="A158" s="527"/>
      <c r="B158" s="572"/>
      <c r="C158" s="534"/>
      <c r="D158" s="645"/>
      <c r="E158" s="653" t="s">
        <v>92</v>
      </c>
      <c r="F158" s="627"/>
      <c r="G158" s="627"/>
      <c r="H158" s="632"/>
      <c r="I158" s="963">
        <f>(I159+I160+I161+I162)</f>
        <v>0</v>
      </c>
      <c r="J158" s="963"/>
      <c r="K158" s="534"/>
      <c r="L158" s="535"/>
      <c r="M158" s="527"/>
    </row>
    <row r="159" spans="1:14" ht="14.25" thickTop="1" thickBot="1" x14ac:dyDescent="0.25">
      <c r="A159" s="527"/>
      <c r="B159" s="572"/>
      <c r="C159" s="534"/>
      <c r="D159" s="645"/>
      <c r="E159" s="652" t="s">
        <v>47</v>
      </c>
      <c r="F159" s="619"/>
      <c r="G159" s="619"/>
      <c r="H159" s="620"/>
      <c r="I159" s="947">
        <f>('[7]ENE 21'!I159:J159+'[7]FEB 21'!I159:J159+'[7]MAR 21'!I159:J159)</f>
        <v>0</v>
      </c>
      <c r="J159" s="947"/>
      <c r="K159" s="534"/>
      <c r="L159" s="535"/>
      <c r="M159" s="527"/>
    </row>
    <row r="160" spans="1:14" ht="14.25" thickTop="1" thickBot="1" x14ac:dyDescent="0.25">
      <c r="A160" s="527"/>
      <c r="B160" s="572"/>
      <c r="C160" s="534"/>
      <c r="D160" s="645"/>
      <c r="E160" s="652" t="s">
        <v>142</v>
      </c>
      <c r="F160" s="619"/>
      <c r="G160" s="619"/>
      <c r="H160" s="620"/>
      <c r="I160" s="947">
        <f>('[7]ENE 21'!I160:J160+'[7]FEB 21'!I160:J160+'[7]MAR 21'!I160:J160)</f>
        <v>0</v>
      </c>
      <c r="J160" s="947"/>
      <c r="K160" s="534"/>
      <c r="L160" s="535"/>
      <c r="M160" s="527"/>
    </row>
    <row r="161" spans="1:17" ht="14.25" thickTop="1" thickBot="1" x14ac:dyDescent="0.25">
      <c r="A161" s="527"/>
      <c r="B161" s="572"/>
      <c r="C161" s="534"/>
      <c r="D161" s="645"/>
      <c r="E161" s="652" t="s">
        <v>46</v>
      </c>
      <c r="F161" s="619"/>
      <c r="G161" s="619"/>
      <c r="H161" s="620"/>
      <c r="I161" s="947">
        <f>('[7]ENE 21'!I161:J161+'[7]FEB 21'!I161:J161+'[7]MAR 21'!I161:J161)</f>
        <v>0</v>
      </c>
      <c r="J161" s="947"/>
      <c r="K161" s="534"/>
      <c r="L161" s="535"/>
      <c r="M161" s="527"/>
    </row>
    <row r="162" spans="1:17" ht="14.25" thickTop="1" thickBot="1" x14ac:dyDescent="0.25">
      <c r="A162" s="527"/>
      <c r="B162" s="572"/>
      <c r="C162" s="534"/>
      <c r="D162" s="645"/>
      <c r="E162" s="652" t="s">
        <v>45</v>
      </c>
      <c r="F162" s="619"/>
      <c r="G162" s="619"/>
      <c r="H162" s="620"/>
      <c r="I162" s="947">
        <f>('[7]ENE 21'!I162:J162+'[7]FEB 21'!I162:J162+'[7]MAR 21'!I162:J162)</f>
        <v>0</v>
      </c>
      <c r="J162" s="947"/>
      <c r="K162" s="534"/>
      <c r="L162" s="535"/>
      <c r="M162" s="527"/>
    </row>
    <row r="163" spans="1:17" ht="14.25" thickTop="1" thickBot="1" x14ac:dyDescent="0.25">
      <c r="A163" s="527"/>
      <c r="B163" s="572"/>
      <c r="C163" s="534"/>
      <c r="D163" s="645"/>
      <c r="E163" s="653" t="s">
        <v>148</v>
      </c>
      <c r="F163" s="654"/>
      <c r="G163" s="654"/>
      <c r="H163" s="655"/>
      <c r="I163" s="963">
        <f>(I164+I165+I166+I167)</f>
        <v>0</v>
      </c>
      <c r="J163" s="963"/>
      <c r="K163" s="534"/>
      <c r="L163" s="535"/>
      <c r="M163" s="527"/>
    </row>
    <row r="164" spans="1:17" ht="14.25" thickTop="1" thickBot="1" x14ac:dyDescent="0.25">
      <c r="A164" s="527"/>
      <c r="B164" s="572"/>
      <c r="C164" s="534"/>
      <c r="D164" s="645"/>
      <c r="E164" s="652" t="s">
        <v>47</v>
      </c>
      <c r="F164" s="619"/>
      <c r="G164" s="619"/>
      <c r="H164" s="620"/>
      <c r="I164" s="947">
        <f>('[7]ENE 21'!I164:J164+'[7]FEB 21'!I164:J164+'[7]MAR 21'!I164:J164)</f>
        <v>0</v>
      </c>
      <c r="J164" s="947"/>
      <c r="K164" s="534"/>
      <c r="L164" s="535"/>
      <c r="M164" s="527"/>
    </row>
    <row r="165" spans="1:17" ht="14.25" thickTop="1" thickBot="1" x14ac:dyDescent="0.25">
      <c r="A165" s="527"/>
      <c r="B165" s="572"/>
      <c r="C165" s="534"/>
      <c r="D165" s="645"/>
      <c r="E165" s="652" t="s">
        <v>142</v>
      </c>
      <c r="F165" s="619"/>
      <c r="G165" s="619"/>
      <c r="H165" s="620"/>
      <c r="I165" s="947">
        <f>('[7]ENE 21'!I165:J165+'[7]FEB 21'!I165:J165+'[7]MAR 21'!I165:J165)</f>
        <v>0</v>
      </c>
      <c r="J165" s="947"/>
      <c r="K165" s="534"/>
      <c r="L165" s="535"/>
      <c r="M165" s="527"/>
    </row>
    <row r="166" spans="1:17" ht="14.25" thickTop="1" thickBot="1" x14ac:dyDescent="0.25">
      <c r="A166" s="527"/>
      <c r="B166" s="572"/>
      <c r="C166" s="534"/>
      <c r="D166" s="645"/>
      <c r="E166" s="652" t="s">
        <v>46</v>
      </c>
      <c r="F166" s="619"/>
      <c r="G166" s="619"/>
      <c r="H166" s="620"/>
      <c r="I166" s="947">
        <f>('[7]ENE 21'!I166:J166+'[7]FEB 21'!I166:J166+'[7]MAR 21'!I166:J166)</f>
        <v>0</v>
      </c>
      <c r="J166" s="947"/>
      <c r="K166" s="534"/>
      <c r="L166" s="535"/>
      <c r="M166" s="527"/>
    </row>
    <row r="167" spans="1:17" ht="14.25" thickTop="1" thickBot="1" x14ac:dyDescent="0.25">
      <c r="A167" s="527"/>
      <c r="B167" s="572"/>
      <c r="C167" s="534"/>
      <c r="D167" s="645"/>
      <c r="E167" s="652" t="s">
        <v>45</v>
      </c>
      <c r="F167" s="619"/>
      <c r="G167" s="619"/>
      <c r="H167" s="620"/>
      <c r="I167" s="947">
        <f>('[7]ENE 21'!I167:J167+'[7]FEB 21'!I167:J167+'[7]MAR 21'!I167:J167)</f>
        <v>0</v>
      </c>
      <c r="J167" s="947"/>
      <c r="K167" s="534"/>
      <c r="L167" s="535"/>
      <c r="M167" s="527"/>
    </row>
    <row r="168" spans="1:17" ht="14.25" thickTop="1" thickBot="1" x14ac:dyDescent="0.25">
      <c r="A168" s="527"/>
      <c r="B168" s="572"/>
      <c r="C168" s="534"/>
      <c r="D168" s="645"/>
      <c r="E168" s="653" t="s">
        <v>149</v>
      </c>
      <c r="F168" s="654"/>
      <c r="G168" s="654"/>
      <c r="H168" s="655"/>
      <c r="I168" s="963">
        <f>(I169+I170+I171+I172)</f>
        <v>0</v>
      </c>
      <c r="J168" s="963"/>
      <c r="K168" s="534"/>
      <c r="L168" s="535"/>
      <c r="M168" s="527"/>
    </row>
    <row r="169" spans="1:17" ht="14.25" thickTop="1" thickBot="1" x14ac:dyDescent="0.25">
      <c r="A169" s="527"/>
      <c r="B169" s="572"/>
      <c r="C169" s="534"/>
      <c r="D169" s="645"/>
      <c r="E169" s="652" t="s">
        <v>47</v>
      </c>
      <c r="F169" s="619"/>
      <c r="G169" s="619"/>
      <c r="H169" s="620"/>
      <c r="I169" s="947">
        <f>('[7]ENE 21'!I169:J169+'[7]FEB 21'!I169:J169+'[7]MAR 21'!I169:J169)</f>
        <v>0</v>
      </c>
      <c r="J169" s="947"/>
      <c r="K169" s="534"/>
      <c r="L169" s="535"/>
      <c r="M169" s="527"/>
    </row>
    <row r="170" spans="1:17" ht="14.25" thickTop="1" thickBot="1" x14ac:dyDescent="0.25">
      <c r="A170" s="527"/>
      <c r="B170" s="572"/>
      <c r="C170" s="534"/>
      <c r="D170" s="645"/>
      <c r="E170" s="652" t="s">
        <v>142</v>
      </c>
      <c r="F170" s="619"/>
      <c r="G170" s="619"/>
      <c r="H170" s="620"/>
      <c r="I170" s="947">
        <f>('[7]ENE 21'!I170:J170+'[7]FEB 21'!I170:J170+'[7]MAR 21'!I170:J170)</f>
        <v>0</v>
      </c>
      <c r="J170" s="947"/>
      <c r="K170" s="534"/>
      <c r="L170" s="535"/>
      <c r="M170" s="527"/>
    </row>
    <row r="171" spans="1:17" ht="14.25" thickTop="1" thickBot="1" x14ac:dyDescent="0.25">
      <c r="A171" s="527"/>
      <c r="B171" s="572"/>
      <c r="C171" s="534"/>
      <c r="D171" s="645"/>
      <c r="E171" s="652" t="s">
        <v>46</v>
      </c>
      <c r="F171" s="619"/>
      <c r="G171" s="619"/>
      <c r="H171" s="620"/>
      <c r="I171" s="947">
        <f>('[7]ENE 21'!I171:J171+'[7]FEB 21'!I171:J171+'[7]MAR 21'!I171:J171)</f>
        <v>0</v>
      </c>
      <c r="J171" s="947"/>
      <c r="K171" s="534"/>
      <c r="L171" s="535"/>
      <c r="M171" s="527"/>
    </row>
    <row r="172" spans="1:17" ht="14.25" thickTop="1" thickBot="1" x14ac:dyDescent="0.25">
      <c r="A172" s="527"/>
      <c r="B172" s="572"/>
      <c r="C172" s="534"/>
      <c r="D172" s="656"/>
      <c r="E172" s="652" t="s">
        <v>45</v>
      </c>
      <c r="F172" s="619"/>
      <c r="G172" s="619"/>
      <c r="H172" s="620"/>
      <c r="I172" s="947">
        <f>('[7]ENE 21'!I172:J172+'[7]FEB 21'!I172:J172+'[7]MAR 21'!I172:J172)</f>
        <v>0</v>
      </c>
      <c r="J172" s="947"/>
      <c r="K172" s="534"/>
      <c r="L172" s="535"/>
    </row>
    <row r="173" spans="1:17" ht="16.5" thickTop="1" thickBot="1" x14ac:dyDescent="0.25">
      <c r="B173" s="514"/>
      <c r="C173" s="534"/>
      <c r="D173" s="727" t="s">
        <v>95</v>
      </c>
      <c r="E173" s="657"/>
      <c r="F173" s="642"/>
      <c r="G173" s="642"/>
      <c r="H173" s="658"/>
      <c r="I173" s="927">
        <f>SUM(I174:J210)</f>
        <v>77</v>
      </c>
      <c r="J173" s="927"/>
      <c r="K173" s="534"/>
      <c r="L173" s="535"/>
      <c r="P173" s="527"/>
      <c r="Q173" s="527"/>
    </row>
    <row r="174" spans="1:17" s="527" customFormat="1" ht="14.25" customHeight="1" thickTop="1" thickBot="1" x14ac:dyDescent="0.25">
      <c r="A174" s="517"/>
      <c r="B174" s="514"/>
      <c r="C174" s="514"/>
      <c r="D174" s="659"/>
      <c r="E174" s="660" t="s">
        <v>54</v>
      </c>
      <c r="F174" s="660"/>
      <c r="G174" s="660"/>
      <c r="H174" s="661"/>
      <c r="I174" s="947">
        <f>('[7]ENE 21'!I174:J174+'[7]FEB 21'!I174:J174+'[7]MAR 21'!I174:J174)</f>
        <v>0</v>
      </c>
      <c r="J174" s="947"/>
      <c r="K174" s="534"/>
      <c r="L174" s="535"/>
      <c r="M174" s="517"/>
      <c r="N174" s="517"/>
      <c r="O174" s="517"/>
      <c r="P174" s="517"/>
      <c r="Q174" s="517"/>
    </row>
    <row r="175" spans="1:17" ht="14.25" customHeight="1" thickTop="1" thickBot="1" x14ac:dyDescent="0.25">
      <c r="B175" s="514"/>
      <c r="C175" s="514"/>
      <c r="D175" s="659"/>
      <c r="E175" s="660" t="s">
        <v>30</v>
      </c>
      <c r="F175" s="619"/>
      <c r="G175" s="619"/>
      <c r="H175" s="620"/>
      <c r="I175" s="947">
        <f>('[7]ENE 21'!I175:J175+'[7]FEB 21'!I175:J175+'[7]MAR 21'!I175:J175)</f>
        <v>0</v>
      </c>
      <c r="J175" s="947"/>
      <c r="K175" s="534"/>
      <c r="L175" s="535"/>
    </row>
    <row r="176" spans="1:17" ht="14.25" customHeight="1" thickTop="1" thickBot="1" x14ac:dyDescent="0.25">
      <c r="B176" s="514"/>
      <c r="C176" s="514"/>
      <c r="D176" s="659"/>
      <c r="E176" s="660" t="s">
        <v>55</v>
      </c>
      <c r="F176" s="662"/>
      <c r="G176" s="619"/>
      <c r="H176" s="620"/>
      <c r="I176" s="947">
        <f>('[7]ENE 21'!I176:J176+'[7]FEB 21'!I176:J176+'[7]MAR 21'!I176:J176)</f>
        <v>0</v>
      </c>
      <c r="J176" s="947"/>
      <c r="K176" s="534"/>
      <c r="L176" s="535"/>
    </row>
    <row r="177" spans="2:13" ht="14.25" customHeight="1" thickTop="1" thickBot="1" x14ac:dyDescent="0.25">
      <c r="B177" s="514"/>
      <c r="C177" s="534"/>
      <c r="D177" s="659"/>
      <c r="E177" s="660" t="s">
        <v>97</v>
      </c>
      <c r="F177" s="619"/>
      <c r="G177" s="619"/>
      <c r="H177" s="620"/>
      <c r="I177" s="947">
        <f>('[7]ENE 21'!I177:J177+'[7]FEB 21'!I177:J177+'[7]MAR 21'!I177:J177)</f>
        <v>0</v>
      </c>
      <c r="J177" s="947"/>
      <c r="K177" s="534"/>
      <c r="L177" s="535"/>
    </row>
    <row r="178" spans="2:13" ht="14.25" customHeight="1" thickTop="1" thickBot="1" x14ac:dyDescent="0.4">
      <c r="B178" s="514"/>
      <c r="C178" s="534"/>
      <c r="D178" s="659"/>
      <c r="E178" s="660" t="s">
        <v>28</v>
      </c>
      <c r="F178" s="619"/>
      <c r="G178" s="619"/>
      <c r="H178" s="620"/>
      <c r="I178" s="947">
        <f>('[7]ENE 21'!I178:J178+'[7]FEB 21'!I178:J178+'[7]MAR 21'!I178:J178)</f>
        <v>0</v>
      </c>
      <c r="J178" s="947"/>
      <c r="K178" s="534"/>
      <c r="L178" s="535"/>
      <c r="M178" s="663"/>
    </row>
    <row r="179" spans="2:13" ht="14.25" customHeight="1" thickTop="1" thickBot="1" x14ac:dyDescent="0.4">
      <c r="B179" s="514"/>
      <c r="C179" s="534"/>
      <c r="D179" s="659"/>
      <c r="E179" s="664" t="s">
        <v>129</v>
      </c>
      <c r="F179" s="619"/>
      <c r="G179" s="619"/>
      <c r="H179" s="620"/>
      <c r="I179" s="947">
        <f>('[7]ENE 21'!I179:J179+'[7]FEB 21'!I179:J179+'[7]MAR 21'!I179:J179)</f>
        <v>0</v>
      </c>
      <c r="J179" s="947"/>
      <c r="K179" s="534"/>
      <c r="L179" s="535"/>
      <c r="M179" s="663"/>
    </row>
    <row r="180" spans="2:13" ht="14.25" customHeight="1" thickTop="1" thickBot="1" x14ac:dyDescent="0.25">
      <c r="B180" s="514"/>
      <c r="C180" s="534"/>
      <c r="D180" s="665"/>
      <c r="E180" s="660" t="s">
        <v>98</v>
      </c>
      <c r="F180" s="619"/>
      <c r="G180" s="619"/>
      <c r="H180" s="620"/>
      <c r="I180" s="947">
        <f>('[7]ENE 21'!I180:J180+'[7]FEB 21'!I180:J180+'[7]MAR 21'!I180:J180)</f>
        <v>0</v>
      </c>
      <c r="J180" s="947"/>
      <c r="K180" s="534"/>
      <c r="L180" s="535"/>
    </row>
    <row r="181" spans="2:13" ht="14.25" customHeight="1" thickTop="1" thickBot="1" x14ac:dyDescent="0.25">
      <c r="B181" s="514"/>
      <c r="C181" s="534"/>
      <c r="D181" s="659"/>
      <c r="E181" s="660" t="s">
        <v>56</v>
      </c>
      <c r="F181" s="619"/>
      <c r="G181" s="619"/>
      <c r="H181" s="620"/>
      <c r="I181" s="947">
        <f>('[7]ENE 21'!I181:J181+'[7]FEB 21'!I181:J181+'[7]MAR 21'!I181:J181)</f>
        <v>0</v>
      </c>
      <c r="J181" s="947"/>
      <c r="K181" s="534"/>
      <c r="L181" s="535"/>
    </row>
    <row r="182" spans="2:13" ht="14.25" customHeight="1" thickTop="1" thickBot="1" x14ac:dyDescent="0.25">
      <c r="B182" s="514"/>
      <c r="C182" s="534"/>
      <c r="D182" s="665"/>
      <c r="E182" s="666" t="s">
        <v>100</v>
      </c>
      <c r="F182" s="619"/>
      <c r="G182" s="619"/>
      <c r="H182" s="620"/>
      <c r="I182" s="947">
        <f>('[7]ENE 21'!I182:J182+'[7]FEB 21'!I182:J182+'[7]MAR 21'!I182:J182)</f>
        <v>0</v>
      </c>
      <c r="J182" s="947"/>
      <c r="K182" s="534"/>
      <c r="L182" s="535"/>
    </row>
    <row r="183" spans="2:13" ht="14.25" customHeight="1" thickTop="1" thickBot="1" x14ac:dyDescent="0.25">
      <c r="B183" s="514"/>
      <c r="C183" s="534"/>
      <c r="D183" s="659"/>
      <c r="E183" s="660" t="s">
        <v>99</v>
      </c>
      <c r="F183" s="619"/>
      <c r="G183" s="619"/>
      <c r="H183" s="620"/>
      <c r="I183" s="947">
        <f>('[7]ENE 21'!I183:J183+'[7]FEB 21'!I183:J183+'[7]MAR 21'!I183:J183)</f>
        <v>0</v>
      </c>
      <c r="J183" s="947"/>
      <c r="K183" s="534"/>
      <c r="L183" s="535"/>
    </row>
    <row r="184" spans="2:13" ht="14.25" customHeight="1" thickTop="1" thickBot="1" x14ac:dyDescent="0.25">
      <c r="B184" s="514"/>
      <c r="C184" s="534"/>
      <c r="D184" s="659"/>
      <c r="E184" s="660" t="s">
        <v>94</v>
      </c>
      <c r="F184" s="619"/>
      <c r="G184" s="619"/>
      <c r="H184" s="620"/>
      <c r="I184" s="947">
        <f>('[7]ENE 21'!I184:J184+'[7]FEB 21'!I184:J184+'[7]MAR 21'!I184:J184)</f>
        <v>0</v>
      </c>
      <c r="J184" s="947"/>
      <c r="K184" s="534"/>
      <c r="L184" s="535"/>
    </row>
    <row r="185" spans="2:13" ht="14.25" customHeight="1" thickTop="1" thickBot="1" x14ac:dyDescent="0.25">
      <c r="B185" s="514"/>
      <c r="C185" s="534"/>
      <c r="D185" s="659"/>
      <c r="E185" s="667" t="s">
        <v>59</v>
      </c>
      <c r="F185" s="613"/>
      <c r="G185" s="613"/>
      <c r="H185" s="613"/>
      <c r="I185" s="947">
        <f>('[7]ENE 21'!I185:J185+'[7]FEB 21'!I185:J185+'[7]MAR 21'!I185:J185)</f>
        <v>0</v>
      </c>
      <c r="J185" s="947"/>
      <c r="K185" s="534"/>
      <c r="L185" s="535"/>
    </row>
    <row r="186" spans="2:13" ht="14.25" customHeight="1" thickTop="1" thickBot="1" x14ac:dyDescent="0.25">
      <c r="B186" s="514"/>
      <c r="C186" s="534"/>
      <c r="D186" s="659"/>
      <c r="E186" s="668" t="s">
        <v>103</v>
      </c>
      <c r="F186" s="619"/>
      <c r="G186" s="619"/>
      <c r="H186" s="620"/>
      <c r="I186" s="947">
        <f>('[7]ENE 21'!I186:J186+'[7]FEB 21'!I186:J186+'[7]MAR 21'!I186:J186)</f>
        <v>0</v>
      </c>
      <c r="J186" s="947"/>
      <c r="K186" s="534"/>
      <c r="L186" s="535"/>
    </row>
    <row r="187" spans="2:13" ht="14.25" customHeight="1" thickTop="1" thickBot="1" x14ac:dyDescent="0.25">
      <c r="B187" s="514"/>
      <c r="C187" s="534"/>
      <c r="D187" s="659"/>
      <c r="E187" s="660" t="s">
        <v>101</v>
      </c>
      <c r="F187" s="613"/>
      <c r="G187" s="613"/>
      <c r="H187" s="613"/>
      <c r="I187" s="947">
        <f>('[7]ENE 21'!I187:J187+'[7]FEB 21'!I187:J187+'[7]MAR 21'!I187:J187)</f>
        <v>0</v>
      </c>
      <c r="J187" s="947"/>
      <c r="K187" s="534"/>
      <c r="L187" s="535"/>
    </row>
    <row r="188" spans="2:13" ht="14.25" customHeight="1" thickTop="1" thickBot="1" x14ac:dyDescent="0.25">
      <c r="B188" s="514"/>
      <c r="C188" s="534"/>
      <c r="D188" s="659"/>
      <c r="E188" s="660" t="s">
        <v>107</v>
      </c>
      <c r="F188" s="619"/>
      <c r="G188" s="619"/>
      <c r="H188" s="620"/>
      <c r="I188" s="947">
        <f>('[7]ENE 21'!I188:J188+'[7]FEB 21'!I188:J188+'[7]MAR 21'!I188:J188)</f>
        <v>0</v>
      </c>
      <c r="J188" s="947"/>
      <c r="K188" s="534"/>
      <c r="L188" s="535"/>
    </row>
    <row r="189" spans="2:13" ht="14.25" customHeight="1" thickTop="1" thickBot="1" x14ac:dyDescent="0.25">
      <c r="B189" s="514"/>
      <c r="C189" s="534"/>
      <c r="D189" s="659"/>
      <c r="E189" s="660" t="s">
        <v>93</v>
      </c>
      <c r="F189" s="619"/>
      <c r="G189" s="619"/>
      <c r="H189" s="620"/>
      <c r="I189" s="947">
        <f>('[7]ENE 21'!I189:J189+'[7]FEB 21'!I189:J189+'[7]MAR 21'!I189:J189)</f>
        <v>0</v>
      </c>
      <c r="J189" s="947"/>
      <c r="K189" s="534"/>
      <c r="L189" s="535"/>
    </row>
    <row r="190" spans="2:13" ht="14.25" customHeight="1" thickTop="1" thickBot="1" x14ac:dyDescent="0.25">
      <c r="B190" s="514"/>
      <c r="C190" s="534"/>
      <c r="D190" s="659"/>
      <c r="E190" s="660" t="s">
        <v>102</v>
      </c>
      <c r="F190" s="662"/>
      <c r="G190" s="619"/>
      <c r="H190" s="620"/>
      <c r="I190" s="947">
        <f>('[7]ENE 21'!I190:J190+'[7]FEB 21'!I190:J190+'[7]MAR 21'!I190:J190)</f>
        <v>0</v>
      </c>
      <c r="J190" s="947"/>
      <c r="K190" s="534"/>
      <c r="L190" s="535"/>
    </row>
    <row r="191" spans="2:13" ht="14.25" customHeight="1" thickTop="1" thickBot="1" x14ac:dyDescent="0.25">
      <c r="B191" s="514"/>
      <c r="C191" s="514"/>
      <c r="D191" s="665"/>
      <c r="E191" s="660" t="s">
        <v>106</v>
      </c>
      <c r="F191" s="662"/>
      <c r="G191" s="619"/>
      <c r="H191" s="620"/>
      <c r="I191" s="947">
        <f>('[7]ENE 21'!I191:J191+'[7]FEB 21'!I191:J191+'[7]MAR 21'!I191:J191)</f>
        <v>0</v>
      </c>
      <c r="J191" s="947"/>
      <c r="K191" s="534"/>
      <c r="L191" s="535"/>
    </row>
    <row r="192" spans="2:13" ht="14.25" customHeight="1" thickTop="1" thickBot="1" x14ac:dyDescent="0.25">
      <c r="B192" s="514"/>
      <c r="C192" s="514"/>
      <c r="D192" s="665"/>
      <c r="E192" s="660" t="s">
        <v>70</v>
      </c>
      <c r="F192" s="662"/>
      <c r="G192" s="619"/>
      <c r="H192" s="620"/>
      <c r="I192" s="947">
        <f>('[7]ENE 21'!I192:J192+'[7]FEB 21'!I192:J192+'[7]MAR 21'!I192:J192)</f>
        <v>0</v>
      </c>
      <c r="J192" s="947"/>
      <c r="K192" s="534"/>
      <c r="L192" s="535"/>
    </row>
    <row r="193" spans="2:12" ht="14.25" customHeight="1" thickTop="1" thickBot="1" x14ac:dyDescent="0.25">
      <c r="B193" s="514"/>
      <c r="C193" s="514"/>
      <c r="D193" s="659"/>
      <c r="E193" s="669" t="s">
        <v>109</v>
      </c>
      <c r="F193" s="613"/>
      <c r="G193" s="613"/>
      <c r="H193" s="613"/>
      <c r="I193" s="947">
        <f>('[7]ENE 21'!I193:J193+'[7]FEB 21'!I193:J193+'[7]MAR 21'!I193:J193)</f>
        <v>0</v>
      </c>
      <c r="J193" s="947"/>
      <c r="K193" s="534"/>
      <c r="L193" s="535"/>
    </row>
    <row r="194" spans="2:12" ht="14.25" customHeight="1" thickTop="1" thickBot="1" x14ac:dyDescent="0.25">
      <c r="B194" s="514"/>
      <c r="C194" s="514"/>
      <c r="D194" s="659"/>
      <c r="E194" s="669" t="s">
        <v>38</v>
      </c>
      <c r="F194" s="619"/>
      <c r="G194" s="619"/>
      <c r="H194" s="620"/>
      <c r="I194" s="947">
        <f>('[7]ENE 21'!I194:J194+'[7]FEB 21'!I194:J194+'[7]MAR 21'!I194:J194)</f>
        <v>0</v>
      </c>
      <c r="J194" s="947"/>
      <c r="K194" s="534"/>
      <c r="L194" s="535"/>
    </row>
    <row r="195" spans="2:12" ht="14.25" customHeight="1" thickTop="1" thickBot="1" x14ac:dyDescent="0.25">
      <c r="B195" s="514"/>
      <c r="C195" s="514"/>
      <c r="D195" s="659"/>
      <c r="E195" s="670" t="s">
        <v>74</v>
      </c>
      <c r="F195" s="613"/>
      <c r="G195" s="613"/>
      <c r="H195" s="613"/>
      <c r="I195" s="947">
        <f>('[7]ENE 21'!I195:J195+'[7]FEB 21'!I195:J195+'[7]MAR 21'!I195:J195)</f>
        <v>0</v>
      </c>
      <c r="J195" s="947"/>
      <c r="K195" s="534"/>
      <c r="L195" s="535"/>
    </row>
    <row r="196" spans="2:12" ht="14.25" customHeight="1" thickTop="1" thickBot="1" x14ac:dyDescent="0.25">
      <c r="B196" s="514"/>
      <c r="C196" s="514"/>
      <c r="D196" s="659"/>
      <c r="E196" s="669" t="s">
        <v>150</v>
      </c>
      <c r="F196" s="619"/>
      <c r="G196" s="619"/>
      <c r="H196" s="620"/>
      <c r="I196" s="947">
        <f>('[7]ENE 21'!I196:J196+'[7]FEB 21'!I196:J196+'[7]MAR 21'!I196:J196)</f>
        <v>0</v>
      </c>
      <c r="J196" s="947"/>
      <c r="K196" s="534"/>
      <c r="L196" s="535"/>
    </row>
    <row r="197" spans="2:12" ht="14.25" customHeight="1" thickTop="1" thickBot="1" x14ac:dyDescent="0.25">
      <c r="B197" s="514"/>
      <c r="C197" s="514"/>
      <c r="D197" s="665"/>
      <c r="E197" s="669" t="s">
        <v>52</v>
      </c>
      <c r="F197" s="619"/>
      <c r="G197" s="619"/>
      <c r="H197" s="620"/>
      <c r="I197" s="947">
        <f>('[7]ENE 21'!I197:J197+'[7]FEB 21'!I197:J197+'[7]MAR 21'!I197:J197)</f>
        <v>0</v>
      </c>
      <c r="J197" s="947"/>
      <c r="K197" s="534"/>
      <c r="L197" s="535"/>
    </row>
    <row r="198" spans="2:12" ht="14.25" customHeight="1" thickTop="1" thickBot="1" x14ac:dyDescent="0.25">
      <c r="B198" s="514"/>
      <c r="C198" s="514"/>
      <c r="D198" s="665"/>
      <c r="E198" s="671" t="s">
        <v>110</v>
      </c>
      <c r="F198" s="619"/>
      <c r="G198" s="619"/>
      <c r="H198" s="620"/>
      <c r="I198" s="947">
        <f>('[7]ENE 21'!I198:J198+'[7]FEB 21'!I198:J198+'[7]MAR 21'!I198:J198)</f>
        <v>0</v>
      </c>
      <c r="J198" s="947"/>
      <c r="K198" s="534"/>
      <c r="L198" s="535"/>
    </row>
    <row r="199" spans="2:12" ht="14.25" customHeight="1" thickTop="1" thickBot="1" x14ac:dyDescent="0.25">
      <c r="B199" s="514"/>
      <c r="C199" s="514"/>
      <c r="D199" s="665"/>
      <c r="E199" s="669" t="s">
        <v>75</v>
      </c>
      <c r="F199" s="619"/>
      <c r="G199" s="619"/>
      <c r="H199" s="620"/>
      <c r="I199" s="947">
        <f>('[7]ENE 21'!I199:J199+'[7]FEB 21'!I199:J199+'[7]MAR 21'!I199:J199)</f>
        <v>0</v>
      </c>
      <c r="J199" s="947"/>
      <c r="K199" s="534"/>
      <c r="L199" s="535"/>
    </row>
    <row r="200" spans="2:12" ht="14.25" customHeight="1" thickTop="1" thickBot="1" x14ac:dyDescent="0.25">
      <c r="B200" s="514"/>
      <c r="C200" s="514"/>
      <c r="D200" s="665"/>
      <c r="E200" s="669" t="s">
        <v>111</v>
      </c>
      <c r="F200" s="619"/>
      <c r="G200" s="619"/>
      <c r="H200" s="620"/>
      <c r="I200" s="947">
        <f>('[7]ENE 21'!I200:J200+'[7]FEB 21'!I200:J200+'[7]MAR 21'!I200:J200)</f>
        <v>0</v>
      </c>
      <c r="J200" s="947"/>
      <c r="K200" s="534"/>
      <c r="L200" s="535"/>
    </row>
    <row r="201" spans="2:12" ht="14.25" customHeight="1" thickTop="1" thickBot="1" x14ac:dyDescent="0.25">
      <c r="B201" s="514"/>
      <c r="C201" s="514"/>
      <c r="D201" s="665"/>
      <c r="E201" s="669" t="s">
        <v>151</v>
      </c>
      <c r="F201" s="619"/>
      <c r="G201" s="619"/>
      <c r="H201" s="620"/>
      <c r="I201" s="947">
        <f>('[7]ENE 21'!I201:J201+'[7]FEB 21'!I201:J201+'[7]MAR 21'!I201:J201)</f>
        <v>0</v>
      </c>
      <c r="J201" s="947"/>
      <c r="K201" s="534"/>
      <c r="L201" s="535"/>
    </row>
    <row r="202" spans="2:12" ht="14.25" customHeight="1" thickTop="1" thickBot="1" x14ac:dyDescent="0.25">
      <c r="B202" s="514"/>
      <c r="C202" s="514"/>
      <c r="D202" s="665"/>
      <c r="E202" s="669" t="s">
        <v>152</v>
      </c>
      <c r="F202" s="619"/>
      <c r="G202" s="619"/>
      <c r="H202" s="620"/>
      <c r="I202" s="947">
        <f>('[7]ENE 21'!I202:J202+'[7]FEB 21'!I202:J202+'[7]MAR 21'!I202:J202)</f>
        <v>0</v>
      </c>
      <c r="J202" s="947"/>
      <c r="K202" s="534"/>
      <c r="L202" s="535"/>
    </row>
    <row r="203" spans="2:12" ht="14.25" customHeight="1" thickTop="1" thickBot="1" x14ac:dyDescent="0.25">
      <c r="B203" s="514"/>
      <c r="C203" s="514"/>
      <c r="D203" s="665"/>
      <c r="E203" s="669" t="s">
        <v>153</v>
      </c>
      <c r="F203" s="619"/>
      <c r="G203" s="619"/>
      <c r="H203" s="620"/>
      <c r="I203" s="947">
        <f>('[7]ENE 21'!I203:J203+'[7]FEB 21'!I203:J203+'[7]MAR 21'!I203:J203)</f>
        <v>0</v>
      </c>
      <c r="J203" s="947"/>
      <c r="K203" s="534"/>
      <c r="L203" s="535"/>
    </row>
    <row r="204" spans="2:12" ht="14.25" customHeight="1" thickTop="1" thickBot="1" x14ac:dyDescent="0.25">
      <c r="B204" s="514"/>
      <c r="C204" s="514"/>
      <c r="D204" s="665"/>
      <c r="E204" s="669" t="s">
        <v>154</v>
      </c>
      <c r="F204" s="619"/>
      <c r="G204" s="619"/>
      <c r="H204" s="620"/>
      <c r="I204" s="947">
        <f>('[7]ENE 21'!I204:J204+'[7]FEB 21'!I204:J204+'[7]MAR 21'!I204:J204)</f>
        <v>0</v>
      </c>
      <c r="J204" s="947"/>
      <c r="K204" s="534"/>
      <c r="L204" s="535"/>
    </row>
    <row r="205" spans="2:12" ht="14.25" customHeight="1" thickTop="1" thickBot="1" x14ac:dyDescent="0.25">
      <c r="B205" s="514"/>
      <c r="C205" s="514"/>
      <c r="D205" s="665"/>
      <c r="E205" s="670" t="s">
        <v>108</v>
      </c>
      <c r="F205" s="619"/>
      <c r="G205" s="619"/>
      <c r="H205" s="620"/>
      <c r="I205" s="947">
        <f>('[7]ENE 21'!I205:J205+'[7]FEB 21'!I205:J205+'[7]MAR 21'!I205:J205)</f>
        <v>0</v>
      </c>
      <c r="J205" s="947"/>
      <c r="K205" s="534"/>
      <c r="L205" s="535"/>
    </row>
    <row r="206" spans="2:12" ht="14.25" customHeight="1" thickTop="1" thickBot="1" x14ac:dyDescent="0.25">
      <c r="B206" s="514"/>
      <c r="C206" s="514"/>
      <c r="D206" s="659"/>
      <c r="E206" s="635" t="s">
        <v>105</v>
      </c>
      <c r="F206" s="613"/>
      <c r="G206" s="613"/>
      <c r="H206" s="613"/>
      <c r="I206" s="947">
        <f>('[7]ENE 21'!I206:J206+'[7]FEB 21'!I206:J206+'[7]MAR 21'!I206:J206)</f>
        <v>0</v>
      </c>
      <c r="J206" s="947"/>
      <c r="K206" s="534"/>
      <c r="L206" s="535"/>
    </row>
    <row r="207" spans="2:12" ht="14.25" customHeight="1" thickTop="1" thickBot="1" x14ac:dyDescent="0.25">
      <c r="B207" s="514"/>
      <c r="C207" s="514"/>
      <c r="D207" s="672"/>
      <c r="E207" s="669" t="s">
        <v>104</v>
      </c>
      <c r="F207" s="619"/>
      <c r="G207" s="619"/>
      <c r="H207" s="620"/>
      <c r="I207" s="947">
        <f>('[7]ENE 21'!I207:J207+'[7]FEB 21'!I207:J207+'[7]MAR 21'!I207:J207)</f>
        <v>0</v>
      </c>
      <c r="J207" s="947"/>
      <c r="K207" s="534"/>
      <c r="L207" s="535"/>
    </row>
    <row r="208" spans="2:12" ht="14.25" customHeight="1" thickTop="1" thickBot="1" x14ac:dyDescent="0.25">
      <c r="B208" s="514"/>
      <c r="C208" s="514"/>
      <c r="D208" s="665"/>
      <c r="E208" s="635" t="s">
        <v>96</v>
      </c>
      <c r="F208" s="619"/>
      <c r="G208" s="619"/>
      <c r="H208" s="620"/>
      <c r="I208" s="947">
        <f>('[7]ENE 21'!I208:J208+'[7]FEB 21'!I208:J208+'[7]MAR 21'!I208:J208)</f>
        <v>0</v>
      </c>
      <c r="J208" s="947"/>
      <c r="K208" s="534"/>
      <c r="L208" s="535"/>
    </row>
    <row r="209" spans="2:12" ht="14.25" customHeight="1" thickTop="1" thickBot="1" x14ac:dyDescent="0.25">
      <c r="B209" s="514"/>
      <c r="C209" s="514"/>
      <c r="D209" s="665"/>
      <c r="E209" s="669" t="s">
        <v>155</v>
      </c>
      <c r="F209" s="619"/>
      <c r="G209" s="619"/>
      <c r="H209" s="620"/>
      <c r="I209" s="947">
        <f>('[7]ENE 21'!I209:J209+'[7]FEB 21'!I209:J209+'[7]MAR 21'!I209:J209)</f>
        <v>0</v>
      </c>
      <c r="J209" s="947"/>
      <c r="K209" s="534"/>
      <c r="L209" s="535"/>
    </row>
    <row r="210" spans="2:12" ht="14.25" customHeight="1" thickTop="1" thickBot="1" x14ac:dyDescent="0.25">
      <c r="B210" s="514"/>
      <c r="C210" s="514"/>
      <c r="D210" s="673"/>
      <c r="E210" s="674" t="s">
        <v>50</v>
      </c>
      <c r="F210" s="619"/>
      <c r="G210" s="619"/>
      <c r="H210" s="620"/>
      <c r="I210" s="947">
        <f>('[7]ENE 21'!I210:J210+'[7]FEB 21'!I210:J210+'[7]MAR 21'!I210:J210)</f>
        <v>77</v>
      </c>
      <c r="J210" s="947"/>
      <c r="K210" s="534"/>
      <c r="L210" s="535"/>
    </row>
    <row r="211" spans="2:12" ht="16.5" thickTop="1" thickBot="1" x14ac:dyDescent="0.25">
      <c r="B211" s="514"/>
      <c r="C211" s="514"/>
      <c r="D211" s="675" t="s">
        <v>157</v>
      </c>
      <c r="E211" s="676"/>
      <c r="F211" s="677"/>
      <c r="G211" s="677"/>
      <c r="H211" s="678"/>
      <c r="I211" s="889">
        <f>SUM(I212:J214)</f>
        <v>0</v>
      </c>
      <c r="J211" s="890"/>
      <c r="K211" s="534"/>
      <c r="L211" s="535"/>
    </row>
    <row r="212" spans="2:12" ht="14.25" thickTop="1" thickBot="1" x14ac:dyDescent="0.25">
      <c r="B212" s="514"/>
      <c r="C212" s="514"/>
      <c r="D212" s="679"/>
      <c r="E212" s="652" t="s">
        <v>115</v>
      </c>
      <c r="F212" s="619"/>
      <c r="G212" s="619"/>
      <c r="H212" s="620"/>
      <c r="I212" s="947">
        <f>('[7]ENE 21'!I212:J212+'[7]FEB 21'!I212:J212+'[7]MAR 21'!I212:J212)</f>
        <v>0</v>
      </c>
      <c r="J212" s="947"/>
      <c r="K212" s="534"/>
      <c r="L212" s="535"/>
    </row>
    <row r="213" spans="2:12" ht="14.25" thickTop="1" thickBot="1" x14ac:dyDescent="0.25">
      <c r="B213" s="514"/>
      <c r="C213" s="514"/>
      <c r="D213" s="680"/>
      <c r="E213" s="652" t="s">
        <v>158</v>
      </c>
      <c r="F213" s="619"/>
      <c r="G213" s="619"/>
      <c r="H213" s="620"/>
      <c r="I213" s="947">
        <f>('[7]ENE 21'!I213:J213+'[7]FEB 21'!I213:J213+'[7]MAR 21'!I213:J213)</f>
        <v>0</v>
      </c>
      <c r="J213" s="947"/>
      <c r="K213" s="534"/>
      <c r="L213" s="535"/>
    </row>
    <row r="214" spans="2:12" ht="14.25" thickTop="1" thickBot="1" x14ac:dyDescent="0.25">
      <c r="B214" s="514"/>
      <c r="C214" s="514"/>
      <c r="D214" s="680"/>
      <c r="E214" s="652" t="s">
        <v>159</v>
      </c>
      <c r="F214" s="623"/>
      <c r="G214" s="623"/>
      <c r="H214" s="624"/>
      <c r="I214" s="947">
        <f>('[7]ENE 21'!I214:J214+'[7]FEB 21'!I214:J214+'[7]MAR 21'!I214:J214)</f>
        <v>0</v>
      </c>
      <c r="J214" s="947"/>
      <c r="K214" s="534"/>
      <c r="L214" s="535"/>
    </row>
    <row r="215" spans="2:12" ht="16.5" thickTop="1" thickBot="1" x14ac:dyDescent="0.3">
      <c r="B215" s="514"/>
      <c r="C215" s="514"/>
      <c r="D215" s="572"/>
      <c r="E215" s="681" t="s">
        <v>116</v>
      </c>
      <c r="F215" s="682"/>
      <c r="G215" s="682"/>
      <c r="H215" s="683"/>
      <c r="I215" s="935">
        <f>(I216+I217)</f>
        <v>0</v>
      </c>
      <c r="J215" s="935"/>
      <c r="K215" s="534"/>
      <c r="L215" s="535"/>
    </row>
    <row r="216" spans="2:12" ht="14.25" thickTop="1" thickBot="1" x14ac:dyDescent="0.25">
      <c r="B216" s="514"/>
      <c r="C216" s="514"/>
      <c r="D216" s="680"/>
      <c r="E216" s="684" t="s">
        <v>175</v>
      </c>
      <c r="F216" s="619"/>
      <c r="G216" s="619"/>
      <c r="H216" s="620"/>
      <c r="I216" s="947">
        <f>('[7]ENE 21'!I216:J216+'[7]FEB 21'!I216:J216+'[7]MAR 21'!I216:J216)</f>
        <v>0</v>
      </c>
      <c r="J216" s="947"/>
      <c r="K216" s="534"/>
      <c r="L216" s="535"/>
    </row>
    <row r="217" spans="2:12" ht="14.25" thickTop="1" thickBot="1" x14ac:dyDescent="0.25">
      <c r="B217" s="685"/>
      <c r="C217" s="514"/>
      <c r="D217" s="686"/>
      <c r="E217" s="687" t="s">
        <v>176</v>
      </c>
      <c r="F217" s="688"/>
      <c r="G217" s="688"/>
      <c r="H217" s="689"/>
      <c r="I217" s="947">
        <f>('[7]ENE 21'!I217:J217+'[7]FEB 21'!I217:J217+'[7]MAR 21'!I217:J217)</f>
        <v>0</v>
      </c>
      <c r="J217" s="947"/>
      <c r="K217" s="534"/>
      <c r="L217" s="535"/>
    </row>
    <row r="218" spans="2:12" ht="15.75" thickTop="1" thickBot="1" x14ac:dyDescent="0.25">
      <c r="B218" s="514"/>
      <c r="C218" s="514"/>
      <c r="D218" s="680"/>
      <c r="E218" s="690" t="s">
        <v>120</v>
      </c>
      <c r="F218" s="691"/>
      <c r="G218" s="691"/>
      <c r="H218" s="692"/>
      <c r="I218" s="935">
        <f>(I219+I220+I221+I222)</f>
        <v>0</v>
      </c>
      <c r="J218" s="935"/>
      <c r="K218" s="534"/>
      <c r="L218" s="535"/>
    </row>
    <row r="219" spans="2:12" ht="14.25" thickTop="1" thickBot="1" x14ac:dyDescent="0.25">
      <c r="B219" s="514"/>
      <c r="C219" s="514"/>
      <c r="D219" s="680"/>
      <c r="E219" s="693" t="s">
        <v>160</v>
      </c>
      <c r="F219" s="646"/>
      <c r="G219" s="646"/>
      <c r="H219" s="694"/>
      <c r="I219" s="947">
        <f>('[7]ENE 21'!I219:J219+'[7]FEB 21'!I219:J219+'[7]MAR 21'!I219:J219)</f>
        <v>0</v>
      </c>
      <c r="J219" s="947"/>
      <c r="K219" s="534"/>
      <c r="L219" s="535"/>
    </row>
    <row r="220" spans="2:12" ht="14.25" thickTop="1" thickBot="1" x14ac:dyDescent="0.25">
      <c r="B220" s="514"/>
      <c r="C220" s="514"/>
      <c r="D220" s="680"/>
      <c r="E220" s="693" t="s">
        <v>118</v>
      </c>
      <c r="F220" s="646"/>
      <c r="G220" s="646"/>
      <c r="H220" s="694"/>
      <c r="I220" s="947">
        <f>('[7]ENE 21'!I220:J220+'[7]FEB 21'!I220:J220+'[7]MAR 21'!I220:J220)</f>
        <v>0</v>
      </c>
      <c r="J220" s="947"/>
      <c r="K220" s="534"/>
      <c r="L220" s="535"/>
    </row>
    <row r="221" spans="2:12" ht="14.25" thickTop="1" thickBot="1" x14ac:dyDescent="0.25">
      <c r="B221" s="514"/>
      <c r="C221" s="514"/>
      <c r="D221" s="680"/>
      <c r="E221" s="693" t="s">
        <v>119</v>
      </c>
      <c r="F221" s="646"/>
      <c r="G221" s="646"/>
      <c r="H221" s="694"/>
      <c r="I221" s="947">
        <f>('[7]ENE 21'!I221:J221+'[7]FEB 21'!I221:J221+'[7]MAR 21'!I221:J221)</f>
        <v>0</v>
      </c>
      <c r="J221" s="947"/>
      <c r="K221" s="534"/>
      <c r="L221" s="535"/>
    </row>
    <row r="222" spans="2:12" ht="14.25" thickTop="1" thickBot="1" x14ac:dyDescent="0.25">
      <c r="B222" s="514"/>
      <c r="C222" s="514"/>
      <c r="D222" s="680"/>
      <c r="E222" s="671" t="s">
        <v>161</v>
      </c>
      <c r="F222" s="619"/>
      <c r="G222" s="619"/>
      <c r="H222" s="620"/>
      <c r="I222" s="947">
        <f>('[7]ENE 21'!I222:J222+'[7]FEB 21'!I222:J222+'[7]MAR 21'!I222:J222)</f>
        <v>0</v>
      </c>
      <c r="J222" s="947"/>
      <c r="K222" s="534"/>
      <c r="L222" s="535"/>
    </row>
    <row r="223" spans="2:12" ht="16.5" thickTop="1" thickBot="1" x14ac:dyDescent="0.25">
      <c r="B223" s="514"/>
      <c r="C223" s="514"/>
      <c r="D223" s="695" t="s">
        <v>162</v>
      </c>
      <c r="E223" s="676"/>
      <c r="F223" s="676"/>
      <c r="G223" s="676"/>
      <c r="H223" s="696"/>
      <c r="I223" s="889">
        <f>(I224+I225+I226)</f>
        <v>0</v>
      </c>
      <c r="J223" s="890"/>
      <c r="K223" s="534"/>
      <c r="L223" s="535"/>
    </row>
    <row r="224" spans="2:12" ht="14.25" thickTop="1" thickBot="1" x14ac:dyDescent="0.25">
      <c r="B224" s="514"/>
      <c r="C224" s="514"/>
      <c r="D224" s="680"/>
      <c r="E224" s="697" t="s">
        <v>10</v>
      </c>
      <c r="F224" s="613"/>
      <c r="G224" s="613"/>
      <c r="H224" s="613"/>
      <c r="I224" s="947">
        <f>('[7]ENE 21'!I224:J224+'[7]FEB 21'!I224:J224+'[7]MAR 21'!I224:J224)</f>
        <v>0</v>
      </c>
      <c r="J224" s="947"/>
      <c r="K224" s="534"/>
      <c r="L224" s="535"/>
    </row>
    <row r="225" spans="2:13" ht="14.25" thickTop="1" thickBot="1" x14ac:dyDescent="0.25">
      <c r="B225" s="514"/>
      <c r="C225" s="514"/>
      <c r="D225" s="680"/>
      <c r="E225" s="652" t="s">
        <v>163</v>
      </c>
      <c r="F225" s="619"/>
      <c r="G225" s="619"/>
      <c r="H225" s="620"/>
      <c r="I225" s="947">
        <f>('[7]ENE 21'!I225:J225+'[7]FEB 21'!I225:J225+'[7]MAR 21'!I225:J225)</f>
        <v>0</v>
      </c>
      <c r="J225" s="947"/>
      <c r="K225" s="534"/>
      <c r="L225" s="535"/>
    </row>
    <row r="226" spans="2:13" ht="14.25" thickTop="1" thickBot="1" x14ac:dyDescent="0.25">
      <c r="B226" s="514"/>
      <c r="C226" s="514"/>
      <c r="D226" s="680"/>
      <c r="E226" s="698" t="s">
        <v>164</v>
      </c>
      <c r="F226" s="623"/>
      <c r="G226" s="623"/>
      <c r="H226" s="624"/>
      <c r="I226" s="947">
        <f>('[7]ENE 21'!I226:J226+'[7]FEB 21'!I226:J226+'[7]MAR 21'!I226:J226)</f>
        <v>0</v>
      </c>
      <c r="J226" s="947"/>
      <c r="K226" s="534"/>
      <c r="L226" s="535"/>
    </row>
    <row r="227" spans="2:13" ht="16.5" thickTop="1" thickBot="1" x14ac:dyDescent="0.25">
      <c r="B227" s="514"/>
      <c r="C227" s="514"/>
      <c r="D227" s="695" t="s">
        <v>165</v>
      </c>
      <c r="E227" s="676"/>
      <c r="F227" s="676"/>
      <c r="G227" s="676"/>
      <c r="H227" s="696"/>
      <c r="I227" s="889">
        <f>(I228+I229+I230+I231)</f>
        <v>4</v>
      </c>
      <c r="J227" s="890"/>
      <c r="K227" s="534"/>
      <c r="L227" s="535"/>
      <c r="M227" s="699"/>
    </row>
    <row r="228" spans="2:13" ht="14.25" thickTop="1" thickBot="1" x14ac:dyDescent="0.25">
      <c r="B228" s="514"/>
      <c r="C228" s="514"/>
      <c r="D228" s="679"/>
      <c r="E228" s="652" t="s">
        <v>10</v>
      </c>
      <c r="F228" s="619"/>
      <c r="G228" s="619"/>
      <c r="H228" s="620"/>
      <c r="I228" s="947">
        <f>('[7]ENE 21'!I228:J228+'[7]FEB 21'!I228:J228+'[7]MAR 21'!I228:J228)</f>
        <v>0</v>
      </c>
      <c r="J228" s="947"/>
      <c r="K228" s="534"/>
      <c r="L228" s="535"/>
    </row>
    <row r="229" spans="2:13" ht="14.25" thickTop="1" thickBot="1" x14ac:dyDescent="0.25">
      <c r="B229" s="514"/>
      <c r="C229" s="514"/>
      <c r="D229" s="680"/>
      <c r="E229" s="652" t="s">
        <v>163</v>
      </c>
      <c r="F229" s="619"/>
      <c r="G229" s="619"/>
      <c r="H229" s="620"/>
      <c r="I229" s="947">
        <f>('[7]ENE 21'!I229:J229+'[7]FEB 21'!I229:J229+'[7]MAR 21'!I229:J229)</f>
        <v>0</v>
      </c>
      <c r="J229" s="947"/>
      <c r="K229" s="534"/>
      <c r="L229" s="700"/>
    </row>
    <row r="230" spans="2:13" ht="14.25" thickTop="1" thickBot="1" x14ac:dyDescent="0.25">
      <c r="B230" s="514"/>
      <c r="C230" s="514"/>
      <c r="D230" s="680"/>
      <c r="E230" s="698" t="s">
        <v>164</v>
      </c>
      <c r="F230" s="623"/>
      <c r="G230" s="623"/>
      <c r="H230" s="624"/>
      <c r="I230" s="947">
        <f>('[7]ENE 21'!I230:J230+'[7]FEB 21'!I230:J230+'[7]MAR 21'!I230:J230)</f>
        <v>4</v>
      </c>
      <c r="J230" s="947"/>
      <c r="K230" s="534"/>
      <c r="L230" s="535"/>
    </row>
    <row r="231" spans="2:13" ht="14.25" thickTop="1" thickBot="1" x14ac:dyDescent="0.25">
      <c r="B231" s="514"/>
      <c r="C231" s="514"/>
      <c r="D231" s="680"/>
      <c r="E231" s="698" t="s">
        <v>166</v>
      </c>
      <c r="F231" s="623"/>
      <c r="G231" s="623"/>
      <c r="H231" s="624"/>
      <c r="I231" s="947">
        <f>('[7]ENE 21'!I231:J231+'[7]FEB 21'!I231:J231+'[7]MAR 21'!I231:J231)</f>
        <v>0</v>
      </c>
      <c r="J231" s="947"/>
      <c r="K231" s="534"/>
      <c r="L231" s="535"/>
    </row>
    <row r="232" spans="2:13" ht="16.5" thickTop="1" thickBot="1" x14ac:dyDescent="0.3">
      <c r="B232" s="514"/>
      <c r="C232" s="514"/>
      <c r="D232" s="680"/>
      <c r="E232" s="968" t="s">
        <v>31</v>
      </c>
      <c r="F232" s="969"/>
      <c r="G232" s="969"/>
      <c r="H232" s="970"/>
      <c r="I232" s="935">
        <f>(I233+I234+I235+I236)</f>
        <v>0</v>
      </c>
      <c r="J232" s="935"/>
      <c r="K232" s="534"/>
      <c r="L232" s="535"/>
    </row>
    <row r="233" spans="2:13" ht="14.25" thickTop="1" thickBot="1" x14ac:dyDescent="0.25">
      <c r="B233" s="514"/>
      <c r="C233" s="514"/>
      <c r="D233" s="680"/>
      <c r="E233" s="697" t="s">
        <v>10</v>
      </c>
      <c r="F233" s="613"/>
      <c r="G233" s="613"/>
      <c r="H233" s="613"/>
      <c r="I233" s="947">
        <f>('[7]ENE 21'!I233:J233+'[7]FEB 21'!I233:J233+'[7]MAR 21'!I233:J233)</f>
        <v>0</v>
      </c>
      <c r="J233" s="947"/>
      <c r="K233" s="534"/>
      <c r="L233" s="535"/>
    </row>
    <row r="234" spans="2:13" ht="14.25" thickTop="1" thickBot="1" x14ac:dyDescent="0.25">
      <c r="B234" s="514"/>
      <c r="C234" s="514"/>
      <c r="D234" s="680"/>
      <c r="E234" s="652" t="s">
        <v>163</v>
      </c>
      <c r="F234" s="619"/>
      <c r="G234" s="619"/>
      <c r="H234" s="620"/>
      <c r="I234" s="947">
        <f>('[7]ENE 21'!I234:J234+'[7]FEB 21'!I234:J234+'[7]MAR 21'!I234:J234)</f>
        <v>0</v>
      </c>
      <c r="J234" s="947"/>
      <c r="K234" s="534"/>
      <c r="L234" s="535"/>
    </row>
    <row r="235" spans="2:13" ht="14.25" thickTop="1" thickBot="1" x14ac:dyDescent="0.25">
      <c r="B235" s="514"/>
      <c r="C235" s="514"/>
      <c r="D235" s="680"/>
      <c r="E235" s="698" t="s">
        <v>164</v>
      </c>
      <c r="F235" s="623"/>
      <c r="G235" s="623"/>
      <c r="H235" s="624"/>
      <c r="I235" s="947">
        <f>('[7]ENE 21'!I235:J235+'[7]FEB 21'!I235:J235+'[7]MAR 21'!I235:J235)</f>
        <v>0</v>
      </c>
      <c r="J235" s="947"/>
      <c r="K235" s="534"/>
      <c r="L235" s="535"/>
    </row>
    <row r="236" spans="2:13" ht="14.25" thickTop="1" thickBot="1" x14ac:dyDescent="0.25">
      <c r="B236" s="514"/>
      <c r="C236" s="514"/>
      <c r="D236" s="680"/>
      <c r="E236" s="652" t="s">
        <v>44</v>
      </c>
      <c r="F236" s="623"/>
      <c r="G236" s="623"/>
      <c r="H236" s="624"/>
      <c r="I236" s="947">
        <f>('[7]ENE 21'!I236:J236+'[7]FEB 21'!I236:J236+'[7]MAR 21'!I236:J236)</f>
        <v>0</v>
      </c>
      <c r="J236" s="947"/>
      <c r="K236" s="534"/>
      <c r="L236" s="535"/>
    </row>
    <row r="237" spans="2:13" ht="16.5" thickTop="1" thickBot="1" x14ac:dyDescent="0.25">
      <c r="B237" s="514"/>
      <c r="C237" s="701"/>
      <c r="D237" s="726" t="s">
        <v>171</v>
      </c>
      <c r="E237" s="640"/>
      <c r="F237" s="703"/>
      <c r="G237" s="642"/>
      <c r="H237" s="658"/>
      <c r="I237" s="907">
        <f>(I238+I239+I240+I241)</f>
        <v>0</v>
      </c>
      <c r="J237" s="907"/>
      <c r="K237" s="514"/>
      <c r="L237" s="535"/>
    </row>
    <row r="238" spans="2:13" ht="14.25" thickTop="1" thickBot="1" x14ac:dyDescent="0.25">
      <c r="B238" s="514"/>
      <c r="C238" s="518"/>
      <c r="D238" s="704"/>
      <c r="E238" s="705" t="s">
        <v>167</v>
      </c>
      <c r="F238" s="688"/>
      <c r="G238" s="688"/>
      <c r="H238" s="689"/>
      <c r="I238" s="947">
        <f>('[7]ENE 21'!I238:J238+'[7]FEB 21'!I238:J238+'[7]MAR 21'!I238:J238)</f>
        <v>0</v>
      </c>
      <c r="J238" s="947"/>
      <c r="K238" s="514"/>
      <c r="L238" s="535"/>
    </row>
    <row r="239" spans="2:13" ht="12.75" customHeight="1" thickTop="1" thickBot="1" x14ac:dyDescent="0.25">
      <c r="B239" s="514"/>
      <c r="C239" s="706"/>
      <c r="D239" s="701"/>
      <c r="E239" s="688" t="s">
        <v>168</v>
      </c>
      <c r="F239" s="688"/>
      <c r="G239" s="688"/>
      <c r="H239" s="688"/>
      <c r="I239" s="947">
        <f>('[7]ENE 21'!I239:J239+'[7]FEB 21'!I239:J239+'[7]MAR 21'!I239:J239)</f>
        <v>0</v>
      </c>
      <c r="J239" s="947"/>
      <c r="K239" s="514"/>
    </row>
    <row r="240" spans="2:13" ht="12.75" customHeight="1" thickTop="1" thickBot="1" x14ac:dyDescent="0.25">
      <c r="B240" s="514"/>
      <c r="C240" s="706"/>
      <c r="D240" s="701"/>
      <c r="E240" s="707" t="s">
        <v>169</v>
      </c>
      <c r="F240" s="688"/>
      <c r="G240" s="688"/>
      <c r="H240" s="689"/>
      <c r="I240" s="947">
        <f>('[7]ENE 21'!I240:J240+'[7]FEB 21'!I240:J240+'[7]MAR 21'!I240:J240)</f>
        <v>0</v>
      </c>
      <c r="J240" s="947"/>
      <c r="K240" s="514"/>
    </row>
    <row r="241" spans="2:11" ht="13.5" customHeight="1" thickTop="1" thickBot="1" x14ac:dyDescent="0.25">
      <c r="B241" s="514"/>
      <c r="C241" s="706"/>
      <c r="D241" s="701"/>
      <c r="E241" s="707" t="s">
        <v>170</v>
      </c>
      <c r="F241" s="688"/>
      <c r="G241" s="688"/>
      <c r="H241" s="689"/>
      <c r="I241" s="947">
        <f>('[7]ENE 21'!I241:J241+'[7]FEB 21'!I241:J241+'[7]MAR 21'!I241:J241)</f>
        <v>0</v>
      </c>
      <c r="J241" s="947"/>
      <c r="K241" s="514"/>
    </row>
    <row r="242" spans="2:11" ht="15" customHeight="1" thickTop="1" thickBot="1" x14ac:dyDescent="0.3">
      <c r="B242" s="514"/>
      <c r="C242" s="610"/>
      <c r="D242" s="680"/>
      <c r="E242" s="681" t="s">
        <v>40</v>
      </c>
      <c r="F242" s="682"/>
      <c r="G242" s="682"/>
      <c r="H242" s="683"/>
      <c r="I242" s="935">
        <f>I243+I244+I245</f>
        <v>0</v>
      </c>
      <c r="J242" s="935"/>
      <c r="K242" s="514"/>
    </row>
    <row r="243" spans="2:11" ht="13.5" customHeight="1" thickTop="1" thickBot="1" x14ac:dyDescent="0.25">
      <c r="B243" s="514"/>
      <c r="C243" s="514"/>
      <c r="D243" s="680"/>
      <c r="E243" s="708" t="s">
        <v>13</v>
      </c>
      <c r="F243" s="619"/>
      <c r="G243" s="619"/>
      <c r="H243" s="620"/>
      <c r="I243" s="947">
        <f>('[7]ENE 21'!I243:J243+'[7]FEB 21'!I243:J243+'[7]MAR 21'!I243:J243)</f>
        <v>0</v>
      </c>
      <c r="J243" s="947"/>
      <c r="K243" s="514"/>
    </row>
    <row r="244" spans="2:11" ht="13.5" customHeight="1" thickTop="1" thickBot="1" x14ac:dyDescent="0.25">
      <c r="B244" s="514"/>
      <c r="C244" s="610"/>
      <c r="D244" s="680"/>
      <c r="E244" s="709" t="s">
        <v>14</v>
      </c>
      <c r="F244" s="688"/>
      <c r="G244" s="688"/>
      <c r="H244" s="689"/>
      <c r="I244" s="947">
        <f>('[7]ENE 21'!I244:J244+'[7]FEB 21'!I244:J244+'[7]MAR 21'!I244:J244)</f>
        <v>0</v>
      </c>
      <c r="J244" s="947"/>
      <c r="K244" s="514"/>
    </row>
    <row r="245" spans="2:11" ht="15.75" customHeight="1" thickTop="1" thickBot="1" x14ac:dyDescent="0.25">
      <c r="B245" s="514"/>
      <c r="C245" s="610"/>
      <c r="D245" s="680"/>
      <c r="E245" s="710" t="s">
        <v>121</v>
      </c>
      <c r="F245" s="688"/>
      <c r="G245" s="688"/>
      <c r="H245" s="689"/>
      <c r="I245" s="947">
        <f>('[7]ENE 21'!I245:J245+'[7]FEB 21'!I245:J245+'[7]MAR 21'!I245:J245)</f>
        <v>0</v>
      </c>
      <c r="J245" s="947"/>
      <c r="K245" s="572"/>
    </row>
    <row r="246" spans="2:11" ht="17.25" thickTop="1" thickBot="1" x14ac:dyDescent="0.25">
      <c r="B246" s="514"/>
      <c r="C246" s="711" t="s">
        <v>172</v>
      </c>
      <c r="D246" s="712"/>
      <c r="E246" s="712"/>
      <c r="F246" s="712"/>
      <c r="G246" s="713"/>
      <c r="H246" s="889" t="s">
        <v>0</v>
      </c>
      <c r="I246" s="974"/>
      <c r="J246" s="890"/>
      <c r="K246" s="514"/>
    </row>
    <row r="247" spans="2:11" ht="16.5" thickTop="1" x14ac:dyDescent="0.2">
      <c r="B247" s="514"/>
      <c r="C247" s="714"/>
      <c r="D247" s="715"/>
      <c r="E247" s="715"/>
      <c r="F247" s="715"/>
      <c r="G247" s="716"/>
      <c r="H247" s="975">
        <f>(F10+J15-F21+J77-H89)</f>
        <v>41</v>
      </c>
      <c r="I247" s="976"/>
      <c r="J247" s="977"/>
      <c r="K247" s="514"/>
    </row>
    <row r="248" spans="2:11" ht="16.5" thickBot="1" x14ac:dyDescent="0.25">
      <c r="B248" s="572"/>
      <c r="C248" s="717"/>
      <c r="D248" s="718"/>
      <c r="E248" s="718"/>
      <c r="F248" s="718"/>
      <c r="G248" s="719"/>
      <c r="H248" s="978"/>
      <c r="I248" s="979"/>
      <c r="J248" s="980"/>
      <c r="K248" s="572"/>
    </row>
    <row r="249" spans="2:11" ht="13.5" thickTop="1" x14ac:dyDescent="0.2">
      <c r="E249" s="527"/>
    </row>
    <row r="251" spans="2:11" x14ac:dyDescent="0.2">
      <c r="E251" s="720"/>
    </row>
    <row r="252" spans="2:11" x14ac:dyDescent="0.2">
      <c r="E252" s="720"/>
    </row>
    <row r="253" spans="2:11" x14ac:dyDescent="0.2">
      <c r="E253" s="720"/>
    </row>
    <row r="254" spans="2:11" x14ac:dyDescent="0.2">
      <c r="E254" s="720"/>
    </row>
    <row r="255" spans="2:11" x14ac:dyDescent="0.2">
      <c r="E255" s="720"/>
    </row>
    <row r="256" spans="2:11" x14ac:dyDescent="0.2">
      <c r="E256" s="527"/>
    </row>
    <row r="258" spans="5:5" x14ac:dyDescent="0.2">
      <c r="E258" s="527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60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61" zoomScale="115" zoomScaleNormal="115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517" customWidth="1"/>
    <col min="2" max="2" width="18.7109375" style="517" customWidth="1"/>
    <col min="3" max="3" width="13.5703125" style="517" customWidth="1"/>
    <col min="4" max="4" width="13.85546875" style="517" customWidth="1"/>
    <col min="5" max="5" width="46.85546875" style="517" customWidth="1"/>
    <col min="6" max="6" width="9.28515625" style="517" customWidth="1"/>
    <col min="7" max="7" width="7.7109375" style="517" customWidth="1"/>
    <col min="8" max="8" width="8.7109375" style="517" customWidth="1"/>
    <col min="9" max="9" width="7.85546875" style="517" customWidth="1"/>
    <col min="10" max="10" width="9.7109375" style="517" customWidth="1"/>
    <col min="11" max="17" width="7.7109375" style="517" customWidth="1"/>
    <col min="18" max="16384" width="11.42578125" style="517"/>
  </cols>
  <sheetData>
    <row r="1" spans="1:18" ht="60.75" customHeight="1" thickBot="1" x14ac:dyDescent="0.25">
      <c r="A1" s="513"/>
      <c r="B1" s="514"/>
      <c r="C1" s="514"/>
      <c r="D1" s="514"/>
      <c r="E1" s="514"/>
      <c r="F1" s="515"/>
      <c r="G1" s="516"/>
      <c r="H1" s="516"/>
      <c r="I1" s="516"/>
      <c r="J1" s="514"/>
      <c r="K1" s="514"/>
      <c r="M1" s="513"/>
      <c r="N1" s="513"/>
    </row>
    <row r="2" spans="1:18" ht="17.25" thickTop="1" thickBot="1" x14ac:dyDescent="0.3">
      <c r="A2" s="513"/>
      <c r="B2" s="515"/>
      <c r="C2" s="518"/>
      <c r="D2" s="518"/>
      <c r="E2" s="518"/>
      <c r="F2" s="518"/>
      <c r="G2" s="514"/>
      <c r="H2" s="519" t="s">
        <v>16</v>
      </c>
      <c r="I2" s="520"/>
      <c r="J2" s="521"/>
      <c r="K2" s="518"/>
      <c r="L2" s="513"/>
      <c r="M2" s="513"/>
      <c r="N2" s="513"/>
    </row>
    <row r="3" spans="1:18" ht="17.25" thickTop="1" thickBot="1" x14ac:dyDescent="0.3">
      <c r="A3" s="513"/>
      <c r="B3" s="518"/>
      <c r="C3" s="518"/>
      <c r="D3" s="515"/>
      <c r="E3" s="515"/>
      <c r="F3" s="515"/>
      <c r="G3" s="514"/>
      <c r="H3" s="522" t="s">
        <v>17</v>
      </c>
      <c r="I3" s="523"/>
      <c r="J3" s="521"/>
      <c r="K3" s="518"/>
      <c r="L3" s="513"/>
      <c r="M3" s="524"/>
      <c r="N3" s="524"/>
    </row>
    <row r="4" spans="1:18" ht="12" customHeight="1" thickTop="1" thickBot="1" x14ac:dyDescent="0.25">
      <c r="A4" s="513"/>
      <c r="B4" s="518"/>
      <c r="C4" s="518"/>
      <c r="D4" s="518"/>
      <c r="E4" s="525"/>
      <c r="F4" s="526"/>
      <c r="G4" s="525"/>
      <c r="H4" s="525"/>
      <c r="I4" s="525"/>
      <c r="J4" s="525"/>
      <c r="K4" s="525"/>
      <c r="L4" s="524"/>
      <c r="M4" s="524"/>
      <c r="N4" s="524"/>
      <c r="O4" s="527"/>
      <c r="P4" s="527"/>
      <c r="Q4" s="527"/>
      <c r="R4" s="527"/>
    </row>
    <row r="5" spans="1:18" ht="17.25" thickTop="1" thickBot="1" x14ac:dyDescent="0.3">
      <c r="A5" s="513"/>
      <c r="B5" s="519" t="s">
        <v>211</v>
      </c>
      <c r="C5" s="901" t="s">
        <v>308</v>
      </c>
      <c r="D5" s="902"/>
      <c r="E5" s="902"/>
      <c r="F5" s="902"/>
      <c r="G5" s="902"/>
      <c r="H5" s="903"/>
      <c r="I5" s="514"/>
      <c r="J5" s="514"/>
      <c r="K5" s="514"/>
      <c r="L5" s="528"/>
      <c r="M5" s="524"/>
      <c r="N5" s="513"/>
    </row>
    <row r="6" spans="1:18" ht="21" customHeight="1" thickTop="1" thickBot="1" x14ac:dyDescent="0.3">
      <c r="A6" s="513"/>
      <c r="B6" s="519" t="s">
        <v>18</v>
      </c>
      <c r="C6" s="901" t="s">
        <v>309</v>
      </c>
      <c r="D6" s="902"/>
      <c r="E6" s="902"/>
      <c r="F6" s="902"/>
      <c r="G6" s="902"/>
      <c r="H6" s="903"/>
      <c r="I6" s="514"/>
      <c r="J6" s="514"/>
      <c r="K6" s="514"/>
      <c r="L6" s="528"/>
      <c r="M6" s="529"/>
      <c r="N6" s="524"/>
      <c r="O6" s="527"/>
      <c r="P6" s="527"/>
      <c r="Q6" s="527"/>
    </row>
    <row r="7" spans="1:18" ht="19.5" customHeight="1" thickTop="1" thickBot="1" x14ac:dyDescent="0.3">
      <c r="A7" s="513"/>
      <c r="B7" s="530" t="s">
        <v>19</v>
      </c>
      <c r="C7" s="904" t="s">
        <v>310</v>
      </c>
      <c r="D7" s="905"/>
      <c r="E7" s="531"/>
      <c r="F7" s="532"/>
      <c r="G7" s="532"/>
      <c r="H7" s="531"/>
      <c r="I7" s="514"/>
      <c r="J7" s="514"/>
      <c r="K7" s="514"/>
      <c r="L7" s="529"/>
      <c r="M7" s="513"/>
      <c r="N7" s="513"/>
    </row>
    <row r="8" spans="1:18" ht="6.75" customHeight="1" thickTop="1" thickBot="1" x14ac:dyDescent="0.25">
      <c r="B8" s="518"/>
      <c r="C8" s="518"/>
      <c r="D8" s="518"/>
      <c r="E8" s="518"/>
      <c r="F8" s="518"/>
      <c r="G8" s="518"/>
      <c r="H8" s="533"/>
      <c r="I8" s="518"/>
      <c r="J8" s="518"/>
      <c r="K8" s="518"/>
      <c r="L8" s="513"/>
    </row>
    <row r="9" spans="1:18" ht="14.25" customHeight="1" thickTop="1" thickBot="1" x14ac:dyDescent="0.25">
      <c r="B9" s="514"/>
      <c r="C9" s="906" t="s">
        <v>63</v>
      </c>
      <c r="D9" s="906"/>
      <c r="E9" s="906"/>
      <c r="F9" s="907" t="s">
        <v>32</v>
      </c>
      <c r="G9" s="908"/>
      <c r="H9" s="907" t="s">
        <v>0</v>
      </c>
      <c r="I9" s="908"/>
      <c r="J9" s="514"/>
      <c r="K9" s="514"/>
    </row>
    <row r="10" spans="1:18" ht="14.25" customHeight="1" thickTop="1" thickBot="1" x14ac:dyDescent="0.25">
      <c r="B10" s="514"/>
      <c r="C10" s="906"/>
      <c r="D10" s="906"/>
      <c r="E10" s="906"/>
      <c r="F10" s="909">
        <v>1579</v>
      </c>
      <c r="G10" s="909"/>
      <c r="H10" s="910">
        <f>SUM(F10:G11)</f>
        <v>1579</v>
      </c>
      <c r="I10" s="910"/>
      <c r="J10" s="514"/>
      <c r="K10" s="514"/>
    </row>
    <row r="11" spans="1:18" ht="14.25" customHeight="1" thickTop="1" thickBot="1" x14ac:dyDescent="0.25">
      <c r="B11" s="514"/>
      <c r="C11" s="906"/>
      <c r="D11" s="906"/>
      <c r="E11" s="906"/>
      <c r="F11" s="909"/>
      <c r="G11" s="909"/>
      <c r="H11" s="910"/>
      <c r="I11" s="910"/>
      <c r="J11" s="514"/>
      <c r="K11" s="514"/>
    </row>
    <row r="12" spans="1:18" ht="4.5" customHeight="1" thickTop="1" thickBot="1" x14ac:dyDescent="0.25">
      <c r="B12" s="514"/>
      <c r="C12" s="534"/>
      <c r="D12" s="534"/>
      <c r="E12" s="534"/>
      <c r="F12" s="534"/>
      <c r="G12" s="534"/>
      <c r="H12" s="534"/>
      <c r="I12" s="534"/>
      <c r="J12" s="534"/>
      <c r="K12" s="534"/>
      <c r="L12" s="535"/>
    </row>
    <row r="13" spans="1:18" ht="12.75" customHeight="1" thickTop="1" thickBot="1" x14ac:dyDescent="0.25">
      <c r="B13" s="514"/>
      <c r="C13" s="880" t="s">
        <v>64</v>
      </c>
      <c r="D13" s="881"/>
      <c r="E13" s="881"/>
      <c r="F13" s="881"/>
      <c r="G13" s="882"/>
      <c r="H13" s="889" t="s">
        <v>0</v>
      </c>
      <c r="I13" s="890"/>
      <c r="J13" s="891" t="s">
        <v>12</v>
      </c>
      <c r="K13" s="892"/>
    </row>
    <row r="14" spans="1:18" ht="12.75" customHeight="1" thickTop="1" thickBot="1" x14ac:dyDescent="0.25">
      <c r="B14" s="514"/>
      <c r="C14" s="883"/>
      <c r="D14" s="884"/>
      <c r="E14" s="884"/>
      <c r="F14" s="884"/>
      <c r="G14" s="885"/>
      <c r="H14" s="723" t="s">
        <v>1</v>
      </c>
      <c r="I14" s="723" t="s">
        <v>2</v>
      </c>
      <c r="J14" s="893"/>
      <c r="K14" s="894"/>
    </row>
    <row r="15" spans="1:18" ht="14.1" customHeight="1" thickTop="1" thickBot="1" x14ac:dyDescent="0.25">
      <c r="B15" s="514"/>
      <c r="C15" s="886"/>
      <c r="D15" s="887"/>
      <c r="E15" s="887"/>
      <c r="F15" s="887"/>
      <c r="G15" s="888"/>
      <c r="H15" s="722">
        <f>SUM(H16:H17)</f>
        <v>42</v>
      </c>
      <c r="I15" s="722">
        <f>SUM(I16:I17)</f>
        <v>4</v>
      </c>
      <c r="J15" s="895">
        <f>H15+I15</f>
        <v>46</v>
      </c>
      <c r="K15" s="895"/>
      <c r="M15" s="517" t="s">
        <v>9</v>
      </c>
    </row>
    <row r="16" spans="1:18" ht="14.1" customHeight="1" thickTop="1" thickBot="1" x14ac:dyDescent="0.25">
      <c r="B16" s="514"/>
      <c r="C16" s="896" t="s">
        <v>15</v>
      </c>
      <c r="D16" s="897"/>
      <c r="E16" s="897"/>
      <c r="F16" s="897"/>
      <c r="G16" s="898"/>
      <c r="H16" s="538">
        <f>[8]enero!H16+[8]febrero!H16+[8]MARZO!H16</f>
        <v>42</v>
      </c>
      <c r="I16" s="538">
        <f>[8]enero!I16+[8]febrero!I16+[8]MARZO!I16</f>
        <v>4</v>
      </c>
      <c r="J16" s="899">
        <f>(H16+I16)</f>
        <v>46</v>
      </c>
      <c r="K16" s="900"/>
    </row>
    <row r="17" spans="2:15" ht="14.1" customHeight="1" thickTop="1" thickBot="1" x14ac:dyDescent="0.25">
      <c r="B17" s="514"/>
      <c r="C17" s="896" t="s">
        <v>212</v>
      </c>
      <c r="D17" s="897"/>
      <c r="E17" s="897"/>
      <c r="F17" s="897"/>
      <c r="G17" s="897"/>
      <c r="H17" s="538">
        <f>[8]enero!H17+[8]febrero!H17+[8]MARZO!H17</f>
        <v>0</v>
      </c>
      <c r="I17" s="538">
        <f>[8]enero!I17+[8]febrero!I17+[8]MARZO!I17</f>
        <v>0</v>
      </c>
      <c r="J17" s="927">
        <f>(H17+I17)</f>
        <v>0</v>
      </c>
      <c r="K17" s="927"/>
    </row>
    <row r="18" spans="2:15" ht="12.75" customHeight="1" thickTop="1" thickBot="1" x14ac:dyDescent="0.25">
      <c r="B18" s="514"/>
      <c r="C18" s="539" t="s">
        <v>9</v>
      </c>
      <c r="D18" s="540"/>
      <c r="E18" s="541"/>
      <c r="F18" s="542"/>
      <c r="G18" s="542"/>
      <c r="H18" s="542"/>
      <c r="I18" s="543"/>
      <c r="J18" s="544"/>
      <c r="K18" s="514"/>
    </row>
    <row r="19" spans="2:15" ht="18" customHeight="1" thickTop="1" thickBot="1" x14ac:dyDescent="0.25">
      <c r="B19" s="514"/>
      <c r="C19" s="545"/>
      <c r="D19" s="546"/>
      <c r="E19" s="546"/>
      <c r="F19" s="907" t="s">
        <v>62</v>
      </c>
      <c r="G19" s="907"/>
      <c r="H19" s="907"/>
      <c r="I19" s="889"/>
      <c r="J19" s="723" t="s">
        <v>0</v>
      </c>
      <c r="K19" s="514"/>
    </row>
    <row r="20" spans="2:15" ht="20.100000000000001" customHeight="1" thickTop="1" thickBot="1" x14ac:dyDescent="0.25">
      <c r="B20" s="514"/>
      <c r="C20" s="545"/>
      <c r="D20" s="546" t="s">
        <v>65</v>
      </c>
      <c r="E20" s="546"/>
      <c r="F20" s="547" t="s">
        <v>5</v>
      </c>
      <c r="G20" s="547" t="s">
        <v>36</v>
      </c>
      <c r="H20" s="547" t="s">
        <v>3</v>
      </c>
      <c r="I20" s="548" t="s">
        <v>4</v>
      </c>
      <c r="J20" s="549"/>
      <c r="K20" s="514"/>
    </row>
    <row r="21" spans="2:15" ht="18" customHeight="1" thickTop="1" thickBot="1" x14ac:dyDescent="0.25">
      <c r="B21" s="514"/>
      <c r="C21" s="550"/>
      <c r="D21" s="551"/>
      <c r="E21" s="551"/>
      <c r="F21" s="928">
        <f>(J23+J28+J35+J38+J59+J60+J61+J63)</f>
        <v>11</v>
      </c>
      <c r="G21" s="928"/>
      <c r="H21" s="928"/>
      <c r="I21" s="929"/>
      <c r="J21" s="930">
        <f>(J23+J28+J34+J38+J43+J55+J70+J72+J78)</f>
        <v>88</v>
      </c>
      <c r="K21" s="514"/>
    </row>
    <row r="22" spans="2:15" ht="15.75" thickTop="1" thickBot="1" x14ac:dyDescent="0.25">
      <c r="B22" s="514"/>
      <c r="C22" s="552"/>
      <c r="D22" s="553"/>
      <c r="E22" s="553"/>
      <c r="F22" s="554">
        <f>(F23+F28+F34+F38+F43+F55+F70+F72+F77+F78)</f>
        <v>77</v>
      </c>
      <c r="G22" s="554">
        <f>(G23+G28+G34+G38+G43+G55+G70+G72+G77+G78)</f>
        <v>11</v>
      </c>
      <c r="H22" s="554">
        <f>(H23+H28+H34+H38+H43+H55+H70+H72+H77+H78)</f>
        <v>0</v>
      </c>
      <c r="I22" s="554">
        <f>(I23+I28+I34+I38+I43+I55+I70+I72+I77+I78)</f>
        <v>0</v>
      </c>
      <c r="J22" s="930"/>
      <c r="K22" s="514"/>
    </row>
    <row r="23" spans="2:15" ht="17.25" thickTop="1" thickBot="1" x14ac:dyDescent="0.3">
      <c r="B23" s="514"/>
      <c r="C23" s="555"/>
      <c r="D23" s="931" t="s">
        <v>66</v>
      </c>
      <c r="E23" s="932"/>
      <c r="F23" s="556">
        <f>SUM(F24:F27)</f>
        <v>1</v>
      </c>
      <c r="G23" s="556">
        <f>SUM(G24:G27)</f>
        <v>0</v>
      </c>
      <c r="H23" s="556">
        <f>SUM(H24:H27)</f>
        <v>0</v>
      </c>
      <c r="I23" s="557">
        <f>SUM(I24:I27)</f>
        <v>0</v>
      </c>
      <c r="J23" s="558">
        <f t="shared" ref="J23:J33" si="0">SUM(F23:I23)</f>
        <v>1</v>
      </c>
      <c r="K23" s="514"/>
    </row>
    <row r="24" spans="2:15" ht="14.25" thickTop="1" thickBot="1" x14ac:dyDescent="0.25">
      <c r="B24" s="514"/>
      <c r="C24" s="555"/>
      <c r="D24" s="559"/>
      <c r="E24" s="560" t="s">
        <v>37</v>
      </c>
      <c r="F24" s="538">
        <f>[8]enero!F24+[8]febrero!F24+[8]MARZO!F24</f>
        <v>0</v>
      </c>
      <c r="G24" s="538">
        <f>[8]enero!G24+[8]febrero!G24+[8]MARZO!G24</f>
        <v>0</v>
      </c>
      <c r="H24" s="538">
        <f>[8]enero!H24+[8]febrero!H24+[8]MARZO!H24</f>
        <v>0</v>
      </c>
      <c r="I24" s="538">
        <f>[8]enero!I24+[8]febrero!I24+[8]MARZO!I24</f>
        <v>0</v>
      </c>
      <c r="J24" s="562">
        <f t="shared" si="0"/>
        <v>0</v>
      </c>
      <c r="K24" s="514"/>
    </row>
    <row r="25" spans="2:15" ht="14.25" thickTop="1" thickBot="1" x14ac:dyDescent="0.25">
      <c r="B25" s="514"/>
      <c r="C25" s="555"/>
      <c r="D25" s="559"/>
      <c r="E25" s="560" t="s">
        <v>24</v>
      </c>
      <c r="F25" s="538">
        <f>[8]enero!F25+[8]febrero!F25+[8]MARZO!F25</f>
        <v>0</v>
      </c>
      <c r="G25" s="538">
        <f>[8]enero!G25+[8]febrero!G25+[8]MARZO!G25</f>
        <v>0</v>
      </c>
      <c r="H25" s="538">
        <f>[8]enero!H25+[8]febrero!H25+[8]MARZO!H25</f>
        <v>0</v>
      </c>
      <c r="I25" s="538">
        <f>[8]enero!I25+[8]febrero!I25+[8]MARZO!I25</f>
        <v>0</v>
      </c>
      <c r="J25" s="562">
        <f t="shared" si="0"/>
        <v>0</v>
      </c>
      <c r="K25" s="514"/>
    </row>
    <row r="26" spans="2:15" ht="14.25" thickTop="1" thickBot="1" x14ac:dyDescent="0.25">
      <c r="B26" s="514"/>
      <c r="C26" s="555"/>
      <c r="D26" s="559"/>
      <c r="E26" s="560" t="s">
        <v>25</v>
      </c>
      <c r="F26" s="538">
        <f>[8]enero!F26+[8]febrero!F26+[8]MARZO!F26</f>
        <v>0</v>
      </c>
      <c r="G26" s="538">
        <f>[8]enero!G26+[8]febrero!G26+[8]MARZO!G26</f>
        <v>0</v>
      </c>
      <c r="H26" s="538">
        <f>[8]enero!H26+[8]febrero!H26+[8]MARZO!H26</f>
        <v>0</v>
      </c>
      <c r="I26" s="538">
        <f>[8]enero!I26+[8]febrero!I26+[8]MARZO!I26</f>
        <v>0</v>
      </c>
      <c r="J26" s="562">
        <f t="shared" si="0"/>
        <v>0</v>
      </c>
      <c r="K26" s="514"/>
    </row>
    <row r="27" spans="2:15" ht="14.25" thickTop="1" thickBot="1" x14ac:dyDescent="0.25">
      <c r="B27" s="514"/>
      <c r="C27" s="555"/>
      <c r="D27" s="559"/>
      <c r="E27" s="560" t="s">
        <v>7</v>
      </c>
      <c r="F27" s="538">
        <f>[8]enero!F27+[8]febrero!F27+[8]MARZO!F27</f>
        <v>1</v>
      </c>
      <c r="G27" s="538">
        <f>[8]enero!G27+[8]febrero!G27+[8]MARZO!G27</f>
        <v>0</v>
      </c>
      <c r="H27" s="538">
        <f>[8]enero!H27+[8]febrero!H27+[8]MARZO!H27</f>
        <v>0</v>
      </c>
      <c r="I27" s="538">
        <f>[8]enero!I27+[8]febrero!I27+[8]MARZO!I27</f>
        <v>0</v>
      </c>
      <c r="J27" s="562">
        <f t="shared" si="0"/>
        <v>1</v>
      </c>
      <c r="K27" s="514"/>
    </row>
    <row r="28" spans="2:15" ht="17.25" thickTop="1" thickBot="1" x14ac:dyDescent="0.3">
      <c r="B28" s="514"/>
      <c r="C28" s="555"/>
      <c r="D28" s="727" t="s">
        <v>20</v>
      </c>
      <c r="E28" s="564"/>
      <c r="F28" s="565">
        <f>SUM(F29:F33)</f>
        <v>2</v>
      </c>
      <c r="G28" s="565">
        <f>SUM(G29:G33)</f>
        <v>0</v>
      </c>
      <c r="H28" s="565">
        <f>SUM(H29:H33)</f>
        <v>0</v>
      </c>
      <c r="I28" s="565">
        <f>SUM(I29:I33)</f>
        <v>0</v>
      </c>
      <c r="J28" s="566">
        <f t="shared" si="0"/>
        <v>2</v>
      </c>
      <c r="K28" s="514"/>
      <c r="O28" s="567"/>
    </row>
    <row r="29" spans="2:15" ht="14.25" thickTop="1" thickBot="1" x14ac:dyDescent="0.25">
      <c r="B29" s="514"/>
      <c r="C29" s="555"/>
      <c r="D29" s="559"/>
      <c r="E29" s="560" t="s">
        <v>54</v>
      </c>
      <c r="F29" s="538">
        <f>[8]enero!F29+[8]febrero!F29+[8]MARZO!F29</f>
        <v>0</v>
      </c>
      <c r="G29" s="538">
        <f>[8]enero!G29+[8]febrero!G29+[8]MARZO!G29</f>
        <v>0</v>
      </c>
      <c r="H29" s="538">
        <f>[8]enero!H29+[8]febrero!H29+[8]MARZO!H29</f>
        <v>0</v>
      </c>
      <c r="I29" s="538">
        <f>[8]enero!I29+[8]febrero!I29+[8]MARZO!I29</f>
        <v>0</v>
      </c>
      <c r="J29" s="562">
        <f t="shared" si="0"/>
        <v>0</v>
      </c>
      <c r="K29" s="514"/>
    </row>
    <row r="30" spans="2:15" ht="14.25" thickTop="1" thickBot="1" x14ac:dyDescent="0.25">
      <c r="B30" s="514"/>
      <c r="C30" s="555"/>
      <c r="D30" s="559"/>
      <c r="E30" s="560" t="s">
        <v>26</v>
      </c>
      <c r="F30" s="538">
        <f>[8]enero!F30+[8]febrero!F30+[8]MARZO!F30</f>
        <v>0</v>
      </c>
      <c r="G30" s="538">
        <f>[8]enero!G30+[8]febrero!G30+[8]MARZO!G30</f>
        <v>0</v>
      </c>
      <c r="H30" s="538">
        <f>[8]enero!H30+[8]febrero!H30+[8]MARZO!H30</f>
        <v>0</v>
      </c>
      <c r="I30" s="538">
        <f>[8]enero!I30+[8]febrero!I30+[8]MARZO!I30</f>
        <v>0</v>
      </c>
      <c r="J30" s="562">
        <f t="shared" si="0"/>
        <v>0</v>
      </c>
      <c r="K30" s="514"/>
    </row>
    <row r="31" spans="2:15" ht="14.25" thickTop="1" thickBot="1" x14ac:dyDescent="0.25">
      <c r="B31" s="514"/>
      <c r="C31" s="555"/>
      <c r="D31" s="559"/>
      <c r="E31" s="560" t="s">
        <v>173</v>
      </c>
      <c r="F31" s="538">
        <f>[8]enero!F31+[8]febrero!F31+[8]MARZO!F31</f>
        <v>1</v>
      </c>
      <c r="G31" s="538">
        <f>[8]enero!G31+[8]febrero!G31+[8]MARZO!G31</f>
        <v>0</v>
      </c>
      <c r="H31" s="538">
        <f>[8]enero!H31+[8]febrero!H31+[8]MARZO!H31</f>
        <v>0</v>
      </c>
      <c r="I31" s="538">
        <f>[8]enero!I31+[8]febrero!I31+[8]MARZO!I31</f>
        <v>0</v>
      </c>
      <c r="J31" s="562">
        <f t="shared" si="0"/>
        <v>1</v>
      </c>
      <c r="K31" s="514"/>
    </row>
    <row r="32" spans="2:15" ht="14.25" thickTop="1" thickBot="1" x14ac:dyDescent="0.25">
      <c r="B32" s="514"/>
      <c r="C32" s="555"/>
      <c r="D32" s="559"/>
      <c r="E32" s="560" t="s">
        <v>56</v>
      </c>
      <c r="F32" s="538">
        <f>[8]enero!F32+[8]febrero!F32+[8]MARZO!F32</f>
        <v>0</v>
      </c>
      <c r="G32" s="538">
        <f>[8]enero!G32+[8]febrero!G32+[8]MARZO!G32</f>
        <v>0</v>
      </c>
      <c r="H32" s="538">
        <f>[8]enero!H32+[8]febrero!H32+[8]MARZO!H32</f>
        <v>0</v>
      </c>
      <c r="I32" s="538">
        <f>[8]enero!I32+[8]febrero!I32+[8]MARZO!I32</f>
        <v>0</v>
      </c>
      <c r="J32" s="562">
        <f t="shared" si="0"/>
        <v>0</v>
      </c>
      <c r="K32" s="514"/>
    </row>
    <row r="33" spans="2:11" ht="14.25" thickTop="1" thickBot="1" x14ac:dyDescent="0.25">
      <c r="B33" s="514"/>
      <c r="C33" s="555"/>
      <c r="D33" s="559"/>
      <c r="E33" s="560" t="s">
        <v>57</v>
      </c>
      <c r="F33" s="538">
        <f>[8]enero!F33+[8]febrero!F33+[8]MARZO!F33</f>
        <v>1</v>
      </c>
      <c r="G33" s="538">
        <f>[8]enero!G33+[8]febrero!G33+[8]MARZO!G33</f>
        <v>0</v>
      </c>
      <c r="H33" s="538">
        <f>[8]enero!H33+[8]febrero!H33+[8]MARZO!H33</f>
        <v>0</v>
      </c>
      <c r="I33" s="538">
        <f>[8]enero!I33+[8]febrero!I33+[8]MARZO!I33</f>
        <v>0</v>
      </c>
      <c r="J33" s="562">
        <f t="shared" si="0"/>
        <v>1</v>
      </c>
      <c r="K33" s="514"/>
    </row>
    <row r="34" spans="2:11" ht="17.25" thickTop="1" thickBot="1" x14ac:dyDescent="0.3">
      <c r="B34" s="514"/>
      <c r="C34" s="555"/>
      <c r="D34" s="911" t="s">
        <v>67</v>
      </c>
      <c r="E34" s="912"/>
      <c r="F34" s="568">
        <f>SUM(F35:F37)</f>
        <v>23</v>
      </c>
      <c r="G34" s="568">
        <f>SUM(G35:G37)</f>
        <v>4</v>
      </c>
      <c r="H34" s="568">
        <f>SUM(H35:H37)</f>
        <v>0</v>
      </c>
      <c r="I34" s="568">
        <f>SUM(I35:I37)</f>
        <v>0</v>
      </c>
      <c r="J34" s="558">
        <f>SUM(F34:I34)</f>
        <v>27</v>
      </c>
      <c r="K34" s="514"/>
    </row>
    <row r="35" spans="2:11" ht="14.25" thickTop="1" thickBot="1" x14ac:dyDescent="0.25">
      <c r="B35" s="514"/>
      <c r="C35" s="555"/>
      <c r="D35" s="559"/>
      <c r="E35" s="569" t="s">
        <v>59</v>
      </c>
      <c r="F35" s="538">
        <f>[8]enero!F35+[8]febrero!F35+[8]MARZO!F35</f>
        <v>5</v>
      </c>
      <c r="G35" s="538">
        <f>[8]enero!G35+[8]febrero!G35+[8]MARZO!G35</f>
        <v>0</v>
      </c>
      <c r="H35" s="538">
        <f>[8]enero!H35+[8]febrero!H35+[8]MARZO!H35</f>
        <v>0</v>
      </c>
      <c r="I35" s="538">
        <f>[8]enero!I35+[8]febrero!I35+[8]MARZO!I35</f>
        <v>0</v>
      </c>
      <c r="J35" s="570">
        <f t="shared" ref="J35:J54" si="1">SUM(F35:I35)</f>
        <v>5</v>
      </c>
      <c r="K35" s="514"/>
    </row>
    <row r="36" spans="2:11" ht="14.25" thickTop="1" thickBot="1" x14ac:dyDescent="0.25">
      <c r="B36" s="514"/>
      <c r="C36" s="555"/>
      <c r="D36" s="559"/>
      <c r="E36" s="569" t="s">
        <v>60</v>
      </c>
      <c r="F36" s="538">
        <f>[8]enero!F36+[8]febrero!F36+[8]MARZO!F36</f>
        <v>16</v>
      </c>
      <c r="G36" s="538">
        <f>[8]enero!G36+[8]febrero!G36+[8]MARZO!G36</f>
        <v>0</v>
      </c>
      <c r="H36" s="538">
        <f>[8]enero!H36+[8]febrero!H36+[8]MARZO!H36</f>
        <v>0</v>
      </c>
      <c r="I36" s="538">
        <f>[8]enero!I36+[8]febrero!I36+[8]MARZO!I36</f>
        <v>0</v>
      </c>
      <c r="J36" s="570">
        <f>SUM(F36:I36)</f>
        <v>16</v>
      </c>
      <c r="K36" s="514"/>
    </row>
    <row r="37" spans="2:11" ht="14.25" thickTop="1" thickBot="1" x14ac:dyDescent="0.25">
      <c r="B37" s="514"/>
      <c r="C37" s="555"/>
      <c r="D37" s="559"/>
      <c r="E37" s="571" t="s">
        <v>58</v>
      </c>
      <c r="F37" s="538">
        <f>[8]enero!F37+[8]febrero!F37+[8]MARZO!F37</f>
        <v>2</v>
      </c>
      <c r="G37" s="538">
        <f>[8]enero!G37+[8]febrero!G37+[8]MARZO!G37</f>
        <v>4</v>
      </c>
      <c r="H37" s="538">
        <f>[8]enero!H37+[8]febrero!H37+[8]MARZO!H37</f>
        <v>0</v>
      </c>
      <c r="I37" s="538">
        <f>[8]enero!I37+[8]febrero!I37+[8]MARZO!I37</f>
        <v>0</v>
      </c>
      <c r="J37" s="570">
        <f>SUM(F37:I37)</f>
        <v>6</v>
      </c>
      <c r="K37" s="514"/>
    </row>
    <row r="38" spans="2:11" ht="17.25" thickTop="1" thickBot="1" x14ac:dyDescent="0.3">
      <c r="B38" s="514"/>
      <c r="C38" s="572"/>
      <c r="D38" s="911" t="s">
        <v>61</v>
      </c>
      <c r="E38" s="912"/>
      <c r="F38" s="565">
        <f>SUM(F39:F42)</f>
        <v>0</v>
      </c>
      <c r="G38" s="565">
        <f>SUM(G39:G42)</f>
        <v>0</v>
      </c>
      <c r="H38" s="565">
        <f>SUM(H39:H42)</f>
        <v>0</v>
      </c>
      <c r="I38" s="565">
        <f>SUM(I39:I42)</f>
        <v>0</v>
      </c>
      <c r="J38" s="558">
        <f t="shared" si="1"/>
        <v>0</v>
      </c>
      <c r="K38" s="514"/>
    </row>
    <row r="39" spans="2:11" ht="14.25" thickTop="1" thickBot="1" x14ac:dyDescent="0.25">
      <c r="B39" s="514"/>
      <c r="C39" s="572"/>
      <c r="D39" s="573"/>
      <c r="E39" s="574" t="s">
        <v>6</v>
      </c>
      <c r="F39" s="538">
        <f>[8]enero!F39+[8]febrero!F39+[8]MARZO!F39</f>
        <v>0</v>
      </c>
      <c r="G39" s="538">
        <f>[8]enero!G39+[8]febrero!G39+[8]MARZO!G39</f>
        <v>0</v>
      </c>
      <c r="H39" s="538">
        <f>[8]enero!H39+[8]febrero!H39+[8]MARZO!H39</f>
        <v>0</v>
      </c>
      <c r="I39" s="538">
        <f>[8]enero!I39+[8]febrero!I39+[8]MARZO!I39</f>
        <v>0</v>
      </c>
      <c r="J39" s="570">
        <f t="shared" si="1"/>
        <v>0</v>
      </c>
      <c r="K39" s="514"/>
    </row>
    <row r="40" spans="2:11" ht="14.25" thickTop="1" thickBot="1" x14ac:dyDescent="0.25">
      <c r="B40" s="514"/>
      <c r="C40" s="572"/>
      <c r="D40" s="573"/>
      <c r="E40" s="574" t="s">
        <v>113</v>
      </c>
      <c r="F40" s="538"/>
      <c r="G40" s="538"/>
      <c r="H40" s="538"/>
      <c r="I40" s="538"/>
      <c r="J40" s="570">
        <f t="shared" si="1"/>
        <v>0</v>
      </c>
      <c r="K40" s="514"/>
    </row>
    <row r="41" spans="2:11" ht="14.25" thickTop="1" thickBot="1" x14ac:dyDescent="0.25">
      <c r="B41" s="514"/>
      <c r="C41" s="572"/>
      <c r="D41" s="573"/>
      <c r="E41" s="574" t="s">
        <v>68</v>
      </c>
      <c r="F41" s="538">
        <f>[8]enero!F41+[8]febrero!F41+[8]MARZO!F41</f>
        <v>0</v>
      </c>
      <c r="G41" s="538">
        <f>[8]enero!G41+[8]febrero!G41+[8]MARZO!G41</f>
        <v>0</v>
      </c>
      <c r="H41" s="538">
        <f>[8]enero!H41+[8]febrero!H41+[8]MARZO!H41</f>
        <v>0</v>
      </c>
      <c r="I41" s="538">
        <f>[8]enero!I41+[8]febrero!I41+[8]MARZO!I41</f>
        <v>0</v>
      </c>
      <c r="J41" s="570">
        <f t="shared" si="1"/>
        <v>0</v>
      </c>
      <c r="K41" s="514"/>
    </row>
    <row r="42" spans="2:11" ht="14.25" thickTop="1" thickBot="1" x14ac:dyDescent="0.25">
      <c r="B42" s="514"/>
      <c r="C42" s="572"/>
      <c r="D42" s="573"/>
      <c r="E42" s="571" t="s">
        <v>122</v>
      </c>
      <c r="F42" s="538">
        <f>[8]enero!F42+[8]febrero!F42+[8]MARZO!F42</f>
        <v>0</v>
      </c>
      <c r="G42" s="538">
        <f>[8]enero!G42+[8]febrero!G42+[8]MARZO!G42</f>
        <v>0</v>
      </c>
      <c r="H42" s="538">
        <f>[8]enero!H42+[8]febrero!H42+[8]MARZO!H42</f>
        <v>0</v>
      </c>
      <c r="I42" s="538">
        <f>[8]enero!I42+[8]febrero!I42+[8]MARZO!I42</f>
        <v>0</v>
      </c>
      <c r="J42" s="570">
        <f t="shared" si="1"/>
        <v>0</v>
      </c>
      <c r="K42" s="514"/>
    </row>
    <row r="43" spans="2:11" ht="17.25" thickTop="1" thickBot="1" x14ac:dyDescent="0.25">
      <c r="B43" s="514"/>
      <c r="C43" s="572"/>
      <c r="D43" s="911" t="s">
        <v>69</v>
      </c>
      <c r="E43" s="912"/>
      <c r="F43" s="565">
        <f>SUM(F44:F54)</f>
        <v>0</v>
      </c>
      <c r="G43" s="565">
        <f>SUM(G44:G54)</f>
        <v>1</v>
      </c>
      <c r="H43" s="565">
        <f>SUM(H44:H54)</f>
        <v>0</v>
      </c>
      <c r="I43" s="565">
        <f>SUM(I44:I54)</f>
        <v>0</v>
      </c>
      <c r="J43" s="575">
        <f>SUM(F43:I43)</f>
        <v>1</v>
      </c>
      <c r="K43" s="514"/>
    </row>
    <row r="44" spans="2:11" ht="14.25" customHeight="1" thickTop="1" thickBot="1" x14ac:dyDescent="0.25">
      <c r="B44" s="514"/>
      <c r="C44" s="572"/>
      <c r="D44" s="576"/>
      <c r="E44" s="574" t="s">
        <v>53</v>
      </c>
      <c r="F44" s="538">
        <f>[8]enero!F44+[8]febrero!F44+[8]MARZO!F44</f>
        <v>0</v>
      </c>
      <c r="G44" s="538">
        <f>[8]enero!G44+[8]febrero!G44+[8]MARZO!G44</f>
        <v>0</v>
      </c>
      <c r="H44" s="538">
        <f>[8]enero!H44+[8]febrero!H44+[8]MARZO!H44</f>
        <v>0</v>
      </c>
      <c r="I44" s="538">
        <f>[8]enero!I44+[8]febrero!I44+[8]MARZO!I44</f>
        <v>0</v>
      </c>
      <c r="J44" s="570">
        <f>SUM(F44:I44)</f>
        <v>0</v>
      </c>
      <c r="K44" s="514"/>
    </row>
    <row r="45" spans="2:11" ht="14.25" customHeight="1" thickTop="1" thickBot="1" x14ac:dyDescent="0.25">
      <c r="B45" s="514"/>
      <c r="C45" s="572"/>
      <c r="D45" s="576"/>
      <c r="E45" s="574" t="s">
        <v>38</v>
      </c>
      <c r="F45" s="538">
        <f>[8]enero!F45+[8]febrero!F45+[8]MARZO!F45</f>
        <v>0</v>
      </c>
      <c r="G45" s="538">
        <f>[8]enero!G45+[8]febrero!G45+[8]MARZO!G45</f>
        <v>0</v>
      </c>
      <c r="H45" s="538">
        <f>[8]enero!H45+[8]febrero!H45+[8]MARZO!H45</f>
        <v>0</v>
      </c>
      <c r="I45" s="538">
        <f>[8]enero!I45+[8]febrero!I45+[8]MARZO!I45</f>
        <v>0</v>
      </c>
      <c r="J45" s="570">
        <f t="shared" si="1"/>
        <v>0</v>
      </c>
      <c r="K45" s="514"/>
    </row>
    <row r="46" spans="2:11" ht="14.25" customHeight="1" thickTop="1" thickBot="1" x14ac:dyDescent="0.25">
      <c r="B46" s="514"/>
      <c r="C46" s="572"/>
      <c r="D46" s="573"/>
      <c r="E46" s="577" t="s">
        <v>130</v>
      </c>
      <c r="F46" s="538">
        <f>[8]enero!F46+[8]febrero!F46+[8]MARZO!F46</f>
        <v>0</v>
      </c>
      <c r="G46" s="538">
        <f>[8]enero!G46+[8]febrero!G46+[8]MARZO!G46</f>
        <v>0</v>
      </c>
      <c r="H46" s="538">
        <f>[8]enero!H46+[8]febrero!H46+[8]MARZO!H46</f>
        <v>0</v>
      </c>
      <c r="I46" s="538">
        <f>[8]enero!I46+[8]febrero!I46+[8]MARZO!I46</f>
        <v>0</v>
      </c>
      <c r="J46" s="570">
        <f>SUM(F46:I46)</f>
        <v>0</v>
      </c>
      <c r="K46" s="514"/>
    </row>
    <row r="47" spans="2:11" ht="14.25" customHeight="1" thickTop="1" thickBot="1" x14ac:dyDescent="0.25">
      <c r="B47" s="514"/>
      <c r="C47" s="572"/>
      <c r="D47" s="578"/>
      <c r="E47" s="574" t="s">
        <v>48</v>
      </c>
      <c r="F47" s="538">
        <f>[8]enero!F47+[8]febrero!F47+[8]MARZO!F47</f>
        <v>0</v>
      </c>
      <c r="G47" s="538">
        <f>[8]enero!G47+[8]febrero!G47+[8]MARZO!G47</f>
        <v>1</v>
      </c>
      <c r="H47" s="538">
        <f>[8]enero!H47+[8]febrero!H47+[8]MARZO!H47</f>
        <v>0</v>
      </c>
      <c r="I47" s="538">
        <f>[8]enero!I47+[8]febrero!I47+[8]MARZO!I47</f>
        <v>0</v>
      </c>
      <c r="J47" s="570">
        <f t="shared" si="1"/>
        <v>1</v>
      </c>
      <c r="K47" s="514"/>
    </row>
    <row r="48" spans="2:11" ht="14.25" customHeight="1" thickTop="1" thickBot="1" x14ac:dyDescent="0.25">
      <c r="B48" s="514"/>
      <c r="C48" s="572"/>
      <c r="D48" s="573"/>
      <c r="E48" s="574" t="s">
        <v>123</v>
      </c>
      <c r="F48" s="538">
        <f>[8]enero!F48+[8]febrero!F48+[8]MARZO!F48</f>
        <v>0</v>
      </c>
      <c r="G48" s="538">
        <f>[8]enero!G48+[8]febrero!G48+[8]MARZO!G48</f>
        <v>0</v>
      </c>
      <c r="H48" s="538">
        <f>[8]enero!H48+[8]febrero!H48+[8]MARZO!H48</f>
        <v>0</v>
      </c>
      <c r="I48" s="538">
        <f>[8]enero!I48+[8]febrero!I48+[8]MARZO!I48</f>
        <v>0</v>
      </c>
      <c r="J48" s="579">
        <f t="shared" si="1"/>
        <v>0</v>
      </c>
      <c r="K48" s="514"/>
    </row>
    <row r="49" spans="1:12" ht="14.25" customHeight="1" thickTop="1" thickBot="1" x14ac:dyDescent="0.25">
      <c r="B49" s="514"/>
      <c r="C49" s="572"/>
      <c r="D49" s="580"/>
      <c r="E49" s="574" t="s">
        <v>43</v>
      </c>
      <c r="F49" s="538">
        <f>[8]enero!F49+[8]febrero!F49+[8]MARZO!F49</f>
        <v>0</v>
      </c>
      <c r="G49" s="538">
        <f>[8]enero!G49+[8]febrero!G49+[8]MARZO!G49</f>
        <v>0</v>
      </c>
      <c r="H49" s="538">
        <f>[8]enero!H49+[8]febrero!H49+[8]MARZO!H49</f>
        <v>0</v>
      </c>
      <c r="I49" s="538">
        <f>[8]enero!I49+[8]febrero!I49+[8]MARZO!I49</f>
        <v>0</v>
      </c>
      <c r="J49" s="579">
        <f t="shared" si="1"/>
        <v>0</v>
      </c>
      <c r="K49" s="514"/>
    </row>
    <row r="50" spans="1:12" ht="14.25" customHeight="1" thickTop="1" thickBot="1" x14ac:dyDescent="0.25">
      <c r="B50" s="514"/>
      <c r="C50" s="572"/>
      <c r="D50" s="580"/>
      <c r="E50" s="574" t="s">
        <v>70</v>
      </c>
      <c r="F50" s="538">
        <f>[8]enero!F50+[8]febrero!F50+[8]MARZO!F50</f>
        <v>0</v>
      </c>
      <c r="G50" s="538">
        <f>[8]enero!G50+[8]febrero!G50+[8]MARZO!G50</f>
        <v>0</v>
      </c>
      <c r="H50" s="538">
        <f>[8]enero!H50+[8]febrero!H50+[8]MARZO!H50</f>
        <v>0</v>
      </c>
      <c r="I50" s="538">
        <f>[8]enero!I50+[8]febrero!I50+[8]MARZO!I50</f>
        <v>0</v>
      </c>
      <c r="J50" s="579">
        <f t="shared" si="1"/>
        <v>0</v>
      </c>
      <c r="K50" s="514"/>
    </row>
    <row r="51" spans="1:12" ht="14.25" customHeight="1" thickTop="1" thickBot="1" x14ac:dyDescent="0.25">
      <c r="B51" s="514"/>
      <c r="C51" s="572"/>
      <c r="D51" s="580"/>
      <c r="E51" s="574" t="s">
        <v>71</v>
      </c>
      <c r="F51" s="538">
        <f>[8]enero!F51+[8]febrero!F51+[8]MARZO!F51</f>
        <v>0</v>
      </c>
      <c r="G51" s="538">
        <f>[8]enero!G51+[8]febrero!G51+[8]MARZO!G51</f>
        <v>0</v>
      </c>
      <c r="H51" s="538">
        <f>[8]enero!H51+[8]febrero!H51+[8]MARZO!H51</f>
        <v>0</v>
      </c>
      <c r="I51" s="538">
        <f>[8]enero!I51+[8]febrero!I51+[8]MARZO!I51</f>
        <v>0</v>
      </c>
      <c r="J51" s="579">
        <f t="shared" si="1"/>
        <v>0</v>
      </c>
      <c r="K51" s="514"/>
    </row>
    <row r="52" spans="1:12" ht="14.25" customHeight="1" thickTop="1" thickBot="1" x14ac:dyDescent="0.25">
      <c r="B52" s="514"/>
      <c r="C52" s="572"/>
      <c r="D52" s="580"/>
      <c r="E52" s="574" t="s">
        <v>72</v>
      </c>
      <c r="F52" s="538">
        <f>[8]enero!F52+[8]febrero!F52+[8]MARZO!F52</f>
        <v>0</v>
      </c>
      <c r="G52" s="538">
        <f>[8]enero!G52+[8]febrero!G52+[8]MARZO!G52</f>
        <v>0</v>
      </c>
      <c r="H52" s="538">
        <f>[8]enero!H52+[8]febrero!H52+[8]MARZO!H52</f>
        <v>0</v>
      </c>
      <c r="I52" s="538">
        <f>[8]enero!I52+[8]febrero!I52+[8]MARZO!I52</f>
        <v>0</v>
      </c>
      <c r="J52" s="579">
        <f t="shared" si="1"/>
        <v>0</v>
      </c>
      <c r="K52" s="514"/>
    </row>
    <row r="53" spans="1:12" ht="14.25" customHeight="1" thickTop="1" thickBot="1" x14ac:dyDescent="0.25">
      <c r="A53" s="581"/>
      <c r="B53" s="514"/>
      <c r="C53" s="572"/>
      <c r="D53" s="580"/>
      <c r="E53" s="582" t="s">
        <v>114</v>
      </c>
      <c r="F53" s="538">
        <f>[8]enero!F53+[8]febrero!F53+[8]MARZO!F53</f>
        <v>0</v>
      </c>
      <c r="G53" s="538">
        <f>[8]enero!G53+[8]febrero!G53+[8]MARZO!G53</f>
        <v>0</v>
      </c>
      <c r="H53" s="538">
        <f>[8]enero!H53+[8]febrero!H53+[8]MARZO!H53</f>
        <v>0</v>
      </c>
      <c r="I53" s="538">
        <f>[8]enero!I53+[8]febrero!I53+[8]MARZO!I53</f>
        <v>0</v>
      </c>
      <c r="J53" s="579">
        <f t="shared" si="1"/>
        <v>0</v>
      </c>
      <c r="K53" s="514"/>
    </row>
    <row r="54" spans="1:12" ht="14.25" customHeight="1" thickTop="1" thickBot="1" x14ac:dyDescent="0.25">
      <c r="B54" s="514"/>
      <c r="C54" s="572"/>
      <c r="D54" s="583"/>
      <c r="E54" s="574" t="s">
        <v>73</v>
      </c>
      <c r="F54" s="538">
        <f>[8]enero!F54+[8]febrero!F54+[8]MARZO!F54</f>
        <v>0</v>
      </c>
      <c r="G54" s="538">
        <f>[8]enero!G54+[8]febrero!G54+[8]MARZO!G54</f>
        <v>0</v>
      </c>
      <c r="H54" s="538">
        <f>[8]enero!H54+[8]febrero!H54+[8]MARZO!H54</f>
        <v>0</v>
      </c>
      <c r="I54" s="538">
        <f>[8]enero!I54+[8]febrero!I54+[8]MARZO!I54</f>
        <v>0</v>
      </c>
      <c r="J54" s="579">
        <f t="shared" si="1"/>
        <v>0</v>
      </c>
      <c r="K54" s="514"/>
    </row>
    <row r="55" spans="1:12" ht="17.25" thickTop="1" thickBot="1" x14ac:dyDescent="0.25">
      <c r="B55" s="514"/>
      <c r="C55" s="572"/>
      <c r="D55" s="913" t="s">
        <v>112</v>
      </c>
      <c r="E55" s="914"/>
      <c r="F55" s="584">
        <f>SUM(F56:F64)</f>
        <v>0</v>
      </c>
      <c r="G55" s="584">
        <f>SUM(G56:G64)</f>
        <v>5</v>
      </c>
      <c r="H55" s="584">
        <f>SUM(H56:H64)</f>
        <v>0</v>
      </c>
      <c r="I55" s="584">
        <f>SUM(I56:I64)</f>
        <v>0</v>
      </c>
      <c r="J55" s="575">
        <f>SUM(F55:F55:I55)</f>
        <v>5</v>
      </c>
      <c r="K55" s="514"/>
      <c r="L55" s="527"/>
    </row>
    <row r="56" spans="1:12" ht="14.25" customHeight="1" thickTop="1" thickBot="1" x14ac:dyDescent="0.25">
      <c r="B56" s="514"/>
      <c r="C56" s="572"/>
      <c r="D56" s="585"/>
      <c r="E56" s="574" t="s">
        <v>75</v>
      </c>
      <c r="F56" s="538">
        <f>[8]enero!F56+[8]febrero!F56+[8]MARZO!F56</f>
        <v>0</v>
      </c>
      <c r="G56" s="538">
        <f>[8]enero!G56+[8]febrero!G56+[8]MARZO!G56</f>
        <v>0</v>
      </c>
      <c r="H56" s="538">
        <f>[8]enero!H56+[8]febrero!H56+[8]MARZO!H56</f>
        <v>0</v>
      </c>
      <c r="I56" s="538">
        <f>[8]enero!I56+[8]febrero!I56+[8]MARZO!I56</f>
        <v>0</v>
      </c>
      <c r="J56" s="547">
        <f>SUM(F56:F56:I56)</f>
        <v>0</v>
      </c>
      <c r="K56" s="514"/>
    </row>
    <row r="57" spans="1:12" ht="14.25" customHeight="1" thickTop="1" thickBot="1" x14ac:dyDescent="0.25">
      <c r="B57" s="514"/>
      <c r="C57" s="572"/>
      <c r="D57" s="576"/>
      <c r="E57" s="574" t="s">
        <v>76</v>
      </c>
      <c r="F57" s="538">
        <f>[8]enero!F57+[8]febrero!F57+[8]MARZO!F57</f>
        <v>0</v>
      </c>
      <c r="G57" s="538">
        <f>[8]enero!G57+[8]febrero!G57+[8]MARZO!G57</f>
        <v>1</v>
      </c>
      <c r="H57" s="538">
        <f>[8]enero!H57+[8]febrero!H57+[8]MARZO!H57</f>
        <v>0</v>
      </c>
      <c r="I57" s="538">
        <f>[8]enero!I57+[8]febrero!I57+[8]MARZO!I57</f>
        <v>0</v>
      </c>
      <c r="J57" s="547">
        <f>(I57+H57+G57+F57)</f>
        <v>1</v>
      </c>
      <c r="K57" s="514"/>
    </row>
    <row r="58" spans="1:12" ht="14.25" customHeight="1" thickTop="1" thickBot="1" x14ac:dyDescent="0.25">
      <c r="B58" s="514"/>
      <c r="C58" s="572"/>
      <c r="D58" s="576"/>
      <c r="E58" s="574" t="s">
        <v>38</v>
      </c>
      <c r="F58" s="538">
        <f>[8]enero!F58+[8]febrero!F58+[8]MARZO!F58</f>
        <v>0</v>
      </c>
      <c r="G58" s="538">
        <f>[8]enero!G58+[8]febrero!G58+[8]MARZO!G58</f>
        <v>0</v>
      </c>
      <c r="H58" s="538">
        <f>[8]enero!H58+[8]febrero!H58+[8]MARZO!H58</f>
        <v>0</v>
      </c>
      <c r="I58" s="538">
        <f>[8]enero!I58+[8]febrero!I58+[8]MARZO!I58</f>
        <v>0</v>
      </c>
      <c r="J58" s="547">
        <f>(I58+H58+G58+F58)</f>
        <v>0</v>
      </c>
      <c r="K58" s="514"/>
    </row>
    <row r="59" spans="1:12" ht="14.25" customHeight="1" thickTop="1" thickBot="1" x14ac:dyDescent="0.25">
      <c r="B59" s="514"/>
      <c r="C59" s="572"/>
      <c r="D59" s="576"/>
      <c r="E59" s="574" t="s">
        <v>52</v>
      </c>
      <c r="F59" s="538">
        <f>[8]enero!F59+[8]febrero!F59+[8]MARZO!F59</f>
        <v>0</v>
      </c>
      <c r="G59" s="538">
        <f>[8]enero!G59+[8]febrero!G59+[8]MARZO!G59</f>
        <v>1</v>
      </c>
      <c r="H59" s="538">
        <f>[8]enero!H59+[8]febrero!H59+[8]MARZO!H59</f>
        <v>0</v>
      </c>
      <c r="I59" s="538">
        <f>[8]enero!I59+[8]febrero!I59+[8]MARZO!I59</f>
        <v>0</v>
      </c>
      <c r="J59" s="547">
        <f>(I59+H59+G59+F59)</f>
        <v>1</v>
      </c>
      <c r="K59" s="514"/>
    </row>
    <row r="60" spans="1:12" ht="14.25" customHeight="1" thickTop="1" thickBot="1" x14ac:dyDescent="0.25">
      <c r="B60" s="514"/>
      <c r="C60" s="572"/>
      <c r="D60" s="586"/>
      <c r="E60" s="574" t="s">
        <v>74</v>
      </c>
      <c r="F60" s="538">
        <f>[8]enero!F60+[8]febrero!F60+[8]MARZO!F60</f>
        <v>0</v>
      </c>
      <c r="G60" s="538">
        <f>[8]enero!G60+[8]febrero!G60+[8]MARZO!G60</f>
        <v>0</v>
      </c>
      <c r="H60" s="538">
        <f>[8]enero!H60+[8]febrero!H60+[8]MARZO!H60</f>
        <v>0</v>
      </c>
      <c r="I60" s="538">
        <f>[8]enero!I60+[8]febrero!I60+[8]MARZO!I60</f>
        <v>0</v>
      </c>
      <c r="J60" s="547">
        <f>SUM(F60:F60:I60)</f>
        <v>0</v>
      </c>
      <c r="K60" s="514"/>
    </row>
    <row r="61" spans="1:12" ht="14.25" customHeight="1" thickTop="1" thickBot="1" x14ac:dyDescent="0.25">
      <c r="B61" s="514"/>
      <c r="C61" s="572"/>
      <c r="D61" s="586"/>
      <c r="E61" s="587" t="s">
        <v>156</v>
      </c>
      <c r="F61" s="538">
        <f>[8]enero!F61+[8]febrero!F61+[8]MARZO!F61</f>
        <v>0</v>
      </c>
      <c r="G61" s="538">
        <f>[8]enero!G61+[8]febrero!G61+[8]MARZO!G61</f>
        <v>0</v>
      </c>
      <c r="H61" s="538">
        <f>[8]enero!H61+[8]febrero!H61+[8]MARZO!H61</f>
        <v>0</v>
      </c>
      <c r="I61" s="538">
        <f>[8]enero!I61+[8]febrero!I61+[8]MARZO!I61</f>
        <v>0</v>
      </c>
      <c r="J61" s="547">
        <f>SUM(F61:F61:I61)</f>
        <v>0</v>
      </c>
      <c r="K61" s="514"/>
    </row>
    <row r="62" spans="1:12" ht="14.25" customHeight="1" thickTop="1" thickBot="1" x14ac:dyDescent="0.25">
      <c r="B62" s="514"/>
      <c r="C62" s="572"/>
      <c r="D62" s="586"/>
      <c r="E62" s="574" t="s">
        <v>51</v>
      </c>
      <c r="F62" s="538">
        <f>[8]enero!F62+[8]febrero!F62+[8]MARZO!F62</f>
        <v>0</v>
      </c>
      <c r="G62" s="538">
        <f>[8]enero!G62+[8]febrero!G62+[8]MARZO!G62</f>
        <v>0</v>
      </c>
      <c r="H62" s="538">
        <f>[8]enero!H62+[8]febrero!H62+[8]MARZO!H62</f>
        <v>0</v>
      </c>
      <c r="I62" s="538">
        <f>[8]enero!I62+[8]febrero!I62+[8]MARZO!I62</f>
        <v>0</v>
      </c>
      <c r="J62" s="547">
        <f>SUM(F62:F62:I62)</f>
        <v>0</v>
      </c>
      <c r="K62" s="514"/>
    </row>
    <row r="63" spans="1:12" ht="14.25" customHeight="1" thickTop="1" thickBot="1" x14ac:dyDescent="0.25">
      <c r="B63" s="514"/>
      <c r="C63" s="572"/>
      <c r="D63" s="586"/>
      <c r="E63" s="587" t="s">
        <v>131</v>
      </c>
      <c r="F63" s="538">
        <f>[8]enero!F63+[8]febrero!F63+[8]MARZO!F63</f>
        <v>0</v>
      </c>
      <c r="G63" s="538">
        <f>[8]enero!G63+[8]febrero!G63+[8]MARZO!G63</f>
        <v>2</v>
      </c>
      <c r="H63" s="538">
        <f>[8]enero!H63+[8]febrero!H63+[8]MARZO!H63</f>
        <v>0</v>
      </c>
      <c r="I63" s="538">
        <f>[8]enero!I63+[8]febrero!I63+[8]MARZO!I63</f>
        <v>0</v>
      </c>
      <c r="J63" s="547">
        <f>SUM(F63:F63:I63)</f>
        <v>2</v>
      </c>
      <c r="K63" s="514"/>
    </row>
    <row r="64" spans="1:12" ht="14.25" customHeight="1" thickTop="1" thickBot="1" x14ac:dyDescent="0.25">
      <c r="B64" s="514"/>
      <c r="C64" s="572"/>
      <c r="D64" s="576"/>
      <c r="E64" s="587" t="s">
        <v>132</v>
      </c>
      <c r="F64" s="538">
        <f>[8]enero!F64+[8]febrero!F64+[8]MARZO!F64</f>
        <v>0</v>
      </c>
      <c r="G64" s="538">
        <f>[8]enero!G64+[8]febrero!G64+[8]MARZO!G64</f>
        <v>1</v>
      </c>
      <c r="H64" s="538">
        <f>[8]enero!H64+[8]febrero!H64+[8]MARZO!H64</f>
        <v>0</v>
      </c>
      <c r="I64" s="538">
        <f>[8]enero!I64+[8]febrero!I64+[8]MARZO!I64</f>
        <v>0</v>
      </c>
      <c r="J64" s="547">
        <f>SUM(F64:F64:I64)</f>
        <v>1</v>
      </c>
      <c r="K64" s="572"/>
    </row>
    <row r="65" spans="2:11" ht="3.75" customHeight="1" thickTop="1" thickBot="1" x14ac:dyDescent="0.25">
      <c r="B65" s="588"/>
      <c r="C65" s="589"/>
      <c r="D65" s="590"/>
      <c r="E65" s="591"/>
      <c r="F65" s="592"/>
      <c r="G65" s="592"/>
      <c r="H65" s="592"/>
      <c r="I65" s="593"/>
      <c r="J65" s="594"/>
      <c r="K65" s="589"/>
    </row>
    <row r="66" spans="2:11" ht="13.5" thickTop="1" x14ac:dyDescent="0.2">
      <c r="B66" s="514"/>
      <c r="C66" s="915" t="s">
        <v>27</v>
      </c>
      <c r="D66" s="916"/>
      <c r="E66" s="916"/>
      <c r="F66" s="916"/>
      <c r="G66" s="916"/>
      <c r="H66" s="916"/>
      <c r="I66" s="917"/>
      <c r="J66" s="924">
        <f>(J71+J73+J74+J75+J79+J80+J81+J82+J84+J86+J37+J48+J50+J51+J54+J56+J57+J58+J62)</f>
        <v>39</v>
      </c>
      <c r="K66" s="514"/>
    </row>
    <row r="67" spans="2:11" x14ac:dyDescent="0.2">
      <c r="B67" s="514"/>
      <c r="C67" s="918"/>
      <c r="D67" s="919"/>
      <c r="E67" s="919"/>
      <c r="F67" s="919"/>
      <c r="G67" s="919"/>
      <c r="H67" s="919"/>
      <c r="I67" s="920"/>
      <c r="J67" s="925"/>
      <c r="K67" s="514"/>
    </row>
    <row r="68" spans="2:11" ht="13.5" thickBot="1" x14ac:dyDescent="0.25">
      <c r="B68" s="514"/>
      <c r="C68" s="921"/>
      <c r="D68" s="922"/>
      <c r="E68" s="922"/>
      <c r="F68" s="922"/>
      <c r="G68" s="922"/>
      <c r="H68" s="922"/>
      <c r="I68" s="923"/>
      <c r="J68" s="926"/>
      <c r="K68" s="572"/>
    </row>
    <row r="69" spans="2:11" ht="14.25" customHeight="1" thickTop="1" thickBot="1" x14ac:dyDescent="0.25">
      <c r="B69" s="595"/>
      <c r="C69" s="596"/>
      <c r="D69" s="596"/>
      <c r="E69" s="596"/>
      <c r="F69" s="597"/>
      <c r="G69" s="597"/>
      <c r="H69" s="597"/>
      <c r="I69" s="598"/>
      <c r="J69" s="599"/>
      <c r="K69" s="514"/>
    </row>
    <row r="70" spans="2:11" ht="15.95" customHeight="1" thickTop="1" thickBot="1" x14ac:dyDescent="0.25">
      <c r="B70" s="595"/>
      <c r="C70" s="596"/>
      <c r="D70" s="911" t="s">
        <v>133</v>
      </c>
      <c r="E70" s="912"/>
      <c r="F70" s="565">
        <f>(F71)</f>
        <v>5</v>
      </c>
      <c r="G70" s="565">
        <f>(G71)</f>
        <v>1</v>
      </c>
      <c r="H70" s="565">
        <f>(H71)</f>
        <v>0</v>
      </c>
      <c r="I70" s="565">
        <f>(I71)</f>
        <v>0</v>
      </c>
      <c r="J70" s="565">
        <f>SUM(F70:I70)</f>
        <v>6</v>
      </c>
      <c r="K70" s="514"/>
    </row>
    <row r="71" spans="2:11" ht="14.25" customHeight="1" thickTop="1" thickBot="1" x14ac:dyDescent="0.25">
      <c r="B71" s="595"/>
      <c r="C71" s="596"/>
      <c r="D71" s="573"/>
      <c r="E71" s="600" t="s">
        <v>117</v>
      </c>
      <c r="F71" s="538">
        <f>[8]enero!F71+[8]febrero!F71+[8]MARZO!F71</f>
        <v>5</v>
      </c>
      <c r="G71" s="538">
        <f>[8]enero!G71+[8]febrero!G71+[8]MARZO!G71</f>
        <v>1</v>
      </c>
      <c r="H71" s="538">
        <f>[8]enero!H71+[8]febrero!H71+[8]MARZO!H71</f>
        <v>0</v>
      </c>
      <c r="I71" s="538">
        <f>[8]enero!I71+[8]febrero!I71+[8]MARZO!I71</f>
        <v>0</v>
      </c>
      <c r="J71" s="579">
        <f>SUM(F71:I71)</f>
        <v>6</v>
      </c>
      <c r="K71" s="514"/>
    </row>
    <row r="72" spans="2:11" ht="14.25" customHeight="1" thickTop="1" thickBot="1" x14ac:dyDescent="0.25">
      <c r="B72" s="514"/>
      <c r="C72" s="601"/>
      <c r="D72" s="911" t="s">
        <v>134</v>
      </c>
      <c r="E72" s="912"/>
      <c r="F72" s="565">
        <f>SUM(F73:F75)</f>
        <v>1</v>
      </c>
      <c r="G72" s="565">
        <f>SUM(G73:G75)</f>
        <v>0</v>
      </c>
      <c r="H72" s="565">
        <f>SUM(H73:H75)</f>
        <v>0</v>
      </c>
      <c r="I72" s="565">
        <f>SUM(I73:I75)</f>
        <v>0</v>
      </c>
      <c r="J72" s="565">
        <f t="shared" ref="J72:J86" si="2">SUM(F72:I72)</f>
        <v>1</v>
      </c>
      <c r="K72" s="514"/>
    </row>
    <row r="73" spans="2:11" ht="14.25" thickTop="1" thickBot="1" x14ac:dyDescent="0.25">
      <c r="B73" s="514"/>
      <c r="C73" s="601"/>
      <c r="D73" s="573"/>
      <c r="E73" s="600" t="s">
        <v>28</v>
      </c>
      <c r="F73" s="538">
        <f>[8]enero!F73+[8]febrero!F73+[8]MARZO!F73</f>
        <v>0</v>
      </c>
      <c r="G73" s="538">
        <f>[8]enero!G73+[8]febrero!G73+[8]MARZO!G73</f>
        <v>0</v>
      </c>
      <c r="H73" s="538">
        <f>[8]enero!H73+[8]febrero!H73+[8]MARZO!H73</f>
        <v>0</v>
      </c>
      <c r="I73" s="538">
        <f>[8]enero!I73+[8]febrero!I73+[8]MARZO!I73</f>
        <v>0</v>
      </c>
      <c r="J73" s="579">
        <f t="shared" si="2"/>
        <v>0</v>
      </c>
      <c r="K73" s="514"/>
    </row>
    <row r="74" spans="2:11" ht="14.25" thickTop="1" thickBot="1" x14ac:dyDescent="0.25">
      <c r="B74" s="514"/>
      <c r="C74" s="601"/>
      <c r="D74" s="573"/>
      <c r="E74" s="602" t="s">
        <v>77</v>
      </c>
      <c r="F74" s="538">
        <f>[8]enero!F74+[8]febrero!F74+[8]MARZO!F74</f>
        <v>0</v>
      </c>
      <c r="G74" s="538">
        <f>[8]enero!G74+[8]febrero!G74+[8]MARZO!G74</f>
        <v>0</v>
      </c>
      <c r="H74" s="538">
        <f>[8]enero!H74+[8]febrero!H74+[8]MARZO!H74</f>
        <v>0</v>
      </c>
      <c r="I74" s="538">
        <f>[8]enero!I74+[8]febrero!I74+[8]MARZO!I74</f>
        <v>0</v>
      </c>
      <c r="J74" s="579">
        <f t="shared" si="2"/>
        <v>0</v>
      </c>
      <c r="K74" s="514"/>
    </row>
    <row r="75" spans="2:11" ht="14.25" thickTop="1" thickBot="1" x14ac:dyDescent="0.25">
      <c r="B75" s="514"/>
      <c r="C75" s="601"/>
      <c r="D75" s="578"/>
      <c r="E75" s="603" t="s">
        <v>174</v>
      </c>
      <c r="F75" s="538">
        <f>[8]enero!F75+[8]febrero!F75+[8]MARZO!F75</f>
        <v>1</v>
      </c>
      <c r="G75" s="538">
        <f>[8]enero!G75+[8]febrero!G75+[8]MARZO!G75</f>
        <v>0</v>
      </c>
      <c r="H75" s="538">
        <f>[8]enero!H75+[8]febrero!H75+[8]MARZO!H75</f>
        <v>0</v>
      </c>
      <c r="I75" s="538">
        <f>[8]enero!I75+[8]febrero!I75+[8]MARZO!I75</f>
        <v>0</v>
      </c>
      <c r="J75" s="599">
        <f t="shared" si="2"/>
        <v>1</v>
      </c>
      <c r="K75" s="514"/>
    </row>
    <row r="76" spans="2:11" ht="35.25" customHeight="1" thickTop="1" thickBot="1" x14ac:dyDescent="0.3">
      <c r="B76" s="514"/>
      <c r="C76" s="938" t="s">
        <v>49</v>
      </c>
      <c r="D76" s="939"/>
      <c r="E76" s="939"/>
      <c r="F76" s="939"/>
      <c r="G76" s="939"/>
      <c r="H76" s="939"/>
      <c r="I76" s="940"/>
      <c r="J76" s="604">
        <f>(H247-J66)</f>
        <v>1573</v>
      </c>
      <c r="K76" s="514"/>
    </row>
    <row r="77" spans="2:11" ht="17.25" thickTop="1" thickBot="1" x14ac:dyDescent="0.3">
      <c r="B77" s="514"/>
      <c r="C77" s="534"/>
      <c r="D77" s="941" t="s">
        <v>136</v>
      </c>
      <c r="E77" s="942"/>
      <c r="F77" s="538">
        <f>[8]enero!F77+[8]febrero!F77+[8]MARZO!F77</f>
        <v>0</v>
      </c>
      <c r="G77" s="538">
        <f>[8]enero!G77+[8]febrero!G77+[8]MARZO!G77</f>
        <v>0</v>
      </c>
      <c r="H77" s="538">
        <f>[8]enero!H77+[8]febrero!H77+[8]MARZO!H77</f>
        <v>0</v>
      </c>
      <c r="I77" s="538">
        <f>[8]enero!I77+[8]febrero!I77+[8]MARZO!I77</f>
        <v>0</v>
      </c>
      <c r="J77" s="605">
        <f>SUM(F77:I77)</f>
        <v>0</v>
      </c>
      <c r="K77" s="514"/>
    </row>
    <row r="78" spans="2:11" ht="17.25" thickTop="1" thickBot="1" x14ac:dyDescent="0.3">
      <c r="B78" s="514"/>
      <c r="C78" s="534"/>
      <c r="D78" s="941" t="s">
        <v>135</v>
      </c>
      <c r="E78" s="942"/>
      <c r="F78" s="606">
        <f>(F79+F80+F81+F82+F83+F84+F85+F86)</f>
        <v>45</v>
      </c>
      <c r="G78" s="606">
        <f>(G79+G80+G81+G82+G83+G84+G85+G86)</f>
        <v>0</v>
      </c>
      <c r="H78" s="606">
        <f>(H79+H80+H81+H82+H83+H84+H85+H86)</f>
        <v>0</v>
      </c>
      <c r="I78" s="606">
        <f>(I79+I80+I81+I82+I83+I84+I85+I86)</f>
        <v>0</v>
      </c>
      <c r="J78" s="607">
        <f>SUM(F78:I78)</f>
        <v>45</v>
      </c>
      <c r="K78" s="514"/>
    </row>
    <row r="79" spans="2:11" ht="14.25" customHeight="1" thickTop="1" thickBot="1" x14ac:dyDescent="0.25">
      <c r="B79" s="514"/>
      <c r="C79" s="534"/>
      <c r="D79" s="573"/>
      <c r="E79" s="600" t="s">
        <v>39</v>
      </c>
      <c r="F79" s="538">
        <f>[8]enero!F79+[8]febrero!F79+[8]MARZO!F79</f>
        <v>0</v>
      </c>
      <c r="G79" s="538">
        <f>[8]enero!G79+[8]febrero!G79+[8]MARZO!G79</f>
        <v>0</v>
      </c>
      <c r="H79" s="538">
        <f>[8]enero!H79+[8]febrero!H79+[8]MARZO!H79</f>
        <v>0</v>
      </c>
      <c r="I79" s="538">
        <f>[8]enero!I79+[8]febrero!I79+[8]MARZO!I79</f>
        <v>0</v>
      </c>
      <c r="J79" s="608">
        <f t="shared" si="2"/>
        <v>0</v>
      </c>
      <c r="K79" s="514"/>
    </row>
    <row r="80" spans="2:11" ht="14.25" customHeight="1" thickTop="1" thickBot="1" x14ac:dyDescent="0.25">
      <c r="B80" s="514"/>
      <c r="C80" s="534"/>
      <c r="D80" s="573"/>
      <c r="E80" s="602" t="s">
        <v>78</v>
      </c>
      <c r="F80" s="538">
        <f>[8]enero!F80+[8]febrero!F80+[8]MARZO!F80</f>
        <v>13</v>
      </c>
      <c r="G80" s="538">
        <f>[8]enero!G80+[8]febrero!G80+[8]MARZO!G80</f>
        <v>0</v>
      </c>
      <c r="H80" s="538">
        <f>[8]enero!H80+[8]febrero!H80+[8]MARZO!H80</f>
        <v>0</v>
      </c>
      <c r="I80" s="538">
        <f>[8]enero!I80+[8]febrero!I80+[8]MARZO!I80</f>
        <v>0</v>
      </c>
      <c r="J80" s="609">
        <f>SUM(F80:I80)</f>
        <v>13</v>
      </c>
      <c r="K80" s="514"/>
    </row>
    <row r="81" spans="2:12" ht="14.25" customHeight="1" thickTop="1" thickBot="1" x14ac:dyDescent="0.25">
      <c r="B81" s="514"/>
      <c r="C81" s="534"/>
      <c r="D81" s="573"/>
      <c r="E81" s="602" t="s">
        <v>79</v>
      </c>
      <c r="F81" s="538">
        <f>[8]enero!F81+[8]febrero!F81+[8]MARZO!F81</f>
        <v>0</v>
      </c>
      <c r="G81" s="538">
        <f>[8]enero!G81+[8]febrero!G81+[8]MARZO!G81</f>
        <v>0</v>
      </c>
      <c r="H81" s="538">
        <f>[8]enero!H81+[8]febrero!H81+[8]MARZO!H81</f>
        <v>0</v>
      </c>
      <c r="I81" s="538">
        <f>[8]enero!I81+[8]febrero!I81+[8]MARZO!I81</f>
        <v>0</v>
      </c>
      <c r="J81" s="609">
        <f t="shared" si="2"/>
        <v>0</v>
      </c>
      <c r="K81" s="514"/>
    </row>
    <row r="82" spans="2:12" ht="14.25" customHeight="1" thickTop="1" thickBot="1" x14ac:dyDescent="0.25">
      <c r="B82" s="514"/>
      <c r="C82" s="534"/>
      <c r="D82" s="573"/>
      <c r="E82" s="602" t="s">
        <v>80</v>
      </c>
      <c r="F82" s="538">
        <f>[8]enero!F82+[8]febrero!F82+[8]MARZO!F82</f>
        <v>0</v>
      </c>
      <c r="G82" s="538">
        <f>[8]enero!G82+[8]febrero!G82+[8]MARZO!G82</f>
        <v>0</v>
      </c>
      <c r="H82" s="538">
        <f>[8]enero!H82+[8]febrero!H82+[8]MARZO!H82</f>
        <v>0</v>
      </c>
      <c r="I82" s="538">
        <f>[8]enero!I82+[8]febrero!I82+[8]MARZO!I82</f>
        <v>0</v>
      </c>
      <c r="J82" s="609">
        <f t="shared" si="2"/>
        <v>0</v>
      </c>
      <c r="K82" s="514"/>
    </row>
    <row r="83" spans="2:12" ht="14.25" customHeight="1" thickTop="1" thickBot="1" x14ac:dyDescent="0.25">
      <c r="B83" s="514"/>
      <c r="C83" s="534"/>
      <c r="D83" s="573"/>
      <c r="E83" s="602" t="s">
        <v>81</v>
      </c>
      <c r="F83" s="538">
        <f>[8]enero!F83+[8]febrero!F83+[8]MARZO!F83</f>
        <v>0</v>
      </c>
      <c r="G83" s="538">
        <f>[8]enero!G83+[8]febrero!G83+[8]MARZO!G83</f>
        <v>0</v>
      </c>
      <c r="H83" s="538">
        <f>[8]enero!H83+[8]febrero!H83+[8]MARZO!H83</f>
        <v>0</v>
      </c>
      <c r="I83" s="538">
        <f>[8]enero!I83+[8]febrero!I83+[8]MARZO!I83</f>
        <v>0</v>
      </c>
      <c r="J83" s="609">
        <f t="shared" si="2"/>
        <v>0</v>
      </c>
      <c r="K83" s="514"/>
    </row>
    <row r="84" spans="2:12" ht="14.25" customHeight="1" thickTop="1" thickBot="1" x14ac:dyDescent="0.25">
      <c r="B84" s="514"/>
      <c r="C84" s="534"/>
      <c r="D84" s="573"/>
      <c r="E84" s="602" t="s">
        <v>82</v>
      </c>
      <c r="F84" s="538">
        <f>[8]enero!F84+[8]febrero!F84+[8]MARZO!F84</f>
        <v>5</v>
      </c>
      <c r="G84" s="538">
        <f>[8]enero!G84+[8]febrero!G84+[8]MARZO!G84</f>
        <v>0</v>
      </c>
      <c r="H84" s="538">
        <f>[8]enero!H84+[8]febrero!H84+[8]MARZO!H84</f>
        <v>0</v>
      </c>
      <c r="I84" s="538">
        <f>[8]enero!I84+[8]febrero!I84+[8]MARZO!I84</f>
        <v>0</v>
      </c>
      <c r="J84" s="609">
        <f t="shared" si="2"/>
        <v>5</v>
      </c>
      <c r="K84" s="514"/>
    </row>
    <row r="85" spans="2:12" ht="14.25" customHeight="1" thickTop="1" thickBot="1" x14ac:dyDescent="0.25">
      <c r="B85" s="514"/>
      <c r="C85" s="534"/>
      <c r="D85" s="573"/>
      <c r="E85" s="602" t="s">
        <v>83</v>
      </c>
      <c r="F85" s="538">
        <f>[8]enero!F85+[8]febrero!F85+[8]MARZO!F85</f>
        <v>20</v>
      </c>
      <c r="G85" s="538">
        <f>[8]enero!G85+[8]febrero!G85+[8]MARZO!G85</f>
        <v>0</v>
      </c>
      <c r="H85" s="538">
        <f>[8]enero!H85+[8]febrero!H85+[8]MARZO!H85</f>
        <v>0</v>
      </c>
      <c r="I85" s="538">
        <f>[8]enero!I85+[8]febrero!I85+[8]MARZO!I85</f>
        <v>0</v>
      </c>
      <c r="J85" s="609">
        <f t="shared" si="2"/>
        <v>20</v>
      </c>
      <c r="K85" s="514"/>
    </row>
    <row r="86" spans="2:12" ht="14.25" customHeight="1" thickTop="1" thickBot="1" x14ac:dyDescent="0.25">
      <c r="B86" s="514"/>
      <c r="C86" s="534"/>
      <c r="D86" s="573"/>
      <c r="E86" s="574" t="s">
        <v>41</v>
      </c>
      <c r="F86" s="538">
        <f>[8]enero!F86+[8]febrero!F86+[8]MARZO!F86</f>
        <v>7</v>
      </c>
      <c r="G86" s="538">
        <f>[8]enero!G86+[8]febrero!G86+[8]MARZO!G86</f>
        <v>0</v>
      </c>
      <c r="H86" s="538">
        <f>[8]enero!H86+[8]febrero!H86+[8]MARZO!H86</f>
        <v>0</v>
      </c>
      <c r="I86" s="538">
        <f>[8]enero!I86+[8]febrero!I86+[8]MARZO!I86</f>
        <v>0</v>
      </c>
      <c r="J86" s="609">
        <f t="shared" si="2"/>
        <v>7</v>
      </c>
      <c r="K86" s="514"/>
    </row>
    <row r="87" spans="2:12" ht="4.5" customHeight="1" thickTop="1" thickBot="1" x14ac:dyDescent="0.25">
      <c r="B87" s="514"/>
      <c r="C87" s="610" t="s">
        <v>11</v>
      </c>
      <c r="D87" s="572"/>
      <c r="E87" s="514"/>
      <c r="F87" s="534"/>
      <c r="G87" s="534"/>
      <c r="H87" s="534"/>
      <c r="I87" s="534"/>
      <c r="J87" s="534"/>
      <c r="K87" s="534"/>
    </row>
    <row r="88" spans="2:12" ht="14.25" customHeight="1" thickTop="1" thickBot="1" x14ac:dyDescent="0.25">
      <c r="B88" s="514"/>
      <c r="C88" s="915" t="s">
        <v>84</v>
      </c>
      <c r="D88" s="916"/>
      <c r="E88" s="916"/>
      <c r="F88" s="916"/>
      <c r="G88" s="917"/>
      <c r="H88" s="907" t="s">
        <v>0</v>
      </c>
      <c r="I88" s="908"/>
      <c r="J88" s="514"/>
      <c r="K88" s="514"/>
    </row>
    <row r="89" spans="2:12" ht="14.25" customHeight="1" thickTop="1" thickBot="1" x14ac:dyDescent="0.25">
      <c r="B89" s="514"/>
      <c r="C89" s="918"/>
      <c r="D89" s="919"/>
      <c r="E89" s="919"/>
      <c r="F89" s="919"/>
      <c r="G89" s="920"/>
      <c r="H89" s="943">
        <f>SUM(H91:I94)</f>
        <v>2</v>
      </c>
      <c r="I89" s="943"/>
      <c r="J89" s="514"/>
      <c r="K89" s="514"/>
    </row>
    <row r="90" spans="2:12" ht="12.75" customHeight="1" thickTop="1" thickBot="1" x14ac:dyDescent="0.25">
      <c r="B90" s="514"/>
      <c r="C90" s="921"/>
      <c r="D90" s="922"/>
      <c r="E90" s="922"/>
      <c r="F90" s="922"/>
      <c r="G90" s="923"/>
      <c r="H90" s="943"/>
      <c r="I90" s="943"/>
      <c r="J90" s="514"/>
      <c r="K90" s="514"/>
      <c r="L90" s="535"/>
    </row>
    <row r="91" spans="2:12" ht="14.25" customHeight="1" thickTop="1" thickBot="1" x14ac:dyDescent="0.25">
      <c r="B91" s="514"/>
      <c r="C91" s="572"/>
      <c r="D91" s="534"/>
      <c r="E91" s="933" t="s">
        <v>138</v>
      </c>
      <c r="F91" s="934"/>
      <c r="G91" s="538">
        <f>[8]enero!G91+[8]febrero!G91+[8]MARZO!G91</f>
        <v>2</v>
      </c>
      <c r="H91" s="935">
        <f>SUM(F91:G91)</f>
        <v>2</v>
      </c>
      <c r="I91" s="935"/>
      <c r="J91" s="514"/>
      <c r="K91" s="534"/>
    </row>
    <row r="92" spans="2:12" ht="14.25" customHeight="1" thickTop="1" thickBot="1" x14ac:dyDescent="0.25">
      <c r="B92" s="514"/>
      <c r="C92" s="572"/>
      <c r="D92" s="534"/>
      <c r="E92" s="724" t="s">
        <v>137</v>
      </c>
      <c r="F92" s="725"/>
      <c r="G92" s="538">
        <f>[8]enero!G92+[8]febrero!G92+[8]MARZO!G92</f>
        <v>0</v>
      </c>
      <c r="H92" s="935">
        <f>SUM(F92:G92)</f>
        <v>0</v>
      </c>
      <c r="I92" s="935"/>
      <c r="J92" s="514"/>
      <c r="K92" s="534"/>
    </row>
    <row r="93" spans="2:12" ht="14.25" customHeight="1" thickTop="1" thickBot="1" x14ac:dyDescent="0.25">
      <c r="B93" s="514"/>
      <c r="C93" s="572"/>
      <c r="D93" s="534"/>
      <c r="E93" s="724" t="s">
        <v>139</v>
      </c>
      <c r="F93" s="725"/>
      <c r="G93" s="538">
        <f>[8]enero!G93+[8]febrero!G93+[8]MARZO!G93</f>
        <v>0</v>
      </c>
      <c r="H93" s="935">
        <f>SUM(F93:G93)</f>
        <v>0</v>
      </c>
      <c r="I93" s="935"/>
      <c r="J93" s="514"/>
      <c r="K93" s="534"/>
    </row>
    <row r="94" spans="2:12" ht="14.25" customHeight="1" thickTop="1" thickBot="1" x14ac:dyDescent="0.25">
      <c r="B94" s="514"/>
      <c r="C94" s="610" t="s">
        <v>9</v>
      </c>
      <c r="D94" s="514"/>
      <c r="E94" s="936" t="s">
        <v>140</v>
      </c>
      <c r="F94" s="937"/>
      <c r="G94" s="538">
        <f>[8]enero!G94+[8]febrero!G94+[8]MARZO!G94</f>
        <v>0</v>
      </c>
      <c r="H94" s="935">
        <f>SUM(F94:G94)</f>
        <v>0</v>
      </c>
      <c r="I94" s="935"/>
      <c r="J94" s="514"/>
      <c r="K94" s="534"/>
    </row>
    <row r="95" spans="2:12" ht="15" customHeight="1" thickTop="1" thickBot="1" x14ac:dyDescent="0.25">
      <c r="B95" s="514"/>
      <c r="C95" s="948" t="s">
        <v>141</v>
      </c>
      <c r="D95" s="949"/>
      <c r="E95" s="949"/>
      <c r="F95" s="949"/>
      <c r="G95" s="949"/>
      <c r="H95" s="950"/>
      <c r="I95" s="957" t="s">
        <v>0</v>
      </c>
      <c r="J95" s="958"/>
      <c r="K95" s="514"/>
      <c r="L95" s="535"/>
    </row>
    <row r="96" spans="2:12" ht="18" customHeight="1" thickTop="1" x14ac:dyDescent="0.2">
      <c r="B96" s="514"/>
      <c r="C96" s="951"/>
      <c r="D96" s="952"/>
      <c r="E96" s="952"/>
      <c r="F96" s="952"/>
      <c r="G96" s="952"/>
      <c r="H96" s="953"/>
      <c r="I96" s="891">
        <f>(I98+I137+I173+I211+I215+I218+I223+I227+I232+I237+I242)</f>
        <v>556</v>
      </c>
      <c r="J96" s="892"/>
      <c r="K96" s="514"/>
      <c r="L96" s="535"/>
    </row>
    <row r="97" spans="2:15" ht="21" customHeight="1" thickBot="1" x14ac:dyDescent="0.25">
      <c r="B97" s="514"/>
      <c r="C97" s="954"/>
      <c r="D97" s="955"/>
      <c r="E97" s="955"/>
      <c r="F97" s="955"/>
      <c r="G97" s="955"/>
      <c r="H97" s="956"/>
      <c r="I97" s="893"/>
      <c r="J97" s="894"/>
      <c r="K97" s="514"/>
      <c r="L97" s="535"/>
    </row>
    <row r="98" spans="2:15" ht="15" customHeight="1" thickTop="1" thickBot="1" x14ac:dyDescent="0.25">
      <c r="B98" s="514"/>
      <c r="C98" s="613"/>
      <c r="D98" s="614">
        <v>7.1</v>
      </c>
      <c r="E98" s="615" t="s">
        <v>124</v>
      </c>
      <c r="F98" s="542"/>
      <c r="G98" s="542"/>
      <c r="H98" s="542"/>
      <c r="I98" s="927">
        <f>(I99+I105+I111+I117+I121+I125+I131)</f>
        <v>43</v>
      </c>
      <c r="J98" s="927"/>
      <c r="K98" s="514"/>
    </row>
    <row r="99" spans="2:15" ht="12.75" customHeight="1" thickTop="1" thickBot="1" x14ac:dyDescent="0.25">
      <c r="B99" s="514"/>
      <c r="C99" s="601"/>
      <c r="D99" s="601"/>
      <c r="E99" s="616" t="s">
        <v>85</v>
      </c>
      <c r="F99" s="617"/>
      <c r="G99" s="617"/>
      <c r="H99" s="617"/>
      <c r="I99" s="959">
        <f>(I100+I101+I102+I103+I104)</f>
        <v>0</v>
      </c>
      <c r="J99" s="960"/>
      <c r="K99" s="514"/>
    </row>
    <row r="100" spans="2:15" ht="12.75" customHeight="1" thickTop="1" thickBot="1" x14ac:dyDescent="0.25">
      <c r="B100" s="514"/>
      <c r="C100" s="534"/>
      <c r="D100" s="534"/>
      <c r="E100" s="618" t="s">
        <v>42</v>
      </c>
      <c r="F100" s="619"/>
      <c r="G100" s="619"/>
      <c r="H100" s="620"/>
      <c r="I100" s="947">
        <f>[8]enero!I100+[8]febrero!I100+[8]MARZO!I100</f>
        <v>0</v>
      </c>
      <c r="J100" s="947">
        <f>[8]enero!J100+[8]febrero!J100+[8]MARZO!J100</f>
        <v>0</v>
      </c>
      <c r="K100" s="514"/>
    </row>
    <row r="101" spans="2:15" ht="15" customHeight="1" thickTop="1" thickBot="1" x14ac:dyDescent="0.25">
      <c r="B101" s="514"/>
      <c r="C101" s="534"/>
      <c r="D101" s="621"/>
      <c r="E101" s="622" t="s">
        <v>142</v>
      </c>
      <c r="F101" s="623"/>
      <c r="G101" s="623"/>
      <c r="H101" s="624"/>
      <c r="I101" s="947">
        <f>[8]enero!I101+[8]febrero!I101+[8]MARZO!I101</f>
        <v>0</v>
      </c>
      <c r="J101" s="947">
        <f>[8]enero!J101+[8]febrero!J101+[8]MARZO!J101</f>
        <v>0</v>
      </c>
      <c r="K101" s="534"/>
    </row>
    <row r="102" spans="2:15" ht="15" customHeight="1" thickTop="1" thickBot="1" x14ac:dyDescent="0.25">
      <c r="B102" s="514"/>
      <c r="C102" s="534"/>
      <c r="D102" s="534"/>
      <c r="E102" s="622" t="s">
        <v>22</v>
      </c>
      <c r="F102" s="623"/>
      <c r="G102" s="623"/>
      <c r="H102" s="624"/>
      <c r="I102" s="947">
        <f>[8]enero!I102+[8]febrero!I102+[8]MARZO!I102</f>
        <v>0</v>
      </c>
      <c r="J102" s="947">
        <f>[8]enero!J102+[8]febrero!J102+[8]MARZO!J102</f>
        <v>0</v>
      </c>
      <c r="K102" s="534"/>
    </row>
    <row r="103" spans="2:15" ht="15" customHeight="1" thickTop="1" thickBot="1" x14ac:dyDescent="0.25">
      <c r="B103" s="514"/>
      <c r="C103" s="534"/>
      <c r="D103" s="534"/>
      <c r="E103" s="622" t="s">
        <v>21</v>
      </c>
      <c r="F103" s="623"/>
      <c r="G103" s="623"/>
      <c r="H103" s="624"/>
      <c r="I103" s="947">
        <f>[8]enero!I103+[8]febrero!I103+[8]MARZO!I103</f>
        <v>0</v>
      </c>
      <c r="J103" s="947">
        <f>[8]enero!J103+[8]febrero!J103+[8]MARZO!J103</f>
        <v>0</v>
      </c>
      <c r="K103" s="534"/>
    </row>
    <row r="104" spans="2:15" ht="15" customHeight="1" thickTop="1" thickBot="1" x14ac:dyDescent="0.25">
      <c r="B104" s="514"/>
      <c r="C104" s="534"/>
      <c r="D104" s="534"/>
      <c r="E104" s="625" t="s">
        <v>143</v>
      </c>
      <c r="F104" s="613"/>
      <c r="G104" s="613"/>
      <c r="H104" s="613"/>
      <c r="I104" s="947">
        <f>[8]enero!I104+[8]febrero!I104+[8]MARZO!I104</f>
        <v>0</v>
      </c>
      <c r="J104" s="947">
        <f>[8]enero!J104+[8]febrero!J104+[8]MARZO!J104</f>
        <v>0</v>
      </c>
      <c r="K104" s="534"/>
    </row>
    <row r="105" spans="2:15" ht="13.5" customHeight="1" thickTop="1" thickBot="1" x14ac:dyDescent="0.25">
      <c r="B105" s="514"/>
      <c r="C105" s="534"/>
      <c r="D105" s="534"/>
      <c r="E105" s="626" t="s">
        <v>29</v>
      </c>
      <c r="F105" s="627"/>
      <c r="G105" s="627"/>
      <c r="H105" s="627"/>
      <c r="I105" s="935">
        <f>SUM(I106:J110)</f>
        <v>2</v>
      </c>
      <c r="J105" s="935"/>
      <c r="K105" s="534"/>
    </row>
    <row r="106" spans="2:15" ht="13.5" customHeight="1" thickTop="1" thickBot="1" x14ac:dyDescent="0.25">
      <c r="B106" s="514"/>
      <c r="C106" s="534"/>
      <c r="D106" s="621"/>
      <c r="E106" s="618" t="s">
        <v>42</v>
      </c>
      <c r="F106" s="619"/>
      <c r="G106" s="619"/>
      <c r="H106" s="620"/>
      <c r="I106" s="947">
        <f>[8]enero!I106+[8]febrero!I106+[8]MARZO!I106</f>
        <v>1</v>
      </c>
      <c r="J106" s="947">
        <f>[8]enero!J106+[8]febrero!J106+[8]MARZO!J106</f>
        <v>0</v>
      </c>
      <c r="K106" s="534"/>
      <c r="L106" s="535"/>
    </row>
    <row r="107" spans="2:15" ht="14.25" thickTop="1" thickBot="1" x14ac:dyDescent="0.25">
      <c r="B107" s="514"/>
      <c r="C107" s="534"/>
      <c r="D107" s="621"/>
      <c r="E107" s="622" t="s">
        <v>142</v>
      </c>
      <c r="F107" s="623"/>
      <c r="G107" s="623"/>
      <c r="H107" s="624"/>
      <c r="I107" s="947">
        <f>[8]enero!I107+[8]febrero!I107+[8]MARZO!I107</f>
        <v>1</v>
      </c>
      <c r="J107" s="947">
        <f>[8]enero!J107+[8]febrero!J107+[8]MARZO!J107</f>
        <v>0</v>
      </c>
      <c r="K107" s="534"/>
      <c r="L107" s="535"/>
    </row>
    <row r="108" spans="2:15" ht="14.25" thickTop="1" thickBot="1" x14ac:dyDescent="0.25">
      <c r="B108" s="514"/>
      <c r="C108" s="534"/>
      <c r="D108" s="621"/>
      <c r="E108" s="622" t="s">
        <v>22</v>
      </c>
      <c r="F108" s="623"/>
      <c r="G108" s="623"/>
      <c r="H108" s="624"/>
      <c r="I108" s="947">
        <f>[8]enero!I108+[8]febrero!I108+[8]MARZO!I108</f>
        <v>0</v>
      </c>
      <c r="J108" s="947">
        <f>[8]enero!J108+[8]febrero!J108+[8]MARZO!J108</f>
        <v>0</v>
      </c>
      <c r="K108" s="534"/>
      <c r="L108" s="535"/>
    </row>
    <row r="109" spans="2:15" ht="14.25" thickTop="1" thickBot="1" x14ac:dyDescent="0.25">
      <c r="B109" s="514"/>
      <c r="C109" s="534"/>
      <c r="D109" s="621"/>
      <c r="E109" s="622" t="s">
        <v>21</v>
      </c>
      <c r="F109" s="623"/>
      <c r="G109" s="623"/>
      <c r="H109" s="624"/>
      <c r="I109" s="947">
        <f>[8]enero!I109+[8]febrero!I109+[8]MARZO!I109</f>
        <v>0</v>
      </c>
      <c r="J109" s="947">
        <f>[8]enero!J109+[8]febrero!J109+[8]MARZO!J109</f>
        <v>0</v>
      </c>
      <c r="K109" s="534"/>
      <c r="L109" s="535"/>
    </row>
    <row r="110" spans="2:15" ht="14.25" thickTop="1" thickBot="1" x14ac:dyDescent="0.25">
      <c r="B110" s="514"/>
      <c r="C110" s="534"/>
      <c r="D110" s="621"/>
      <c r="E110" s="628" t="s">
        <v>143</v>
      </c>
      <c r="F110" s="629"/>
      <c r="G110" s="629"/>
      <c r="H110" s="630"/>
      <c r="I110" s="947">
        <f>[8]enero!I110+[8]febrero!I110+[8]MARZO!I110</f>
        <v>0</v>
      </c>
      <c r="J110" s="947">
        <f>[8]enero!J110+[8]febrero!J110+[8]MARZO!J110</f>
        <v>0</v>
      </c>
      <c r="K110" s="534"/>
      <c r="L110" s="535"/>
    </row>
    <row r="111" spans="2:15" ht="14.25" thickTop="1" thickBot="1" x14ac:dyDescent="0.25">
      <c r="B111" s="514"/>
      <c r="C111" s="534"/>
      <c r="D111" s="621"/>
      <c r="E111" s="631" t="s">
        <v>86</v>
      </c>
      <c r="F111" s="627"/>
      <c r="G111" s="627"/>
      <c r="H111" s="632"/>
      <c r="I111" s="961">
        <f>(I112+I113+I114+I115+I116)</f>
        <v>0</v>
      </c>
      <c r="J111" s="962"/>
      <c r="K111" s="534"/>
      <c r="L111" s="535"/>
      <c r="O111" s="527"/>
    </row>
    <row r="112" spans="2:15" ht="14.25" thickTop="1" thickBot="1" x14ac:dyDescent="0.25">
      <c r="B112" s="514"/>
      <c r="C112" s="534"/>
      <c r="D112" s="621"/>
      <c r="E112" s="618" t="s">
        <v>42</v>
      </c>
      <c r="F112" s="619"/>
      <c r="G112" s="619"/>
      <c r="H112" s="620"/>
      <c r="I112" s="947">
        <f>[8]enero!I112+[8]febrero!I112+[8]MARZO!I112</f>
        <v>0</v>
      </c>
      <c r="J112" s="947">
        <f>[8]enero!J112+[8]febrero!J112+[8]MARZO!J112</f>
        <v>0</v>
      </c>
      <c r="K112" s="534"/>
      <c r="L112" s="535"/>
      <c r="O112" s="527"/>
    </row>
    <row r="113" spans="2:15" ht="14.25" thickTop="1" thickBot="1" x14ac:dyDescent="0.25">
      <c r="B113" s="514"/>
      <c r="C113" s="534"/>
      <c r="D113" s="621"/>
      <c r="E113" s="622" t="s">
        <v>142</v>
      </c>
      <c r="F113" s="623"/>
      <c r="G113" s="623"/>
      <c r="H113" s="624"/>
      <c r="I113" s="947">
        <f>[8]enero!I113+[8]febrero!I113+[8]MARZO!I113</f>
        <v>0</v>
      </c>
      <c r="J113" s="947">
        <f>[8]enero!J113+[8]febrero!J113+[8]MARZO!J113</f>
        <v>0</v>
      </c>
      <c r="K113" s="534"/>
      <c r="L113" s="535"/>
      <c r="O113" s="527"/>
    </row>
    <row r="114" spans="2:15" ht="14.25" thickTop="1" thickBot="1" x14ac:dyDescent="0.25">
      <c r="B114" s="514"/>
      <c r="C114" s="534"/>
      <c r="D114" s="621"/>
      <c r="E114" s="622" t="s">
        <v>22</v>
      </c>
      <c r="F114" s="623"/>
      <c r="G114" s="623"/>
      <c r="H114" s="624"/>
      <c r="I114" s="947">
        <f>[8]enero!I114+[8]febrero!I114+[8]MARZO!I114</f>
        <v>0</v>
      </c>
      <c r="J114" s="947">
        <f>[8]enero!J114+[8]febrero!J114+[8]MARZO!J114</f>
        <v>0</v>
      </c>
      <c r="K114" s="534"/>
      <c r="L114" s="535"/>
      <c r="O114" s="527"/>
    </row>
    <row r="115" spans="2:15" ht="14.25" thickTop="1" thickBot="1" x14ac:dyDescent="0.25">
      <c r="B115" s="514"/>
      <c r="C115" s="534"/>
      <c r="D115" s="621"/>
      <c r="E115" s="622" t="s">
        <v>21</v>
      </c>
      <c r="F115" s="623"/>
      <c r="G115" s="623"/>
      <c r="H115" s="624"/>
      <c r="I115" s="947">
        <f>[8]enero!I115+[8]febrero!I115+[8]MARZO!I115</f>
        <v>0</v>
      </c>
      <c r="J115" s="947">
        <f>[8]enero!J115+[8]febrero!J115+[8]MARZO!J115</f>
        <v>0</v>
      </c>
      <c r="K115" s="534"/>
      <c r="L115" s="535"/>
      <c r="O115" s="527"/>
    </row>
    <row r="116" spans="2:15" ht="14.25" thickTop="1" thickBot="1" x14ac:dyDescent="0.25">
      <c r="B116" s="514"/>
      <c r="C116" s="534"/>
      <c r="D116" s="621"/>
      <c r="E116" s="625" t="s">
        <v>143</v>
      </c>
      <c r="F116" s="613"/>
      <c r="G116" s="613"/>
      <c r="H116" s="613"/>
      <c r="I116" s="947">
        <f>[8]enero!I116+[8]febrero!I116+[8]MARZO!I116</f>
        <v>0</v>
      </c>
      <c r="J116" s="947">
        <f>[8]enero!J116+[8]febrero!J116+[8]MARZO!J116</f>
        <v>0</v>
      </c>
      <c r="K116" s="534"/>
      <c r="L116" s="535"/>
      <c r="O116" s="527"/>
    </row>
    <row r="117" spans="2:15" ht="14.25" thickTop="1" thickBot="1" x14ac:dyDescent="0.25">
      <c r="B117" s="514"/>
      <c r="C117" s="534"/>
      <c r="D117" s="621"/>
      <c r="E117" s="631" t="s">
        <v>88</v>
      </c>
      <c r="F117" s="627"/>
      <c r="G117" s="627"/>
      <c r="H117" s="632"/>
      <c r="I117" s="961">
        <f>I119+I120+I118</f>
        <v>0</v>
      </c>
      <c r="J117" s="962"/>
      <c r="K117" s="534"/>
      <c r="L117" s="535"/>
      <c r="O117" s="527"/>
    </row>
    <row r="118" spans="2:15" ht="14.25" thickTop="1" thickBot="1" x14ac:dyDescent="0.25">
      <c r="B118" s="514"/>
      <c r="C118" s="534"/>
      <c r="D118" s="621"/>
      <c r="E118" s="633" t="s">
        <v>144</v>
      </c>
      <c r="F118" s="634"/>
      <c r="G118" s="634"/>
      <c r="H118" s="634"/>
      <c r="I118" s="947">
        <f>[8]enero!I118+[8]febrero!I118+[8]MARZO!I118</f>
        <v>0</v>
      </c>
      <c r="J118" s="947">
        <f>[8]enero!J118+[8]febrero!J118+[8]MARZO!J118</f>
        <v>0</v>
      </c>
      <c r="K118" s="534"/>
      <c r="L118" s="535"/>
      <c r="O118" s="527"/>
    </row>
    <row r="119" spans="2:15" ht="14.25" thickTop="1" thickBot="1" x14ac:dyDescent="0.25">
      <c r="B119" s="514"/>
      <c r="C119" s="534"/>
      <c r="D119" s="621"/>
      <c r="E119" s="633" t="s">
        <v>46</v>
      </c>
      <c r="F119" s="635"/>
      <c r="G119" s="635"/>
      <c r="H119" s="635"/>
      <c r="I119" s="947">
        <f>[8]enero!I119+[8]febrero!I119+[8]MARZO!I119</f>
        <v>0</v>
      </c>
      <c r="J119" s="947">
        <f>[8]enero!J119+[8]febrero!J119+[8]MARZO!J119</f>
        <v>0</v>
      </c>
      <c r="K119" s="534"/>
      <c r="L119" s="535"/>
      <c r="O119" s="527"/>
    </row>
    <row r="120" spans="2:15" ht="14.25" thickTop="1" thickBot="1" x14ac:dyDescent="0.25">
      <c r="B120" s="514"/>
      <c r="C120" s="534"/>
      <c r="D120" s="621"/>
      <c r="E120" s="618" t="s">
        <v>45</v>
      </c>
      <c r="F120" s="635"/>
      <c r="G120" s="635"/>
      <c r="H120" s="636"/>
      <c r="I120" s="947">
        <f>[8]enero!I120+[8]febrero!I120+[8]MARZO!I120</f>
        <v>0</v>
      </c>
      <c r="J120" s="947">
        <f>[8]enero!J120+[8]febrero!J120+[8]MARZO!J120</f>
        <v>0</v>
      </c>
      <c r="K120" s="534"/>
      <c r="L120" s="535"/>
      <c r="O120" s="527"/>
    </row>
    <row r="121" spans="2:15" ht="14.25" thickTop="1" thickBot="1" x14ac:dyDescent="0.25">
      <c r="B121" s="514"/>
      <c r="C121" s="534"/>
      <c r="D121" s="621"/>
      <c r="E121" s="631" t="s">
        <v>89</v>
      </c>
      <c r="F121" s="627"/>
      <c r="G121" s="627"/>
      <c r="H121" s="627"/>
      <c r="I121" s="961">
        <f>I123+I124+I122</f>
        <v>0</v>
      </c>
      <c r="J121" s="962"/>
      <c r="K121" s="534"/>
      <c r="L121" s="535"/>
    </row>
    <row r="122" spans="2:15" ht="14.25" thickTop="1" thickBot="1" x14ac:dyDescent="0.25">
      <c r="B122" s="514"/>
      <c r="C122" s="534"/>
      <c r="D122" s="621"/>
      <c r="E122" s="633" t="s">
        <v>47</v>
      </c>
      <c r="F122" s="634"/>
      <c r="G122" s="634"/>
      <c r="H122" s="634"/>
      <c r="I122" s="947">
        <f>[8]enero!I122+[8]febrero!I122+[8]MARZO!I122</f>
        <v>0</v>
      </c>
      <c r="J122" s="947">
        <f>[8]enero!J122+[8]febrero!J122+[8]MARZO!J122</f>
        <v>0</v>
      </c>
      <c r="K122" s="534"/>
      <c r="L122" s="535"/>
    </row>
    <row r="123" spans="2:15" ht="14.25" thickTop="1" thickBot="1" x14ac:dyDescent="0.25">
      <c r="B123" s="514"/>
      <c r="C123" s="534"/>
      <c r="D123" s="621"/>
      <c r="E123" s="633" t="s">
        <v>46</v>
      </c>
      <c r="F123" s="635"/>
      <c r="G123" s="635"/>
      <c r="H123" s="635"/>
      <c r="I123" s="947">
        <f>[8]enero!I123+[8]febrero!I123+[8]MARZO!I123</f>
        <v>0</v>
      </c>
      <c r="J123" s="947">
        <f>[8]enero!J123+[8]febrero!J123+[8]MARZO!J123</f>
        <v>0</v>
      </c>
      <c r="K123" s="534"/>
      <c r="L123" s="535"/>
    </row>
    <row r="124" spans="2:15" ht="14.25" thickTop="1" thickBot="1" x14ac:dyDescent="0.25">
      <c r="B124" s="514"/>
      <c r="C124" s="534"/>
      <c r="D124" s="621"/>
      <c r="E124" s="618" t="s">
        <v>45</v>
      </c>
      <c r="F124" s="635"/>
      <c r="G124" s="635"/>
      <c r="H124" s="636"/>
      <c r="I124" s="947">
        <f>[8]enero!I124+[8]febrero!I124+[8]MARZO!I124</f>
        <v>0</v>
      </c>
      <c r="J124" s="947">
        <f>[8]enero!J124+[8]febrero!J124+[8]MARZO!J124</f>
        <v>0</v>
      </c>
      <c r="K124" s="534"/>
      <c r="L124" s="535"/>
    </row>
    <row r="125" spans="2:15" ht="14.25" thickTop="1" thickBot="1" x14ac:dyDescent="0.25">
      <c r="B125" s="514"/>
      <c r="C125" s="534"/>
      <c r="D125" s="621"/>
      <c r="E125" s="631" t="s">
        <v>90</v>
      </c>
      <c r="F125" s="627"/>
      <c r="G125" s="627"/>
      <c r="H125" s="627"/>
      <c r="I125" s="935">
        <f>(I126+I127+I128+I129+I130)</f>
        <v>33</v>
      </c>
      <c r="J125" s="935"/>
      <c r="K125" s="534"/>
      <c r="L125" s="535"/>
    </row>
    <row r="126" spans="2:15" ht="14.25" thickTop="1" thickBot="1" x14ac:dyDescent="0.25">
      <c r="B126" s="514"/>
      <c r="C126" s="534"/>
      <c r="D126" s="621"/>
      <c r="E126" s="618" t="s">
        <v>42</v>
      </c>
      <c r="F126" s="619"/>
      <c r="G126" s="619"/>
      <c r="H126" s="620"/>
      <c r="I126" s="947">
        <f>[8]enero!I126+[8]febrero!I126+[8]MARZO!I126</f>
        <v>18</v>
      </c>
      <c r="J126" s="947">
        <f>[8]enero!J126+[8]febrero!J126+[8]MARZO!J126</f>
        <v>0</v>
      </c>
      <c r="K126" s="534"/>
      <c r="L126" s="535"/>
    </row>
    <row r="127" spans="2:15" ht="14.25" thickTop="1" thickBot="1" x14ac:dyDescent="0.25">
      <c r="B127" s="514"/>
      <c r="C127" s="534"/>
      <c r="D127" s="621"/>
      <c r="E127" s="622" t="s">
        <v>142</v>
      </c>
      <c r="F127" s="623"/>
      <c r="G127" s="623"/>
      <c r="H127" s="624"/>
      <c r="I127" s="947">
        <f>[8]enero!I127+[8]febrero!I127+[8]MARZO!I127</f>
        <v>0</v>
      </c>
      <c r="J127" s="947">
        <f>[8]enero!J127+[8]febrero!J127+[8]MARZO!J127</f>
        <v>0</v>
      </c>
      <c r="K127" s="534"/>
      <c r="L127" s="535"/>
    </row>
    <row r="128" spans="2:15" ht="14.25" thickTop="1" thickBot="1" x14ac:dyDescent="0.25">
      <c r="B128" s="514"/>
      <c r="C128" s="534"/>
      <c r="D128" s="621"/>
      <c r="E128" s="622" t="s">
        <v>22</v>
      </c>
      <c r="F128" s="623"/>
      <c r="G128" s="623"/>
      <c r="H128" s="624"/>
      <c r="I128" s="947">
        <f>[8]enero!I128+[8]febrero!I128+[8]MARZO!I128</f>
        <v>3</v>
      </c>
      <c r="J128" s="947">
        <f>[8]enero!J128+[8]febrero!J128+[8]MARZO!J128</f>
        <v>0</v>
      </c>
      <c r="K128" s="534"/>
      <c r="L128" s="535"/>
    </row>
    <row r="129" spans="2:14" ht="14.25" thickTop="1" thickBot="1" x14ac:dyDescent="0.25">
      <c r="B129" s="514"/>
      <c r="C129" s="534"/>
      <c r="D129" s="621"/>
      <c r="E129" s="622" t="s">
        <v>21</v>
      </c>
      <c r="F129" s="623"/>
      <c r="G129" s="623"/>
      <c r="H129" s="624"/>
      <c r="I129" s="947">
        <f>[8]enero!I129+[8]febrero!I129+[8]MARZO!I129</f>
        <v>12</v>
      </c>
      <c r="J129" s="947">
        <f>[8]enero!J129+[8]febrero!J129+[8]MARZO!J129</f>
        <v>0</v>
      </c>
      <c r="K129" s="534"/>
      <c r="L129" s="535"/>
    </row>
    <row r="130" spans="2:14" ht="14.25" thickTop="1" thickBot="1" x14ac:dyDescent="0.25">
      <c r="B130" s="514"/>
      <c r="C130" s="534"/>
      <c r="D130" s="621"/>
      <c r="E130" s="625" t="s">
        <v>143</v>
      </c>
      <c r="F130" s="613"/>
      <c r="G130" s="613"/>
      <c r="H130" s="613"/>
      <c r="I130" s="947">
        <f>[8]enero!I130+[8]febrero!I130+[8]MARZO!I130</f>
        <v>0</v>
      </c>
      <c r="J130" s="947">
        <f>[8]enero!J130+[8]febrero!J130+[8]MARZO!J130</f>
        <v>0</v>
      </c>
      <c r="K130" s="534"/>
      <c r="L130" s="535"/>
    </row>
    <row r="131" spans="2:14" ht="14.25" thickTop="1" thickBot="1" x14ac:dyDescent="0.25">
      <c r="B131" s="514"/>
      <c r="C131" s="534"/>
      <c r="D131" s="621"/>
      <c r="E131" s="637" t="s">
        <v>87</v>
      </c>
      <c r="F131" s="627"/>
      <c r="G131" s="627"/>
      <c r="H131" s="627"/>
      <c r="I131" s="935">
        <f>(I132+I133++I134+I135+I136)</f>
        <v>8</v>
      </c>
      <c r="J131" s="935"/>
      <c r="K131" s="534"/>
      <c r="L131" s="535"/>
    </row>
    <row r="132" spans="2:14" ht="14.25" thickTop="1" thickBot="1" x14ac:dyDescent="0.25">
      <c r="B132" s="514"/>
      <c r="C132" s="534"/>
      <c r="D132" s="621"/>
      <c r="E132" s="618" t="s">
        <v>47</v>
      </c>
      <c r="F132" s="619"/>
      <c r="G132" s="619"/>
      <c r="H132" s="620"/>
      <c r="I132" s="947">
        <f>[8]enero!I132+[8]febrero!I132+[8]MARZO!I132</f>
        <v>2</v>
      </c>
      <c r="J132" s="947">
        <f>[8]enero!J132+[8]febrero!J132+[8]MARZO!J132</f>
        <v>0</v>
      </c>
      <c r="K132" s="534"/>
      <c r="L132" s="535"/>
    </row>
    <row r="133" spans="2:14" ht="14.25" thickTop="1" thickBot="1" x14ac:dyDescent="0.25">
      <c r="B133" s="514"/>
      <c r="C133" s="534"/>
      <c r="D133" s="621"/>
      <c r="E133" s="622" t="s">
        <v>142</v>
      </c>
      <c r="F133" s="623"/>
      <c r="G133" s="623"/>
      <c r="H133" s="624"/>
      <c r="I133" s="947">
        <f>[8]enero!I133+[8]febrero!I133+[8]MARZO!I133</f>
        <v>5</v>
      </c>
      <c r="J133" s="947">
        <f>[8]enero!J133+[8]febrero!J133+[8]MARZO!J133</f>
        <v>0</v>
      </c>
      <c r="K133" s="534"/>
      <c r="L133" s="535"/>
    </row>
    <row r="134" spans="2:14" ht="14.25" thickTop="1" thickBot="1" x14ac:dyDescent="0.25">
      <c r="B134" s="514"/>
      <c r="C134" s="534"/>
      <c r="D134" s="621"/>
      <c r="E134" s="622" t="s">
        <v>46</v>
      </c>
      <c r="F134" s="623"/>
      <c r="G134" s="623"/>
      <c r="H134" s="624"/>
      <c r="I134" s="947">
        <f>[8]enero!I134+[8]febrero!I134+[8]MARZO!I134</f>
        <v>1</v>
      </c>
      <c r="J134" s="947">
        <f>[8]enero!J134+[8]febrero!J134+[8]MARZO!J134</f>
        <v>0</v>
      </c>
      <c r="K134" s="534"/>
      <c r="L134" s="535"/>
    </row>
    <row r="135" spans="2:14" ht="14.25" thickTop="1" thickBot="1" x14ac:dyDescent="0.25">
      <c r="B135" s="514"/>
      <c r="C135" s="534"/>
      <c r="D135" s="621"/>
      <c r="E135" s="638" t="s">
        <v>45</v>
      </c>
      <c r="F135" s="635"/>
      <c r="G135" s="635"/>
      <c r="H135" s="635"/>
      <c r="I135" s="947">
        <f>[8]enero!I135+[8]febrero!I135+[8]MARZO!I135</f>
        <v>0</v>
      </c>
      <c r="J135" s="947">
        <f>[8]enero!J135+[8]febrero!J135+[8]MARZO!J135</f>
        <v>0</v>
      </c>
      <c r="K135" s="534"/>
      <c r="L135" s="535"/>
    </row>
    <row r="136" spans="2:14" ht="14.25" thickTop="1" thickBot="1" x14ac:dyDescent="0.25">
      <c r="B136" s="514"/>
      <c r="C136" s="534"/>
      <c r="D136" s="621"/>
      <c r="E136" s="625" t="s">
        <v>145</v>
      </c>
      <c r="F136" s="613"/>
      <c r="G136" s="613"/>
      <c r="H136" s="613"/>
      <c r="I136" s="947">
        <f>[8]enero!I136+[8]febrero!I136+[8]MARZO!I136</f>
        <v>0</v>
      </c>
      <c r="J136" s="947">
        <f>[8]enero!J136+[8]febrero!J136+[8]MARZO!J136</f>
        <v>0</v>
      </c>
      <c r="K136" s="534"/>
      <c r="L136" s="535"/>
    </row>
    <row r="137" spans="2:14" ht="16.5" thickTop="1" thickBot="1" x14ac:dyDescent="0.25">
      <c r="B137" s="514"/>
      <c r="C137" s="534"/>
      <c r="D137" s="639" t="s">
        <v>146</v>
      </c>
      <c r="E137" s="640"/>
      <c r="F137" s="641"/>
      <c r="G137" s="642"/>
      <c r="H137" s="642"/>
      <c r="I137" s="899">
        <f>(I138+I143+I148+I153+I158+I163+I168)</f>
        <v>0</v>
      </c>
      <c r="J137" s="900"/>
      <c r="K137" s="534"/>
      <c r="L137" s="535"/>
    </row>
    <row r="138" spans="2:14" ht="14.25" thickTop="1" thickBot="1" x14ac:dyDescent="0.25">
      <c r="B138" s="514"/>
      <c r="C138" s="534"/>
      <c r="D138" s="643"/>
      <c r="E138" s="644" t="s">
        <v>23</v>
      </c>
      <c r="F138" s="627"/>
      <c r="G138" s="627"/>
      <c r="H138" s="632"/>
      <c r="I138" s="961">
        <f>(I139+I140+I141+I142)</f>
        <v>0</v>
      </c>
      <c r="J138" s="962"/>
      <c r="K138" s="534"/>
      <c r="L138" s="535"/>
      <c r="N138" s="527"/>
    </row>
    <row r="139" spans="2:14" ht="14.25" thickTop="1" thickBot="1" x14ac:dyDescent="0.25">
      <c r="B139" s="514"/>
      <c r="C139" s="534"/>
      <c r="D139" s="645"/>
      <c r="E139" s="646" t="s">
        <v>42</v>
      </c>
      <c r="F139" s="635"/>
      <c r="G139" s="635"/>
      <c r="H139" s="636"/>
      <c r="I139" s="947">
        <f>[8]enero!I139+[8]febrero!I139+[8]MARZO!I139</f>
        <v>0</v>
      </c>
      <c r="J139" s="947">
        <f>[8]enero!J139+[8]febrero!J139+[8]MARZO!J139</f>
        <v>0</v>
      </c>
      <c r="K139" s="534"/>
      <c r="L139" s="535"/>
      <c r="N139" s="527"/>
    </row>
    <row r="140" spans="2:14" ht="14.25" thickTop="1" thickBot="1" x14ac:dyDescent="0.25">
      <c r="B140" s="514"/>
      <c r="C140" s="534"/>
      <c r="D140" s="645"/>
      <c r="E140" s="646" t="s">
        <v>142</v>
      </c>
      <c r="F140" s="635"/>
      <c r="G140" s="635"/>
      <c r="H140" s="636"/>
      <c r="I140" s="947">
        <f>[8]enero!I140+[8]febrero!I140+[8]MARZO!I140</f>
        <v>0</v>
      </c>
      <c r="J140" s="947">
        <f>[8]enero!J140+[8]febrero!J140+[8]MARZO!J140</f>
        <v>0</v>
      </c>
      <c r="K140" s="534"/>
      <c r="L140" s="535"/>
      <c r="N140" s="527"/>
    </row>
    <row r="141" spans="2:14" ht="14.25" thickTop="1" thickBot="1" x14ac:dyDescent="0.25">
      <c r="B141" s="514"/>
      <c r="C141" s="534"/>
      <c r="D141" s="645"/>
      <c r="E141" s="646" t="s">
        <v>22</v>
      </c>
      <c r="F141" s="635"/>
      <c r="G141" s="635"/>
      <c r="H141" s="636"/>
      <c r="I141" s="947">
        <f>[8]enero!I141+[8]febrero!I141+[8]MARZO!I141</f>
        <v>0</v>
      </c>
      <c r="J141" s="947">
        <f>[8]enero!J141+[8]febrero!J141+[8]MARZO!J141</f>
        <v>0</v>
      </c>
      <c r="K141" s="534"/>
      <c r="L141" s="535"/>
      <c r="N141" s="527"/>
    </row>
    <row r="142" spans="2:14" ht="14.25" thickTop="1" thickBot="1" x14ac:dyDescent="0.25">
      <c r="B142" s="514"/>
      <c r="C142" s="534"/>
      <c r="D142" s="645"/>
      <c r="E142" s="646" t="s">
        <v>21</v>
      </c>
      <c r="F142" s="647"/>
      <c r="G142" s="647"/>
      <c r="H142" s="648"/>
      <c r="I142" s="947">
        <f>[8]enero!I142+[8]febrero!I142+[8]MARZO!I142</f>
        <v>0</v>
      </c>
      <c r="J142" s="947">
        <f>[8]enero!J142+[8]febrero!J142+[8]MARZO!J142</f>
        <v>0</v>
      </c>
      <c r="K142" s="534"/>
      <c r="L142" s="535"/>
      <c r="M142" s="527"/>
      <c r="N142" s="527"/>
    </row>
    <row r="143" spans="2:14" ht="14.25" thickTop="1" thickBot="1" x14ac:dyDescent="0.25">
      <c r="B143" s="514"/>
      <c r="C143" s="534"/>
      <c r="D143" s="645"/>
      <c r="E143" s="649" t="s">
        <v>8</v>
      </c>
      <c r="F143" s="650"/>
      <c r="G143" s="650"/>
      <c r="H143" s="650"/>
      <c r="I143" s="963">
        <f>(I144+I145+I146+I147)</f>
        <v>0</v>
      </c>
      <c r="J143" s="963"/>
      <c r="K143" s="534"/>
      <c r="L143" s="535"/>
      <c r="M143" s="527"/>
      <c r="N143" s="527"/>
    </row>
    <row r="144" spans="2:14" ht="14.25" thickTop="1" thickBot="1" x14ac:dyDescent="0.25">
      <c r="B144" s="514"/>
      <c r="C144" s="534"/>
      <c r="D144" s="645"/>
      <c r="E144" s="646" t="s">
        <v>42</v>
      </c>
      <c r="F144" s="635"/>
      <c r="G144" s="635"/>
      <c r="H144" s="636"/>
      <c r="I144" s="947">
        <f>[8]enero!I144+[8]febrero!I144+[8]MARZO!I144</f>
        <v>0</v>
      </c>
      <c r="J144" s="947">
        <f>[8]enero!J144+[8]febrero!J144+[8]MARZO!J144</f>
        <v>0</v>
      </c>
      <c r="K144" s="534"/>
      <c r="L144" s="535"/>
      <c r="M144" s="527"/>
      <c r="N144" s="527"/>
    </row>
    <row r="145" spans="1:14" ht="14.25" thickTop="1" thickBot="1" x14ac:dyDescent="0.25">
      <c r="B145" s="514"/>
      <c r="C145" s="534"/>
      <c r="D145" s="645"/>
      <c r="E145" s="646" t="s">
        <v>142</v>
      </c>
      <c r="F145" s="635"/>
      <c r="G145" s="635"/>
      <c r="H145" s="636"/>
      <c r="I145" s="947">
        <f>[8]enero!I145+[8]febrero!I145+[8]MARZO!I145</f>
        <v>0</v>
      </c>
      <c r="J145" s="947">
        <f>[8]enero!J145+[8]febrero!J145+[8]MARZO!J145</f>
        <v>0</v>
      </c>
      <c r="K145" s="534"/>
      <c r="L145" s="535"/>
      <c r="M145" s="527"/>
      <c r="N145" s="527"/>
    </row>
    <row r="146" spans="1:14" ht="14.25" thickTop="1" thickBot="1" x14ac:dyDescent="0.25">
      <c r="B146" s="514"/>
      <c r="C146" s="534"/>
      <c r="D146" s="645"/>
      <c r="E146" s="646" t="s">
        <v>22</v>
      </c>
      <c r="F146" s="635"/>
      <c r="G146" s="635"/>
      <c r="H146" s="636"/>
      <c r="I146" s="947">
        <f>[8]enero!I146+[8]febrero!I146+[8]MARZO!I146</f>
        <v>0</v>
      </c>
      <c r="J146" s="947">
        <f>[8]enero!J146+[8]febrero!J146+[8]MARZO!J146</f>
        <v>0</v>
      </c>
      <c r="K146" s="534"/>
      <c r="L146" s="535"/>
      <c r="M146" s="527"/>
      <c r="N146" s="527"/>
    </row>
    <row r="147" spans="1:14" ht="14.25" thickTop="1" thickBot="1" x14ac:dyDescent="0.25">
      <c r="B147" s="514"/>
      <c r="C147" s="534"/>
      <c r="D147" s="645"/>
      <c r="E147" s="646" t="s">
        <v>21</v>
      </c>
      <c r="F147" s="647"/>
      <c r="G147" s="647"/>
      <c r="H147" s="648"/>
      <c r="I147" s="947">
        <f>[8]enero!I147+[8]febrero!I147+[8]MARZO!I147</f>
        <v>0</v>
      </c>
      <c r="J147" s="947">
        <f>[8]enero!J147+[8]febrero!J147+[8]MARZO!J147</f>
        <v>0</v>
      </c>
      <c r="K147" s="534"/>
      <c r="L147" s="535"/>
      <c r="M147" s="527"/>
      <c r="N147" s="527"/>
    </row>
    <row r="148" spans="1:14" ht="14.25" thickTop="1" thickBot="1" x14ac:dyDescent="0.25">
      <c r="B148" s="514"/>
      <c r="C148" s="534"/>
      <c r="D148" s="645"/>
      <c r="E148" s="644" t="s">
        <v>147</v>
      </c>
      <c r="F148" s="627"/>
      <c r="G148" s="627"/>
      <c r="H148" s="632"/>
      <c r="I148" s="961">
        <f>(I149+I150+I151+I152)</f>
        <v>0</v>
      </c>
      <c r="J148" s="962"/>
      <c r="K148" s="534"/>
      <c r="L148" s="535"/>
      <c r="M148" s="527"/>
      <c r="N148" s="527"/>
    </row>
    <row r="149" spans="1:14" ht="14.25" thickTop="1" thickBot="1" x14ac:dyDescent="0.25">
      <c r="B149" s="514"/>
      <c r="C149" s="534"/>
      <c r="D149" s="645"/>
      <c r="E149" s="646" t="s">
        <v>42</v>
      </c>
      <c r="F149" s="635"/>
      <c r="G149" s="635"/>
      <c r="H149" s="636"/>
      <c r="I149" s="947">
        <f>[8]enero!I149+[8]febrero!I149+[8]MARZO!I149</f>
        <v>0</v>
      </c>
      <c r="J149" s="947">
        <f>[8]enero!J149+[8]febrero!J149+[8]MARZO!J149</f>
        <v>0</v>
      </c>
      <c r="K149" s="534"/>
      <c r="L149" s="535"/>
      <c r="M149" s="527"/>
      <c r="N149" s="527"/>
    </row>
    <row r="150" spans="1:14" ht="14.25" thickTop="1" thickBot="1" x14ac:dyDescent="0.25">
      <c r="B150" s="514"/>
      <c r="C150" s="534"/>
      <c r="D150" s="645"/>
      <c r="E150" s="646" t="s">
        <v>142</v>
      </c>
      <c r="F150" s="635"/>
      <c r="G150" s="635"/>
      <c r="H150" s="636"/>
      <c r="I150" s="947">
        <f>[8]enero!I150+[8]febrero!I150+[8]MARZO!I150</f>
        <v>0</v>
      </c>
      <c r="J150" s="947">
        <f>[8]enero!J150+[8]febrero!J150+[8]MARZO!J150</f>
        <v>0</v>
      </c>
      <c r="K150" s="534"/>
      <c r="L150" s="535"/>
      <c r="M150" s="527"/>
      <c r="N150" s="527"/>
    </row>
    <row r="151" spans="1:14" ht="14.25" thickTop="1" thickBot="1" x14ac:dyDescent="0.25">
      <c r="B151" s="514"/>
      <c r="C151" s="534"/>
      <c r="D151" s="645"/>
      <c r="E151" s="646" t="s">
        <v>22</v>
      </c>
      <c r="F151" s="635"/>
      <c r="G151" s="635"/>
      <c r="H151" s="636"/>
      <c r="I151" s="947">
        <f>[8]enero!I151+[8]febrero!I151+[8]MARZO!I151</f>
        <v>0</v>
      </c>
      <c r="J151" s="947">
        <f>[8]enero!J151+[8]febrero!J151+[8]MARZO!J151</f>
        <v>0</v>
      </c>
      <c r="K151" s="534"/>
      <c r="L151" s="535"/>
      <c r="M151" s="527"/>
      <c r="N151" s="527"/>
    </row>
    <row r="152" spans="1:14" ht="14.25" thickTop="1" thickBot="1" x14ac:dyDescent="0.25">
      <c r="B152" s="514"/>
      <c r="C152" s="534"/>
      <c r="D152" s="645"/>
      <c r="E152" s="646" t="s">
        <v>21</v>
      </c>
      <c r="F152" s="647"/>
      <c r="G152" s="647"/>
      <c r="H152" s="648"/>
      <c r="I152" s="947">
        <f>[8]enero!I152+[8]febrero!I152+[8]MARZO!I152</f>
        <v>0</v>
      </c>
      <c r="J152" s="947">
        <f>[8]enero!J152+[8]febrero!J152+[8]MARZO!J152</f>
        <v>0</v>
      </c>
      <c r="K152" s="534"/>
      <c r="L152" s="535"/>
      <c r="M152" s="527"/>
      <c r="N152" s="527"/>
    </row>
    <row r="153" spans="1:14" ht="14.25" thickTop="1" thickBot="1" x14ac:dyDescent="0.25">
      <c r="B153" s="514"/>
      <c r="C153" s="534"/>
      <c r="D153" s="645"/>
      <c r="E153" s="651" t="s">
        <v>91</v>
      </c>
      <c r="F153" s="627"/>
      <c r="G153" s="627"/>
      <c r="H153" s="632"/>
      <c r="I153" s="963">
        <f>(I154+I155+I156+I157)</f>
        <v>0</v>
      </c>
      <c r="J153" s="963"/>
      <c r="K153" s="534"/>
      <c r="L153" s="535"/>
      <c r="M153" s="527"/>
      <c r="N153" s="527"/>
    </row>
    <row r="154" spans="1:14" ht="14.25" thickTop="1" thickBot="1" x14ac:dyDescent="0.25">
      <c r="B154" s="514"/>
      <c r="C154" s="534"/>
      <c r="D154" s="645"/>
      <c r="E154" s="652" t="s">
        <v>44</v>
      </c>
      <c r="F154" s="619"/>
      <c r="G154" s="619"/>
      <c r="H154" s="620"/>
      <c r="I154" s="947">
        <f>[8]enero!I154+[8]febrero!I154+[8]MARZO!I154</f>
        <v>0</v>
      </c>
      <c r="J154" s="947">
        <f>[8]enero!J154+[8]febrero!J154+[8]MARZO!J154</f>
        <v>0</v>
      </c>
      <c r="K154" s="534"/>
      <c r="L154" s="535"/>
      <c r="M154" s="527"/>
      <c r="N154" s="527"/>
    </row>
    <row r="155" spans="1:14" ht="14.25" thickTop="1" thickBot="1" x14ac:dyDescent="0.25">
      <c r="B155" s="514"/>
      <c r="C155" s="534"/>
      <c r="D155" s="645"/>
      <c r="E155" s="652" t="s">
        <v>142</v>
      </c>
      <c r="F155" s="619"/>
      <c r="G155" s="619"/>
      <c r="H155" s="620"/>
      <c r="I155" s="947">
        <f>[8]enero!I155+[8]febrero!I155+[8]MARZO!I155</f>
        <v>0</v>
      </c>
      <c r="J155" s="947">
        <f>[8]enero!J155+[8]febrero!J155+[8]MARZO!J155</f>
        <v>0</v>
      </c>
      <c r="K155" s="534"/>
      <c r="L155" s="535"/>
      <c r="M155" s="527"/>
      <c r="N155" s="527"/>
    </row>
    <row r="156" spans="1:14" ht="14.25" thickTop="1" thickBot="1" x14ac:dyDescent="0.25">
      <c r="B156" s="514"/>
      <c r="C156" s="534"/>
      <c r="D156" s="645"/>
      <c r="E156" s="652" t="s">
        <v>46</v>
      </c>
      <c r="F156" s="619"/>
      <c r="G156" s="619"/>
      <c r="H156" s="620"/>
      <c r="I156" s="947">
        <f>[8]enero!I156+[8]febrero!I156+[8]MARZO!I156</f>
        <v>0</v>
      </c>
      <c r="J156" s="947">
        <f>[8]enero!J156+[8]febrero!J156+[8]MARZO!J156</f>
        <v>0</v>
      </c>
      <c r="K156" s="534"/>
      <c r="L156" s="535"/>
      <c r="M156" s="527"/>
      <c r="N156" s="527"/>
    </row>
    <row r="157" spans="1:14" ht="14.25" thickTop="1" thickBot="1" x14ac:dyDescent="0.25">
      <c r="A157" s="527"/>
      <c r="B157" s="572"/>
      <c r="C157" s="534"/>
      <c r="D157" s="645"/>
      <c r="E157" s="652" t="s">
        <v>45</v>
      </c>
      <c r="F157" s="619"/>
      <c r="G157" s="619"/>
      <c r="H157" s="620"/>
      <c r="I157" s="947">
        <f>[8]enero!I157+[8]febrero!I157+[8]MARZO!I157</f>
        <v>0</v>
      </c>
      <c r="J157" s="947">
        <f>[8]enero!J157+[8]febrero!J157+[8]MARZO!J157</f>
        <v>0</v>
      </c>
      <c r="K157" s="534"/>
      <c r="L157" s="535"/>
      <c r="M157" s="527"/>
    </row>
    <row r="158" spans="1:14" ht="14.25" thickTop="1" thickBot="1" x14ac:dyDescent="0.25">
      <c r="A158" s="527"/>
      <c r="B158" s="572"/>
      <c r="C158" s="534"/>
      <c r="D158" s="645"/>
      <c r="E158" s="653" t="s">
        <v>92</v>
      </c>
      <c r="F158" s="627"/>
      <c r="G158" s="627"/>
      <c r="H158" s="632"/>
      <c r="I158" s="963">
        <f>(I159+I160+I161+I162)</f>
        <v>0</v>
      </c>
      <c r="J158" s="963"/>
      <c r="K158" s="534"/>
      <c r="L158" s="535"/>
      <c r="M158" s="527"/>
    </row>
    <row r="159" spans="1:14" ht="14.25" thickTop="1" thickBot="1" x14ac:dyDescent="0.25">
      <c r="A159" s="527"/>
      <c r="B159" s="572"/>
      <c r="C159" s="534"/>
      <c r="D159" s="645"/>
      <c r="E159" s="652" t="s">
        <v>47</v>
      </c>
      <c r="F159" s="619"/>
      <c r="G159" s="619"/>
      <c r="H159" s="620"/>
      <c r="I159" s="947">
        <f>[8]enero!I159+[8]febrero!I159+[8]MARZO!I159</f>
        <v>0</v>
      </c>
      <c r="J159" s="947">
        <f>[8]enero!J159+[8]febrero!J159+[8]MARZO!J159</f>
        <v>0</v>
      </c>
      <c r="K159" s="534"/>
      <c r="L159" s="535"/>
      <c r="M159" s="527"/>
    </row>
    <row r="160" spans="1:14" ht="14.25" thickTop="1" thickBot="1" x14ac:dyDescent="0.25">
      <c r="A160" s="527"/>
      <c r="B160" s="572"/>
      <c r="C160" s="534"/>
      <c r="D160" s="645"/>
      <c r="E160" s="652" t="s">
        <v>142</v>
      </c>
      <c r="F160" s="619"/>
      <c r="G160" s="619"/>
      <c r="H160" s="620"/>
      <c r="I160" s="947">
        <f>[8]enero!I160+[8]febrero!I160+[8]MARZO!I160</f>
        <v>0</v>
      </c>
      <c r="J160" s="947">
        <f>[8]enero!J160+[8]febrero!J160+[8]MARZO!J160</f>
        <v>0</v>
      </c>
      <c r="K160" s="534"/>
      <c r="L160" s="535"/>
      <c r="M160" s="527"/>
    </row>
    <row r="161" spans="1:17" ht="14.25" thickTop="1" thickBot="1" x14ac:dyDescent="0.25">
      <c r="A161" s="527"/>
      <c r="B161" s="572"/>
      <c r="C161" s="534"/>
      <c r="D161" s="645"/>
      <c r="E161" s="652" t="s">
        <v>46</v>
      </c>
      <c r="F161" s="619"/>
      <c r="G161" s="619"/>
      <c r="H161" s="620"/>
      <c r="I161" s="947">
        <f>[8]enero!I161+[8]febrero!I161+[8]MARZO!I161</f>
        <v>0</v>
      </c>
      <c r="J161" s="947">
        <f>[8]enero!J161+[8]febrero!J161+[8]MARZO!J161</f>
        <v>0</v>
      </c>
      <c r="K161" s="534"/>
      <c r="L161" s="535"/>
      <c r="M161" s="527"/>
    </row>
    <row r="162" spans="1:17" ht="14.25" thickTop="1" thickBot="1" x14ac:dyDescent="0.25">
      <c r="A162" s="527"/>
      <c r="B162" s="572"/>
      <c r="C162" s="534"/>
      <c r="D162" s="645"/>
      <c r="E162" s="652" t="s">
        <v>45</v>
      </c>
      <c r="F162" s="619"/>
      <c r="G162" s="619"/>
      <c r="H162" s="620"/>
      <c r="I162" s="947">
        <f>[8]enero!I162+[8]febrero!I162+[8]MARZO!I162</f>
        <v>0</v>
      </c>
      <c r="J162" s="947">
        <f>[8]enero!J162+[8]febrero!J162+[8]MARZO!J162</f>
        <v>0</v>
      </c>
      <c r="K162" s="534"/>
      <c r="L162" s="535"/>
      <c r="M162" s="527"/>
    </row>
    <row r="163" spans="1:17" ht="14.25" thickTop="1" thickBot="1" x14ac:dyDescent="0.25">
      <c r="A163" s="527"/>
      <c r="B163" s="572"/>
      <c r="C163" s="534"/>
      <c r="D163" s="645"/>
      <c r="E163" s="653" t="s">
        <v>148</v>
      </c>
      <c r="F163" s="654"/>
      <c r="G163" s="654"/>
      <c r="H163" s="655"/>
      <c r="I163" s="963">
        <f>(I164+I165+I166+I167)</f>
        <v>0</v>
      </c>
      <c r="J163" s="963"/>
      <c r="K163" s="534"/>
      <c r="L163" s="535"/>
      <c r="M163" s="527"/>
    </row>
    <row r="164" spans="1:17" ht="14.25" thickTop="1" thickBot="1" x14ac:dyDescent="0.25">
      <c r="A164" s="527"/>
      <c r="B164" s="572"/>
      <c r="C164" s="534"/>
      <c r="D164" s="645"/>
      <c r="E164" s="652" t="s">
        <v>47</v>
      </c>
      <c r="F164" s="619"/>
      <c r="G164" s="619"/>
      <c r="H164" s="620"/>
      <c r="I164" s="947">
        <f>[8]enero!I164+[8]febrero!I164+[8]MARZO!I164</f>
        <v>0</v>
      </c>
      <c r="J164" s="947">
        <f>[8]enero!J164+[8]febrero!J164+[8]MARZO!J164</f>
        <v>0</v>
      </c>
      <c r="K164" s="534"/>
      <c r="L164" s="535"/>
      <c r="M164" s="527"/>
    </row>
    <row r="165" spans="1:17" ht="14.25" thickTop="1" thickBot="1" x14ac:dyDescent="0.25">
      <c r="A165" s="527"/>
      <c r="B165" s="572"/>
      <c r="C165" s="534"/>
      <c r="D165" s="645"/>
      <c r="E165" s="652" t="s">
        <v>142</v>
      </c>
      <c r="F165" s="619"/>
      <c r="G165" s="619"/>
      <c r="H165" s="620"/>
      <c r="I165" s="947">
        <f>[8]enero!I165+[8]febrero!I165+[8]MARZO!I165</f>
        <v>0</v>
      </c>
      <c r="J165" s="947">
        <f>[8]enero!J165+[8]febrero!J165+[8]MARZO!J165</f>
        <v>0</v>
      </c>
      <c r="K165" s="534"/>
      <c r="L165" s="535"/>
      <c r="M165" s="527"/>
    </row>
    <row r="166" spans="1:17" ht="14.25" thickTop="1" thickBot="1" x14ac:dyDescent="0.25">
      <c r="A166" s="527"/>
      <c r="B166" s="572"/>
      <c r="C166" s="534"/>
      <c r="D166" s="645"/>
      <c r="E166" s="652" t="s">
        <v>46</v>
      </c>
      <c r="F166" s="619"/>
      <c r="G166" s="619"/>
      <c r="H166" s="620"/>
      <c r="I166" s="947">
        <f>[8]enero!I166+[8]febrero!I166+[8]MARZO!I166</f>
        <v>0</v>
      </c>
      <c r="J166" s="947">
        <f>[8]enero!J166+[8]febrero!J166+[8]MARZO!J166</f>
        <v>0</v>
      </c>
      <c r="K166" s="534"/>
      <c r="L166" s="535"/>
      <c r="M166" s="527"/>
    </row>
    <row r="167" spans="1:17" ht="14.25" thickTop="1" thickBot="1" x14ac:dyDescent="0.25">
      <c r="A167" s="527"/>
      <c r="B167" s="572"/>
      <c r="C167" s="534"/>
      <c r="D167" s="645"/>
      <c r="E167" s="652" t="s">
        <v>45</v>
      </c>
      <c r="F167" s="619"/>
      <c r="G167" s="619"/>
      <c r="H167" s="620"/>
      <c r="I167" s="947">
        <f>[8]enero!I167+[8]febrero!I167+[8]MARZO!I167</f>
        <v>0</v>
      </c>
      <c r="J167" s="947">
        <f>[8]enero!J167+[8]febrero!J167+[8]MARZO!J167</f>
        <v>0</v>
      </c>
      <c r="K167" s="534"/>
      <c r="L167" s="535"/>
      <c r="M167" s="527"/>
    </row>
    <row r="168" spans="1:17" ht="14.25" thickTop="1" thickBot="1" x14ac:dyDescent="0.25">
      <c r="A168" s="527"/>
      <c r="B168" s="572"/>
      <c r="C168" s="534"/>
      <c r="D168" s="645"/>
      <c r="E168" s="653" t="s">
        <v>149</v>
      </c>
      <c r="F168" s="654"/>
      <c r="G168" s="654"/>
      <c r="H168" s="655"/>
      <c r="I168" s="963">
        <f>(I169+I170+I171+I172)</f>
        <v>0</v>
      </c>
      <c r="J168" s="963"/>
      <c r="K168" s="534"/>
      <c r="L168" s="535"/>
      <c r="M168" s="527"/>
    </row>
    <row r="169" spans="1:17" ht="14.25" thickTop="1" thickBot="1" x14ac:dyDescent="0.25">
      <c r="A169" s="527"/>
      <c r="B169" s="572"/>
      <c r="C169" s="534"/>
      <c r="D169" s="645"/>
      <c r="E169" s="652" t="s">
        <v>47</v>
      </c>
      <c r="F169" s="619"/>
      <c r="G169" s="619"/>
      <c r="H169" s="620"/>
      <c r="I169" s="947">
        <f>[8]enero!I169+[8]febrero!I169+[8]MARZO!I169</f>
        <v>0</v>
      </c>
      <c r="J169" s="947">
        <f>[8]enero!J169+[8]febrero!J169+[8]MARZO!J169</f>
        <v>0</v>
      </c>
      <c r="K169" s="534"/>
      <c r="L169" s="535"/>
      <c r="M169" s="527"/>
    </row>
    <row r="170" spans="1:17" ht="14.25" thickTop="1" thickBot="1" x14ac:dyDescent="0.25">
      <c r="A170" s="527"/>
      <c r="B170" s="572"/>
      <c r="C170" s="534"/>
      <c r="D170" s="645"/>
      <c r="E170" s="652" t="s">
        <v>142</v>
      </c>
      <c r="F170" s="619"/>
      <c r="G170" s="619"/>
      <c r="H170" s="620"/>
      <c r="I170" s="947">
        <f>[8]enero!I170+[8]febrero!I170+[8]MARZO!I170</f>
        <v>0</v>
      </c>
      <c r="J170" s="947">
        <f>[8]enero!J170+[8]febrero!J170+[8]MARZO!J170</f>
        <v>0</v>
      </c>
      <c r="K170" s="534"/>
      <c r="L170" s="535"/>
      <c r="M170" s="527"/>
    </row>
    <row r="171" spans="1:17" ht="14.25" thickTop="1" thickBot="1" x14ac:dyDescent="0.25">
      <c r="A171" s="527"/>
      <c r="B171" s="572"/>
      <c r="C171" s="534"/>
      <c r="D171" s="645"/>
      <c r="E171" s="652" t="s">
        <v>46</v>
      </c>
      <c r="F171" s="619"/>
      <c r="G171" s="619"/>
      <c r="H171" s="620"/>
      <c r="I171" s="947">
        <f>[8]enero!I171+[8]febrero!I171+[8]MARZO!I171</f>
        <v>0</v>
      </c>
      <c r="J171" s="947">
        <f>[8]enero!J171+[8]febrero!J171+[8]MARZO!J171</f>
        <v>0</v>
      </c>
      <c r="K171" s="534"/>
      <c r="L171" s="535"/>
      <c r="M171" s="527"/>
    </row>
    <row r="172" spans="1:17" ht="14.25" thickTop="1" thickBot="1" x14ac:dyDescent="0.25">
      <c r="A172" s="527"/>
      <c r="B172" s="572"/>
      <c r="C172" s="534"/>
      <c r="D172" s="656"/>
      <c r="E172" s="652" t="s">
        <v>45</v>
      </c>
      <c r="F172" s="619"/>
      <c r="G172" s="619"/>
      <c r="H172" s="620"/>
      <c r="I172" s="947">
        <f>[8]enero!I172+[8]febrero!I172+[8]MARZO!I172</f>
        <v>0</v>
      </c>
      <c r="J172" s="947">
        <f>[8]enero!J172+[8]febrero!J172+[8]MARZO!J172</f>
        <v>0</v>
      </c>
      <c r="K172" s="534"/>
      <c r="L172" s="535"/>
    </row>
    <row r="173" spans="1:17" ht="16.5" thickTop="1" thickBot="1" x14ac:dyDescent="0.25">
      <c r="B173" s="514"/>
      <c r="C173" s="534"/>
      <c r="D173" s="727" t="s">
        <v>95</v>
      </c>
      <c r="E173" s="657"/>
      <c r="F173" s="642"/>
      <c r="G173" s="642"/>
      <c r="H173" s="658"/>
      <c r="I173" s="927">
        <f>SUM(I174:J210)</f>
        <v>12</v>
      </c>
      <c r="J173" s="927"/>
      <c r="K173" s="534"/>
      <c r="L173" s="535"/>
      <c r="P173" s="527"/>
      <c r="Q173" s="527"/>
    </row>
    <row r="174" spans="1:17" s="527" customFormat="1" ht="14.25" customHeight="1" thickTop="1" thickBot="1" x14ac:dyDescent="0.25">
      <c r="A174" s="517"/>
      <c r="B174" s="514"/>
      <c r="C174" s="514"/>
      <c r="D174" s="659"/>
      <c r="E174" s="660" t="s">
        <v>54</v>
      </c>
      <c r="F174" s="660"/>
      <c r="G174" s="660"/>
      <c r="H174" s="661"/>
      <c r="I174" s="947">
        <f>[8]enero!I174+[8]febrero!I174+[8]MARZO!I174</f>
        <v>0</v>
      </c>
      <c r="J174" s="947">
        <f>[8]enero!J174+[8]febrero!J174+[8]MARZO!J174</f>
        <v>0</v>
      </c>
      <c r="K174" s="534"/>
      <c r="L174" s="535"/>
      <c r="M174" s="517"/>
      <c r="N174" s="517"/>
      <c r="O174" s="517"/>
      <c r="P174" s="517"/>
      <c r="Q174" s="517"/>
    </row>
    <row r="175" spans="1:17" ht="14.25" customHeight="1" thickTop="1" thickBot="1" x14ac:dyDescent="0.25">
      <c r="B175" s="514"/>
      <c r="C175" s="514"/>
      <c r="D175" s="659"/>
      <c r="E175" s="660" t="s">
        <v>30</v>
      </c>
      <c r="F175" s="619"/>
      <c r="G175" s="619"/>
      <c r="H175" s="620"/>
      <c r="I175" s="947">
        <f>[8]enero!I175+[8]febrero!I175+[8]MARZO!I175</f>
        <v>0</v>
      </c>
      <c r="J175" s="947">
        <f>[8]enero!J175+[8]febrero!J175+[8]MARZO!J175</f>
        <v>0</v>
      </c>
      <c r="K175" s="534"/>
      <c r="L175" s="535"/>
    </row>
    <row r="176" spans="1:17" ht="14.25" customHeight="1" thickTop="1" thickBot="1" x14ac:dyDescent="0.25">
      <c r="B176" s="514"/>
      <c r="C176" s="514"/>
      <c r="D176" s="659"/>
      <c r="E176" s="660" t="s">
        <v>55</v>
      </c>
      <c r="F176" s="662"/>
      <c r="G176" s="619"/>
      <c r="H176" s="620"/>
      <c r="I176" s="947">
        <f>[8]enero!I176+[8]febrero!I176+[8]MARZO!I176</f>
        <v>0</v>
      </c>
      <c r="J176" s="947">
        <f>[8]enero!J176+[8]febrero!J176+[8]MARZO!J176</f>
        <v>0</v>
      </c>
      <c r="K176" s="534"/>
      <c r="L176" s="535"/>
    </row>
    <row r="177" spans="2:13" ht="14.25" customHeight="1" thickTop="1" thickBot="1" x14ac:dyDescent="0.25">
      <c r="B177" s="514"/>
      <c r="C177" s="534"/>
      <c r="D177" s="659"/>
      <c r="E177" s="660" t="s">
        <v>97</v>
      </c>
      <c r="F177" s="619"/>
      <c r="G177" s="619"/>
      <c r="H177" s="620"/>
      <c r="I177" s="947">
        <f>[8]enero!I177+[8]febrero!I177+[8]MARZO!I177</f>
        <v>0</v>
      </c>
      <c r="J177" s="947">
        <f>[8]enero!J177+[8]febrero!J177+[8]MARZO!J177</f>
        <v>0</v>
      </c>
      <c r="K177" s="534"/>
      <c r="L177" s="535"/>
    </row>
    <row r="178" spans="2:13" ht="14.25" customHeight="1" thickTop="1" thickBot="1" x14ac:dyDescent="0.4">
      <c r="B178" s="514"/>
      <c r="C178" s="534"/>
      <c r="D178" s="659"/>
      <c r="E178" s="660" t="s">
        <v>28</v>
      </c>
      <c r="F178" s="619"/>
      <c r="G178" s="619"/>
      <c r="H178" s="620"/>
      <c r="I178" s="947">
        <f>[8]enero!I178+[8]febrero!I178+[8]MARZO!I178</f>
        <v>0</v>
      </c>
      <c r="J178" s="947">
        <f>[8]enero!J178+[8]febrero!J178+[8]MARZO!J178</f>
        <v>0</v>
      </c>
      <c r="K178" s="534"/>
      <c r="L178" s="535"/>
      <c r="M178" s="663"/>
    </row>
    <row r="179" spans="2:13" ht="14.25" customHeight="1" thickTop="1" thickBot="1" x14ac:dyDescent="0.4">
      <c r="B179" s="514"/>
      <c r="C179" s="534"/>
      <c r="D179" s="659"/>
      <c r="E179" s="664" t="s">
        <v>129</v>
      </c>
      <c r="F179" s="619"/>
      <c r="G179" s="619"/>
      <c r="H179" s="620"/>
      <c r="I179" s="947">
        <f>[8]enero!I179+[8]febrero!I179+[8]MARZO!I179</f>
        <v>0</v>
      </c>
      <c r="J179" s="947">
        <f>[8]enero!J179+[8]febrero!J179+[8]MARZO!J179</f>
        <v>0</v>
      </c>
      <c r="K179" s="534"/>
      <c r="L179" s="535"/>
      <c r="M179" s="663"/>
    </row>
    <row r="180" spans="2:13" ht="14.25" customHeight="1" thickTop="1" thickBot="1" x14ac:dyDescent="0.25">
      <c r="B180" s="514"/>
      <c r="C180" s="534"/>
      <c r="D180" s="665"/>
      <c r="E180" s="660" t="s">
        <v>98</v>
      </c>
      <c r="F180" s="619"/>
      <c r="G180" s="619"/>
      <c r="H180" s="620"/>
      <c r="I180" s="947">
        <f>[8]enero!I180+[8]febrero!I180+[8]MARZO!I180</f>
        <v>0</v>
      </c>
      <c r="J180" s="947">
        <f>[8]enero!J180+[8]febrero!J180+[8]MARZO!J180</f>
        <v>0</v>
      </c>
      <c r="K180" s="534"/>
      <c r="L180" s="535"/>
    </row>
    <row r="181" spans="2:13" ht="14.25" customHeight="1" thickTop="1" thickBot="1" x14ac:dyDescent="0.25">
      <c r="B181" s="514"/>
      <c r="C181" s="534"/>
      <c r="D181" s="659"/>
      <c r="E181" s="660" t="s">
        <v>56</v>
      </c>
      <c r="F181" s="619"/>
      <c r="G181" s="619"/>
      <c r="H181" s="620"/>
      <c r="I181" s="947">
        <f>[8]enero!I181+[8]febrero!I181+[8]MARZO!I181</f>
        <v>0</v>
      </c>
      <c r="J181" s="947">
        <f>[8]enero!J181+[8]febrero!J181+[8]MARZO!J181</f>
        <v>0</v>
      </c>
      <c r="K181" s="534"/>
      <c r="L181" s="535"/>
    </row>
    <row r="182" spans="2:13" ht="14.25" customHeight="1" thickTop="1" thickBot="1" x14ac:dyDescent="0.25">
      <c r="B182" s="514"/>
      <c r="C182" s="534"/>
      <c r="D182" s="665"/>
      <c r="E182" s="666" t="s">
        <v>100</v>
      </c>
      <c r="F182" s="619"/>
      <c r="G182" s="619"/>
      <c r="H182" s="620"/>
      <c r="I182" s="947">
        <f>[8]enero!I182+[8]febrero!I182+[8]MARZO!I182</f>
        <v>0</v>
      </c>
      <c r="J182" s="947">
        <f>[8]enero!J182+[8]febrero!J182+[8]MARZO!J182</f>
        <v>0</v>
      </c>
      <c r="K182" s="534"/>
      <c r="L182" s="535"/>
    </row>
    <row r="183" spans="2:13" ht="14.25" customHeight="1" thickTop="1" thickBot="1" x14ac:dyDescent="0.25">
      <c r="B183" s="514"/>
      <c r="C183" s="534"/>
      <c r="D183" s="659"/>
      <c r="E183" s="660" t="s">
        <v>99</v>
      </c>
      <c r="F183" s="619"/>
      <c r="G183" s="619"/>
      <c r="H183" s="620"/>
      <c r="I183" s="947">
        <f>[8]enero!I183+[8]febrero!I183+[8]MARZO!I183</f>
        <v>0</v>
      </c>
      <c r="J183" s="947">
        <f>[8]enero!J183+[8]febrero!J183+[8]MARZO!J183</f>
        <v>0</v>
      </c>
      <c r="K183" s="534"/>
      <c r="L183" s="535"/>
    </row>
    <row r="184" spans="2:13" ht="14.25" customHeight="1" thickTop="1" thickBot="1" x14ac:dyDescent="0.25">
      <c r="B184" s="514"/>
      <c r="C184" s="534"/>
      <c r="D184" s="659"/>
      <c r="E184" s="660" t="s">
        <v>94</v>
      </c>
      <c r="F184" s="619"/>
      <c r="G184" s="619"/>
      <c r="H184" s="620"/>
      <c r="I184" s="947">
        <f>[8]enero!I184+[8]febrero!I184+[8]MARZO!I184</f>
        <v>0</v>
      </c>
      <c r="J184" s="947">
        <f>[8]enero!J184+[8]febrero!J184+[8]MARZO!J184</f>
        <v>0</v>
      </c>
      <c r="K184" s="534"/>
      <c r="L184" s="535"/>
    </row>
    <row r="185" spans="2:13" ht="14.25" customHeight="1" thickTop="1" thickBot="1" x14ac:dyDescent="0.25">
      <c r="B185" s="514"/>
      <c r="C185" s="534"/>
      <c r="D185" s="659"/>
      <c r="E185" s="667" t="s">
        <v>59</v>
      </c>
      <c r="F185" s="613"/>
      <c r="G185" s="613"/>
      <c r="H185" s="613"/>
      <c r="I185" s="947">
        <f>[8]enero!I185+[8]febrero!I185+[8]MARZO!I185</f>
        <v>0</v>
      </c>
      <c r="J185" s="947">
        <f>[8]enero!J185+[8]febrero!J185+[8]MARZO!J185</f>
        <v>0</v>
      </c>
      <c r="K185" s="534"/>
      <c r="L185" s="535"/>
    </row>
    <row r="186" spans="2:13" ht="14.25" customHeight="1" thickTop="1" thickBot="1" x14ac:dyDescent="0.25">
      <c r="B186" s="514"/>
      <c r="C186" s="534"/>
      <c r="D186" s="659"/>
      <c r="E186" s="668" t="s">
        <v>103</v>
      </c>
      <c r="F186" s="619"/>
      <c r="G186" s="619"/>
      <c r="H186" s="620"/>
      <c r="I186" s="947">
        <f>[8]enero!I186+[8]febrero!I186+[8]MARZO!I186</f>
        <v>0</v>
      </c>
      <c r="J186" s="947">
        <f>[8]enero!J186+[8]febrero!J186+[8]MARZO!J186</f>
        <v>0</v>
      </c>
      <c r="K186" s="534"/>
      <c r="L186" s="535"/>
    </row>
    <row r="187" spans="2:13" ht="14.25" customHeight="1" thickTop="1" thickBot="1" x14ac:dyDescent="0.25">
      <c r="B187" s="514"/>
      <c r="C187" s="534"/>
      <c r="D187" s="659"/>
      <c r="E187" s="660" t="s">
        <v>101</v>
      </c>
      <c r="F187" s="613"/>
      <c r="G187" s="613"/>
      <c r="H187" s="613"/>
      <c r="I187" s="947">
        <f>[8]enero!I187+[8]febrero!I187+[8]MARZO!I187</f>
        <v>0</v>
      </c>
      <c r="J187" s="947">
        <f>[8]enero!J187+[8]febrero!J187+[8]MARZO!J187</f>
        <v>0</v>
      </c>
      <c r="K187" s="534"/>
      <c r="L187" s="535"/>
    </row>
    <row r="188" spans="2:13" ht="14.25" customHeight="1" thickTop="1" thickBot="1" x14ac:dyDescent="0.25">
      <c r="B188" s="514"/>
      <c r="C188" s="534"/>
      <c r="D188" s="659"/>
      <c r="E188" s="660" t="s">
        <v>107</v>
      </c>
      <c r="F188" s="619"/>
      <c r="G188" s="619"/>
      <c r="H188" s="620"/>
      <c r="I188" s="947">
        <f>[8]enero!I188+[8]febrero!I188+[8]MARZO!I188</f>
        <v>0</v>
      </c>
      <c r="J188" s="947">
        <f>[8]enero!J188+[8]febrero!J188+[8]MARZO!J188</f>
        <v>0</v>
      </c>
      <c r="K188" s="534"/>
      <c r="L188" s="535"/>
    </row>
    <row r="189" spans="2:13" ht="14.25" customHeight="1" thickTop="1" thickBot="1" x14ac:dyDescent="0.25">
      <c r="B189" s="514"/>
      <c r="C189" s="534"/>
      <c r="D189" s="659"/>
      <c r="E189" s="660" t="s">
        <v>93</v>
      </c>
      <c r="F189" s="619"/>
      <c r="G189" s="619"/>
      <c r="H189" s="620"/>
      <c r="I189" s="947">
        <f>[8]enero!I189+[8]febrero!I189+[8]MARZO!I189</f>
        <v>0</v>
      </c>
      <c r="J189" s="947">
        <f>[8]enero!J189+[8]febrero!J189+[8]MARZO!J189</f>
        <v>0</v>
      </c>
      <c r="K189" s="534"/>
      <c r="L189" s="535"/>
    </row>
    <row r="190" spans="2:13" ht="14.25" customHeight="1" thickTop="1" thickBot="1" x14ac:dyDescent="0.25">
      <c r="B190" s="514"/>
      <c r="C190" s="534"/>
      <c r="D190" s="659"/>
      <c r="E190" s="660" t="s">
        <v>102</v>
      </c>
      <c r="F190" s="662"/>
      <c r="G190" s="619"/>
      <c r="H190" s="620"/>
      <c r="I190" s="947">
        <f>[8]enero!I190+[8]febrero!I190+[8]MARZO!I190</f>
        <v>0</v>
      </c>
      <c r="J190" s="947">
        <f>[8]enero!J190+[8]febrero!J190+[8]MARZO!J190</f>
        <v>0</v>
      </c>
      <c r="K190" s="534"/>
      <c r="L190" s="535"/>
    </row>
    <row r="191" spans="2:13" ht="14.25" customHeight="1" thickTop="1" thickBot="1" x14ac:dyDescent="0.25">
      <c r="B191" s="514"/>
      <c r="C191" s="514"/>
      <c r="D191" s="665"/>
      <c r="E191" s="660" t="s">
        <v>106</v>
      </c>
      <c r="F191" s="662"/>
      <c r="G191" s="619"/>
      <c r="H191" s="620"/>
      <c r="I191" s="947">
        <f>[8]enero!I191+[8]febrero!I191+[8]MARZO!I191</f>
        <v>0</v>
      </c>
      <c r="J191" s="947">
        <f>[8]enero!J191+[8]febrero!J191+[8]MARZO!J191</f>
        <v>0</v>
      </c>
      <c r="K191" s="534"/>
      <c r="L191" s="535"/>
    </row>
    <row r="192" spans="2:13" ht="14.25" customHeight="1" thickTop="1" thickBot="1" x14ac:dyDescent="0.25">
      <c r="B192" s="514"/>
      <c r="C192" s="514"/>
      <c r="D192" s="665"/>
      <c r="E192" s="660" t="s">
        <v>70</v>
      </c>
      <c r="F192" s="662"/>
      <c r="G192" s="619"/>
      <c r="H192" s="620"/>
      <c r="I192" s="947">
        <f>[8]enero!I192+[8]febrero!I192+[8]MARZO!I192</f>
        <v>0</v>
      </c>
      <c r="J192" s="947">
        <f>[8]enero!J192+[8]febrero!J192+[8]MARZO!J192</f>
        <v>0</v>
      </c>
      <c r="K192" s="534"/>
      <c r="L192" s="535"/>
    </row>
    <row r="193" spans="2:12" ht="14.25" customHeight="1" thickTop="1" thickBot="1" x14ac:dyDescent="0.25">
      <c r="B193" s="514"/>
      <c r="C193" s="514"/>
      <c r="D193" s="659"/>
      <c r="E193" s="669" t="s">
        <v>109</v>
      </c>
      <c r="F193" s="613"/>
      <c r="G193" s="613"/>
      <c r="H193" s="613"/>
      <c r="I193" s="947">
        <f>[8]enero!I193+[8]febrero!I193+[8]MARZO!I193</f>
        <v>0</v>
      </c>
      <c r="J193" s="947">
        <f>[8]enero!J193+[8]febrero!J193+[8]MARZO!J193</f>
        <v>0</v>
      </c>
      <c r="K193" s="534"/>
      <c r="L193" s="535"/>
    </row>
    <row r="194" spans="2:12" ht="14.25" customHeight="1" thickTop="1" thickBot="1" x14ac:dyDescent="0.25">
      <c r="B194" s="514"/>
      <c r="C194" s="514"/>
      <c r="D194" s="659"/>
      <c r="E194" s="669" t="s">
        <v>38</v>
      </c>
      <c r="F194" s="619"/>
      <c r="G194" s="619"/>
      <c r="H194" s="620"/>
      <c r="I194" s="947">
        <f>[8]enero!I194+[8]febrero!I194+[8]MARZO!I194</f>
        <v>0</v>
      </c>
      <c r="J194" s="947">
        <f>[8]enero!J194+[8]febrero!J194+[8]MARZO!J194</f>
        <v>0</v>
      </c>
      <c r="K194" s="534"/>
      <c r="L194" s="535"/>
    </row>
    <row r="195" spans="2:12" ht="14.25" customHeight="1" thickTop="1" thickBot="1" x14ac:dyDescent="0.25">
      <c r="B195" s="514"/>
      <c r="C195" s="514"/>
      <c r="D195" s="659"/>
      <c r="E195" s="670" t="s">
        <v>74</v>
      </c>
      <c r="F195" s="613"/>
      <c r="G195" s="613"/>
      <c r="H195" s="613"/>
      <c r="I195" s="947">
        <f>[8]enero!I195+[8]febrero!I195+[8]MARZO!I195</f>
        <v>0</v>
      </c>
      <c r="J195" s="947">
        <f>[8]enero!J195+[8]febrero!J195+[8]MARZO!J195</f>
        <v>0</v>
      </c>
      <c r="K195" s="534"/>
      <c r="L195" s="535"/>
    </row>
    <row r="196" spans="2:12" ht="14.25" customHeight="1" thickTop="1" thickBot="1" x14ac:dyDescent="0.25">
      <c r="B196" s="514"/>
      <c r="C196" s="514"/>
      <c r="D196" s="659"/>
      <c r="E196" s="669" t="s">
        <v>150</v>
      </c>
      <c r="F196" s="619"/>
      <c r="G196" s="619"/>
      <c r="H196" s="620"/>
      <c r="I196" s="947">
        <f>[8]enero!I196+[8]febrero!I196+[8]MARZO!I196</f>
        <v>0</v>
      </c>
      <c r="J196" s="947">
        <f>[8]enero!J196+[8]febrero!J196+[8]MARZO!J196</f>
        <v>0</v>
      </c>
      <c r="K196" s="534"/>
      <c r="L196" s="535"/>
    </row>
    <row r="197" spans="2:12" ht="14.25" customHeight="1" thickTop="1" thickBot="1" x14ac:dyDescent="0.25">
      <c r="B197" s="514"/>
      <c r="C197" s="514"/>
      <c r="D197" s="665"/>
      <c r="E197" s="669" t="s">
        <v>52</v>
      </c>
      <c r="F197" s="619"/>
      <c r="G197" s="619"/>
      <c r="H197" s="620"/>
      <c r="I197" s="947">
        <f>[8]enero!I197+[8]febrero!I197+[8]MARZO!I197</f>
        <v>0</v>
      </c>
      <c r="J197" s="947">
        <f>[8]enero!J197+[8]febrero!J197+[8]MARZO!J197</f>
        <v>0</v>
      </c>
      <c r="K197" s="534"/>
      <c r="L197" s="535"/>
    </row>
    <row r="198" spans="2:12" ht="14.25" customHeight="1" thickTop="1" thickBot="1" x14ac:dyDescent="0.25">
      <c r="B198" s="514"/>
      <c r="C198" s="514"/>
      <c r="D198" s="665"/>
      <c r="E198" s="671" t="s">
        <v>110</v>
      </c>
      <c r="F198" s="619"/>
      <c r="G198" s="619"/>
      <c r="H198" s="620"/>
      <c r="I198" s="947">
        <f>[8]enero!I198+[8]febrero!I198+[8]MARZO!I198</f>
        <v>0</v>
      </c>
      <c r="J198" s="947">
        <f>[8]enero!J198+[8]febrero!J198+[8]MARZO!J198</f>
        <v>0</v>
      </c>
      <c r="K198" s="534"/>
      <c r="L198" s="535"/>
    </row>
    <row r="199" spans="2:12" ht="14.25" customHeight="1" thickTop="1" thickBot="1" x14ac:dyDescent="0.25">
      <c r="B199" s="514"/>
      <c r="C199" s="514"/>
      <c r="D199" s="665"/>
      <c r="E199" s="669" t="s">
        <v>75</v>
      </c>
      <c r="F199" s="619"/>
      <c r="G199" s="619"/>
      <c r="H199" s="620"/>
      <c r="I199" s="947">
        <f>[8]enero!I199+[8]febrero!I199+[8]MARZO!I199</f>
        <v>0</v>
      </c>
      <c r="J199" s="947">
        <f>[8]enero!J199+[8]febrero!J199+[8]MARZO!J199</f>
        <v>0</v>
      </c>
      <c r="K199" s="534"/>
      <c r="L199" s="535"/>
    </row>
    <row r="200" spans="2:12" ht="14.25" customHeight="1" thickTop="1" thickBot="1" x14ac:dyDescent="0.25">
      <c r="B200" s="514"/>
      <c r="C200" s="514"/>
      <c r="D200" s="665"/>
      <c r="E200" s="669" t="s">
        <v>111</v>
      </c>
      <c r="F200" s="619"/>
      <c r="G200" s="619"/>
      <c r="H200" s="620"/>
      <c r="I200" s="947">
        <f>[8]enero!I200+[8]febrero!I200+[8]MARZO!I200</f>
        <v>0</v>
      </c>
      <c r="J200" s="947">
        <f>[8]enero!J200+[8]febrero!J200+[8]MARZO!J200</f>
        <v>0</v>
      </c>
      <c r="K200" s="534"/>
      <c r="L200" s="535"/>
    </row>
    <row r="201" spans="2:12" ht="14.25" customHeight="1" thickTop="1" thickBot="1" x14ac:dyDescent="0.25">
      <c r="B201" s="514"/>
      <c r="C201" s="514"/>
      <c r="D201" s="665"/>
      <c r="E201" s="669" t="s">
        <v>151</v>
      </c>
      <c r="F201" s="619"/>
      <c r="G201" s="619"/>
      <c r="H201" s="620"/>
      <c r="I201" s="947">
        <f>[8]enero!I201+[8]febrero!I201+[8]MARZO!I201</f>
        <v>0</v>
      </c>
      <c r="J201" s="947">
        <f>[8]enero!J201+[8]febrero!J201+[8]MARZO!J201</f>
        <v>0</v>
      </c>
      <c r="K201" s="534"/>
      <c r="L201" s="535"/>
    </row>
    <row r="202" spans="2:12" ht="14.25" customHeight="1" thickTop="1" thickBot="1" x14ac:dyDescent="0.25">
      <c r="B202" s="514"/>
      <c r="C202" s="514"/>
      <c r="D202" s="665"/>
      <c r="E202" s="669" t="s">
        <v>152</v>
      </c>
      <c r="F202" s="619"/>
      <c r="G202" s="619"/>
      <c r="H202" s="620"/>
      <c r="I202" s="947">
        <f>[8]enero!I202+[8]febrero!I202+[8]MARZO!I202</f>
        <v>0</v>
      </c>
      <c r="J202" s="947">
        <f>[8]enero!J202+[8]febrero!J202+[8]MARZO!J202</f>
        <v>0</v>
      </c>
      <c r="K202" s="534"/>
      <c r="L202" s="535"/>
    </row>
    <row r="203" spans="2:12" ht="14.25" customHeight="1" thickTop="1" thickBot="1" x14ac:dyDescent="0.25">
      <c r="B203" s="514"/>
      <c r="C203" s="514"/>
      <c r="D203" s="665"/>
      <c r="E203" s="669" t="s">
        <v>153</v>
      </c>
      <c r="F203" s="619"/>
      <c r="G203" s="619"/>
      <c r="H203" s="620"/>
      <c r="I203" s="947">
        <f>[8]enero!I203+[8]febrero!I203+[8]MARZO!I203</f>
        <v>0</v>
      </c>
      <c r="J203" s="947">
        <f>[8]enero!J203+[8]febrero!J203+[8]MARZO!J203</f>
        <v>0</v>
      </c>
      <c r="K203" s="534"/>
      <c r="L203" s="535"/>
    </row>
    <row r="204" spans="2:12" ht="14.25" customHeight="1" thickTop="1" thickBot="1" x14ac:dyDescent="0.25">
      <c r="B204" s="514"/>
      <c r="C204" s="514"/>
      <c r="D204" s="665"/>
      <c r="E204" s="669" t="s">
        <v>154</v>
      </c>
      <c r="F204" s="619"/>
      <c r="G204" s="619"/>
      <c r="H204" s="620"/>
      <c r="I204" s="947">
        <f>[8]enero!I204+[8]febrero!I204+[8]MARZO!I204</f>
        <v>0</v>
      </c>
      <c r="J204" s="947">
        <f>[8]enero!J204+[8]febrero!J204+[8]MARZO!J204</f>
        <v>0</v>
      </c>
      <c r="K204" s="534"/>
      <c r="L204" s="535"/>
    </row>
    <row r="205" spans="2:12" ht="14.25" customHeight="1" thickTop="1" thickBot="1" x14ac:dyDescent="0.25">
      <c r="B205" s="514"/>
      <c r="C205" s="514"/>
      <c r="D205" s="665"/>
      <c r="E205" s="670" t="s">
        <v>108</v>
      </c>
      <c r="F205" s="619"/>
      <c r="G205" s="619"/>
      <c r="H205" s="620"/>
      <c r="I205" s="947">
        <f>[8]enero!I205+[8]febrero!I205+[8]MARZO!I205</f>
        <v>0</v>
      </c>
      <c r="J205" s="947">
        <f>[8]enero!J205+[8]febrero!J205+[8]MARZO!J205</f>
        <v>0</v>
      </c>
      <c r="K205" s="534"/>
      <c r="L205" s="535"/>
    </row>
    <row r="206" spans="2:12" ht="14.25" customHeight="1" thickTop="1" thickBot="1" x14ac:dyDescent="0.25">
      <c r="B206" s="514"/>
      <c r="C206" s="514"/>
      <c r="D206" s="659"/>
      <c r="E206" s="635" t="s">
        <v>105</v>
      </c>
      <c r="F206" s="613"/>
      <c r="G206" s="613"/>
      <c r="H206" s="613"/>
      <c r="I206" s="947">
        <f>[8]enero!I206+[8]febrero!I206+[8]MARZO!I206</f>
        <v>1</v>
      </c>
      <c r="J206" s="947">
        <f>[8]enero!J206+[8]febrero!J206+[8]MARZO!J206</f>
        <v>0</v>
      </c>
      <c r="K206" s="534"/>
      <c r="L206" s="535"/>
    </row>
    <row r="207" spans="2:12" ht="14.25" customHeight="1" thickTop="1" thickBot="1" x14ac:dyDescent="0.25">
      <c r="B207" s="514"/>
      <c r="C207" s="514"/>
      <c r="D207" s="672"/>
      <c r="E207" s="669" t="s">
        <v>104</v>
      </c>
      <c r="F207" s="619"/>
      <c r="G207" s="619"/>
      <c r="H207" s="620"/>
      <c r="I207" s="947">
        <f>[8]enero!I207+[8]febrero!I207+[8]MARZO!I207</f>
        <v>0</v>
      </c>
      <c r="J207" s="947">
        <f>[8]enero!J207+[8]febrero!J207+[8]MARZO!J207</f>
        <v>0</v>
      </c>
      <c r="K207" s="534"/>
      <c r="L207" s="535"/>
    </row>
    <row r="208" spans="2:12" ht="14.25" customHeight="1" thickTop="1" thickBot="1" x14ac:dyDescent="0.25">
      <c r="B208" s="514"/>
      <c r="C208" s="514"/>
      <c r="D208" s="665"/>
      <c r="E208" s="635" t="s">
        <v>96</v>
      </c>
      <c r="F208" s="619"/>
      <c r="G208" s="619"/>
      <c r="H208" s="620"/>
      <c r="I208" s="947">
        <f>[8]enero!I208+[8]febrero!I208+[8]MARZO!I208</f>
        <v>0</v>
      </c>
      <c r="J208" s="947">
        <f>[8]enero!J208+[8]febrero!J208+[8]MARZO!J208</f>
        <v>0</v>
      </c>
      <c r="K208" s="534"/>
      <c r="L208" s="535"/>
    </row>
    <row r="209" spans="2:12" ht="14.25" customHeight="1" thickTop="1" thickBot="1" x14ac:dyDescent="0.25">
      <c r="B209" s="514"/>
      <c r="C209" s="514"/>
      <c r="D209" s="665"/>
      <c r="E209" s="669" t="s">
        <v>155</v>
      </c>
      <c r="F209" s="619"/>
      <c r="G209" s="619"/>
      <c r="H209" s="620"/>
      <c r="I209" s="947">
        <f>[8]enero!I209+[8]febrero!I209+[8]MARZO!I209</f>
        <v>3</v>
      </c>
      <c r="J209" s="947">
        <f>[8]enero!J209+[8]febrero!J209+[8]MARZO!J209</f>
        <v>0</v>
      </c>
      <c r="K209" s="534"/>
      <c r="L209" s="535"/>
    </row>
    <row r="210" spans="2:12" ht="14.25" customHeight="1" thickTop="1" thickBot="1" x14ac:dyDescent="0.25">
      <c r="B210" s="514"/>
      <c r="C210" s="514"/>
      <c r="D210" s="673"/>
      <c r="E210" s="674" t="s">
        <v>50</v>
      </c>
      <c r="F210" s="619"/>
      <c r="G210" s="619"/>
      <c r="H210" s="620"/>
      <c r="I210" s="947">
        <f>[8]enero!I210+[8]febrero!I210+[8]MARZO!I210</f>
        <v>8</v>
      </c>
      <c r="J210" s="947">
        <f>[8]enero!J210+[8]febrero!J210+[8]MARZO!J210</f>
        <v>0</v>
      </c>
      <c r="K210" s="534"/>
      <c r="L210" s="535"/>
    </row>
    <row r="211" spans="2:12" ht="16.5" thickTop="1" thickBot="1" x14ac:dyDescent="0.25">
      <c r="B211" s="514"/>
      <c r="C211" s="514"/>
      <c r="D211" s="675" t="s">
        <v>157</v>
      </c>
      <c r="E211" s="676"/>
      <c r="F211" s="677"/>
      <c r="G211" s="677"/>
      <c r="H211" s="678"/>
      <c r="I211" s="889">
        <f>SUM(I212:J214)</f>
        <v>96</v>
      </c>
      <c r="J211" s="890"/>
      <c r="K211" s="534"/>
      <c r="L211" s="535"/>
    </row>
    <row r="212" spans="2:12" ht="14.25" thickTop="1" thickBot="1" x14ac:dyDescent="0.25">
      <c r="B212" s="514"/>
      <c r="C212" s="514"/>
      <c r="D212" s="679"/>
      <c r="E212" s="652" t="s">
        <v>115</v>
      </c>
      <c r="F212" s="619"/>
      <c r="G212" s="619"/>
      <c r="H212" s="620"/>
      <c r="I212" s="947">
        <f>[8]enero!I212+[8]febrero!I212+[8]MARZO!I212</f>
        <v>76</v>
      </c>
      <c r="J212" s="947">
        <f>[8]enero!J212+[8]febrero!J212+[8]MARZO!J212</f>
        <v>0</v>
      </c>
      <c r="K212" s="534"/>
      <c r="L212" s="535"/>
    </row>
    <row r="213" spans="2:12" ht="14.25" thickTop="1" thickBot="1" x14ac:dyDescent="0.25">
      <c r="B213" s="514"/>
      <c r="C213" s="514"/>
      <c r="D213" s="680"/>
      <c r="E213" s="652" t="s">
        <v>158</v>
      </c>
      <c r="F213" s="619"/>
      <c r="G213" s="619"/>
      <c r="H213" s="620"/>
      <c r="I213" s="947">
        <f>[8]enero!I213+[8]febrero!I213+[8]MARZO!I213</f>
        <v>0</v>
      </c>
      <c r="J213" s="947">
        <f>[8]enero!J213+[8]febrero!J213+[8]MARZO!J213</f>
        <v>0</v>
      </c>
      <c r="K213" s="534"/>
      <c r="L213" s="535"/>
    </row>
    <row r="214" spans="2:12" ht="14.25" thickTop="1" thickBot="1" x14ac:dyDescent="0.25">
      <c r="B214" s="514"/>
      <c r="C214" s="514"/>
      <c r="D214" s="680"/>
      <c r="E214" s="652" t="s">
        <v>159</v>
      </c>
      <c r="F214" s="623"/>
      <c r="G214" s="623"/>
      <c r="H214" s="624"/>
      <c r="I214" s="947">
        <f>[8]enero!I214+[8]febrero!I214+[8]MARZO!I214</f>
        <v>20</v>
      </c>
      <c r="J214" s="947">
        <f>[8]enero!J214+[8]febrero!J214+[8]MARZO!J214</f>
        <v>0</v>
      </c>
      <c r="K214" s="534"/>
      <c r="L214" s="535"/>
    </row>
    <row r="215" spans="2:12" ht="16.5" thickTop="1" thickBot="1" x14ac:dyDescent="0.3">
      <c r="B215" s="514"/>
      <c r="C215" s="514"/>
      <c r="D215" s="572"/>
      <c r="E215" s="681" t="s">
        <v>116</v>
      </c>
      <c r="F215" s="682"/>
      <c r="G215" s="682"/>
      <c r="H215" s="683"/>
      <c r="I215" s="935">
        <f>(I216+I217)</f>
        <v>0</v>
      </c>
      <c r="J215" s="935"/>
      <c r="K215" s="534"/>
      <c r="L215" s="535"/>
    </row>
    <row r="216" spans="2:12" ht="14.25" thickTop="1" thickBot="1" x14ac:dyDescent="0.25">
      <c r="B216" s="514"/>
      <c r="C216" s="514"/>
      <c r="D216" s="680"/>
      <c r="E216" s="684" t="s">
        <v>175</v>
      </c>
      <c r="F216" s="619"/>
      <c r="G216" s="619"/>
      <c r="H216" s="620"/>
      <c r="I216" s="947">
        <f>[8]enero!I216+[8]febrero!I216+[8]MARZO!I216</f>
        <v>0</v>
      </c>
      <c r="J216" s="947">
        <f>[8]enero!J216+[8]febrero!J216+[8]MARZO!J216</f>
        <v>0</v>
      </c>
      <c r="K216" s="534"/>
      <c r="L216" s="535"/>
    </row>
    <row r="217" spans="2:12" ht="14.25" thickTop="1" thickBot="1" x14ac:dyDescent="0.25">
      <c r="B217" s="685"/>
      <c r="C217" s="514"/>
      <c r="D217" s="686"/>
      <c r="E217" s="687" t="s">
        <v>176</v>
      </c>
      <c r="F217" s="688"/>
      <c r="G217" s="688"/>
      <c r="H217" s="689"/>
      <c r="I217" s="947">
        <f>[8]enero!I217+[8]febrero!I217+[8]MARZO!I217</f>
        <v>0</v>
      </c>
      <c r="J217" s="947">
        <f>[8]enero!J217+[8]febrero!J217+[8]MARZO!J217</f>
        <v>0</v>
      </c>
      <c r="K217" s="534"/>
      <c r="L217" s="535"/>
    </row>
    <row r="218" spans="2:12" ht="15.75" thickTop="1" thickBot="1" x14ac:dyDescent="0.25">
      <c r="B218" s="514"/>
      <c r="C218" s="514"/>
      <c r="D218" s="680"/>
      <c r="E218" s="690" t="s">
        <v>120</v>
      </c>
      <c r="F218" s="691"/>
      <c r="G218" s="691"/>
      <c r="H218" s="692"/>
      <c r="I218" s="935">
        <f>(I219+I220+I221+I222)</f>
        <v>1</v>
      </c>
      <c r="J218" s="935"/>
      <c r="K218" s="534"/>
      <c r="L218" s="535"/>
    </row>
    <row r="219" spans="2:12" ht="14.25" thickTop="1" thickBot="1" x14ac:dyDescent="0.25">
      <c r="B219" s="514"/>
      <c r="C219" s="514"/>
      <c r="D219" s="680"/>
      <c r="E219" s="693" t="s">
        <v>160</v>
      </c>
      <c r="F219" s="646"/>
      <c r="G219" s="646"/>
      <c r="H219" s="694"/>
      <c r="I219" s="947">
        <f>[8]enero!I219+[8]febrero!I219+[8]MARZO!I219</f>
        <v>0</v>
      </c>
      <c r="J219" s="947">
        <f>[8]enero!J219+[8]febrero!J219+[8]MARZO!J219</f>
        <v>0</v>
      </c>
      <c r="K219" s="534"/>
      <c r="L219" s="535"/>
    </row>
    <row r="220" spans="2:12" ht="14.25" thickTop="1" thickBot="1" x14ac:dyDescent="0.25">
      <c r="B220" s="514"/>
      <c r="C220" s="514"/>
      <c r="D220" s="680"/>
      <c r="E220" s="693" t="s">
        <v>118</v>
      </c>
      <c r="F220" s="646"/>
      <c r="G220" s="646"/>
      <c r="H220" s="694"/>
      <c r="I220" s="947">
        <f>[8]enero!I220+[8]febrero!I220+[8]MARZO!I220</f>
        <v>0</v>
      </c>
      <c r="J220" s="947">
        <f>[8]enero!J220+[8]febrero!J220+[8]MARZO!J220</f>
        <v>0</v>
      </c>
      <c r="K220" s="534"/>
      <c r="L220" s="535"/>
    </row>
    <row r="221" spans="2:12" ht="14.25" thickTop="1" thickBot="1" x14ac:dyDescent="0.25">
      <c r="B221" s="514"/>
      <c r="C221" s="514"/>
      <c r="D221" s="680"/>
      <c r="E221" s="693" t="s">
        <v>119</v>
      </c>
      <c r="F221" s="646"/>
      <c r="G221" s="646"/>
      <c r="H221" s="694"/>
      <c r="I221" s="947">
        <f>[8]enero!I221+[8]febrero!I221+[8]MARZO!I221</f>
        <v>1</v>
      </c>
      <c r="J221" s="947">
        <f>[8]enero!J221+[8]febrero!J221+[8]MARZO!J221</f>
        <v>0</v>
      </c>
      <c r="K221" s="534"/>
      <c r="L221" s="535"/>
    </row>
    <row r="222" spans="2:12" ht="14.25" thickTop="1" thickBot="1" x14ac:dyDescent="0.25">
      <c r="B222" s="514"/>
      <c r="C222" s="514"/>
      <c r="D222" s="680"/>
      <c r="E222" s="671" t="s">
        <v>161</v>
      </c>
      <c r="F222" s="619"/>
      <c r="G222" s="619"/>
      <c r="H222" s="620"/>
      <c r="I222" s="947">
        <f>[8]enero!I222+[8]febrero!I222+[8]MARZO!I222</f>
        <v>0</v>
      </c>
      <c r="J222" s="947">
        <f>[8]enero!J222+[8]febrero!J222+[8]MARZO!J222</f>
        <v>0</v>
      </c>
      <c r="K222" s="534"/>
      <c r="L222" s="535"/>
    </row>
    <row r="223" spans="2:12" ht="16.5" thickTop="1" thickBot="1" x14ac:dyDescent="0.25">
      <c r="B223" s="514"/>
      <c r="C223" s="514"/>
      <c r="D223" s="695" t="s">
        <v>162</v>
      </c>
      <c r="E223" s="676"/>
      <c r="F223" s="676"/>
      <c r="G223" s="676"/>
      <c r="H223" s="696"/>
      <c r="I223" s="889">
        <f>(I224+I225+I226)</f>
        <v>196</v>
      </c>
      <c r="J223" s="890"/>
      <c r="K223" s="534"/>
      <c r="L223" s="535"/>
    </row>
    <row r="224" spans="2:12" ht="14.25" thickTop="1" thickBot="1" x14ac:dyDescent="0.25">
      <c r="B224" s="514"/>
      <c r="C224" s="514"/>
      <c r="D224" s="680"/>
      <c r="E224" s="697" t="s">
        <v>10</v>
      </c>
      <c r="F224" s="613"/>
      <c r="G224" s="613"/>
      <c r="H224" s="613"/>
      <c r="I224" s="947">
        <f>[8]enero!I224+[8]febrero!I224+[8]MARZO!I224</f>
        <v>24</v>
      </c>
      <c r="J224" s="947">
        <f>[8]enero!J224+[8]febrero!J224+[8]MARZO!J224</f>
        <v>0</v>
      </c>
      <c r="K224" s="534"/>
      <c r="L224" s="535"/>
    </row>
    <row r="225" spans="2:13" ht="14.25" thickTop="1" thickBot="1" x14ac:dyDescent="0.25">
      <c r="B225" s="514"/>
      <c r="C225" s="514"/>
      <c r="D225" s="680"/>
      <c r="E225" s="652" t="s">
        <v>163</v>
      </c>
      <c r="F225" s="619"/>
      <c r="G225" s="619"/>
      <c r="H225" s="620"/>
      <c r="I225" s="947">
        <f>[8]enero!I225+[8]febrero!I225+[8]MARZO!I225</f>
        <v>2</v>
      </c>
      <c r="J225" s="947">
        <f>[8]enero!J225+[8]febrero!J225+[8]MARZO!J225</f>
        <v>0</v>
      </c>
      <c r="K225" s="534"/>
      <c r="L225" s="535"/>
    </row>
    <row r="226" spans="2:13" ht="14.25" thickTop="1" thickBot="1" x14ac:dyDescent="0.25">
      <c r="B226" s="514"/>
      <c r="C226" s="514"/>
      <c r="D226" s="680"/>
      <c r="E226" s="698" t="s">
        <v>164</v>
      </c>
      <c r="F226" s="623"/>
      <c r="G226" s="623"/>
      <c r="H226" s="624"/>
      <c r="I226" s="947">
        <f>[8]enero!I226+[8]febrero!I226+[8]MARZO!I226</f>
        <v>170</v>
      </c>
      <c r="J226" s="947">
        <f>[8]enero!J226+[8]febrero!J226+[8]MARZO!J226</f>
        <v>0</v>
      </c>
      <c r="K226" s="534"/>
      <c r="L226" s="535"/>
    </row>
    <row r="227" spans="2:13" ht="16.5" thickTop="1" thickBot="1" x14ac:dyDescent="0.25">
      <c r="B227" s="514"/>
      <c r="C227" s="514"/>
      <c r="D227" s="695" t="s">
        <v>165</v>
      </c>
      <c r="E227" s="676"/>
      <c r="F227" s="676"/>
      <c r="G227" s="676"/>
      <c r="H227" s="696"/>
      <c r="I227" s="889">
        <f>(I228+I229+I230+I231)</f>
        <v>66</v>
      </c>
      <c r="J227" s="890"/>
      <c r="K227" s="534"/>
      <c r="L227" s="535"/>
      <c r="M227" s="699"/>
    </row>
    <row r="228" spans="2:13" ht="14.25" thickTop="1" thickBot="1" x14ac:dyDescent="0.25">
      <c r="B228" s="514"/>
      <c r="C228" s="514"/>
      <c r="D228" s="679"/>
      <c r="E228" s="652" t="s">
        <v>10</v>
      </c>
      <c r="F228" s="619"/>
      <c r="G228" s="619"/>
      <c r="H228" s="620"/>
      <c r="I228" s="947">
        <f>[8]enero!I228+[8]febrero!I228+[8]MARZO!I228</f>
        <v>8</v>
      </c>
      <c r="J228" s="947">
        <f>[8]enero!J228+[8]febrero!J228+[8]MARZO!J228</f>
        <v>0</v>
      </c>
      <c r="K228" s="534"/>
      <c r="L228" s="535"/>
    </row>
    <row r="229" spans="2:13" ht="14.25" thickTop="1" thickBot="1" x14ac:dyDescent="0.25">
      <c r="B229" s="514"/>
      <c r="C229" s="514"/>
      <c r="D229" s="680"/>
      <c r="E229" s="652" t="s">
        <v>163</v>
      </c>
      <c r="F229" s="619"/>
      <c r="G229" s="619"/>
      <c r="H229" s="620"/>
      <c r="I229" s="947">
        <f>[8]enero!I229+[8]febrero!I229+[8]MARZO!I229</f>
        <v>0</v>
      </c>
      <c r="J229" s="947">
        <f>[8]enero!J229+[8]febrero!J229+[8]MARZO!J229</f>
        <v>0</v>
      </c>
      <c r="K229" s="534"/>
      <c r="L229" s="700"/>
    </row>
    <row r="230" spans="2:13" ht="14.25" thickTop="1" thickBot="1" x14ac:dyDescent="0.25">
      <c r="B230" s="514"/>
      <c r="C230" s="514"/>
      <c r="D230" s="680"/>
      <c r="E230" s="698" t="s">
        <v>164</v>
      </c>
      <c r="F230" s="623"/>
      <c r="G230" s="623"/>
      <c r="H230" s="624"/>
      <c r="I230" s="947">
        <f>[8]enero!I230+[8]febrero!I230+[8]MARZO!I230</f>
        <v>58</v>
      </c>
      <c r="J230" s="947">
        <f>[8]enero!J230+[8]febrero!J230+[8]MARZO!J230</f>
        <v>0</v>
      </c>
      <c r="K230" s="534"/>
      <c r="L230" s="535"/>
    </row>
    <row r="231" spans="2:13" ht="14.25" thickTop="1" thickBot="1" x14ac:dyDescent="0.25">
      <c r="B231" s="514"/>
      <c r="C231" s="514"/>
      <c r="D231" s="680"/>
      <c r="E231" s="698" t="s">
        <v>166</v>
      </c>
      <c r="F231" s="623"/>
      <c r="G231" s="623"/>
      <c r="H231" s="624"/>
      <c r="I231" s="947">
        <f>[8]enero!I231+[8]febrero!I231+[8]MARZO!I231</f>
        <v>0</v>
      </c>
      <c r="J231" s="947">
        <f>[8]enero!J231+[8]febrero!J231+[8]MARZO!J231</f>
        <v>0</v>
      </c>
      <c r="K231" s="534"/>
      <c r="L231" s="535"/>
    </row>
    <row r="232" spans="2:13" ht="16.5" thickTop="1" thickBot="1" x14ac:dyDescent="0.3">
      <c r="B232" s="514"/>
      <c r="C232" s="514"/>
      <c r="D232" s="680"/>
      <c r="E232" s="968" t="s">
        <v>31</v>
      </c>
      <c r="F232" s="969"/>
      <c r="G232" s="969"/>
      <c r="H232" s="970"/>
      <c r="I232" s="935">
        <f>(I233+I234+I235+I236)</f>
        <v>62</v>
      </c>
      <c r="J232" s="935"/>
      <c r="K232" s="534"/>
      <c r="L232" s="535"/>
    </row>
    <row r="233" spans="2:13" ht="14.25" thickTop="1" thickBot="1" x14ac:dyDescent="0.25">
      <c r="B233" s="514"/>
      <c r="C233" s="514"/>
      <c r="D233" s="680"/>
      <c r="E233" s="697" t="s">
        <v>10</v>
      </c>
      <c r="F233" s="613"/>
      <c r="G233" s="613"/>
      <c r="H233" s="613"/>
      <c r="I233" s="947">
        <f>[8]enero!I233+[8]febrero!I233+[8]MARZO!I233</f>
        <v>0</v>
      </c>
      <c r="J233" s="947">
        <f>[8]enero!J233+[8]febrero!J233+[8]MARZO!J233</f>
        <v>0</v>
      </c>
      <c r="K233" s="534"/>
      <c r="L233" s="535"/>
    </row>
    <row r="234" spans="2:13" ht="14.25" thickTop="1" thickBot="1" x14ac:dyDescent="0.25">
      <c r="B234" s="514"/>
      <c r="C234" s="514"/>
      <c r="D234" s="680"/>
      <c r="E234" s="652" t="s">
        <v>163</v>
      </c>
      <c r="F234" s="619"/>
      <c r="G234" s="619"/>
      <c r="H234" s="620"/>
      <c r="I234" s="947">
        <f>[8]enero!I234+[8]febrero!I234+[8]MARZO!I234</f>
        <v>0</v>
      </c>
      <c r="J234" s="947">
        <f>[8]enero!J234+[8]febrero!J234+[8]MARZO!J234</f>
        <v>0</v>
      </c>
      <c r="K234" s="534"/>
      <c r="L234" s="535"/>
    </row>
    <row r="235" spans="2:13" ht="14.25" thickTop="1" thickBot="1" x14ac:dyDescent="0.25">
      <c r="B235" s="514"/>
      <c r="C235" s="514"/>
      <c r="D235" s="680"/>
      <c r="E235" s="698" t="s">
        <v>164</v>
      </c>
      <c r="F235" s="623"/>
      <c r="G235" s="623"/>
      <c r="H235" s="624"/>
      <c r="I235" s="947">
        <f>[8]enero!I235+[8]febrero!I235+[8]MARZO!I235</f>
        <v>30</v>
      </c>
      <c r="J235" s="947">
        <f>[8]enero!J235+[8]febrero!J235+[8]MARZO!J235</f>
        <v>0</v>
      </c>
      <c r="K235" s="534"/>
      <c r="L235" s="535"/>
    </row>
    <row r="236" spans="2:13" ht="14.25" thickTop="1" thickBot="1" x14ac:dyDescent="0.25">
      <c r="B236" s="514"/>
      <c r="C236" s="514"/>
      <c r="D236" s="680"/>
      <c r="E236" s="652" t="s">
        <v>44</v>
      </c>
      <c r="F236" s="623"/>
      <c r="G236" s="623"/>
      <c r="H236" s="624"/>
      <c r="I236" s="947">
        <f>[8]enero!I236+[8]febrero!I236+[8]MARZO!I236</f>
        <v>32</v>
      </c>
      <c r="J236" s="947">
        <f>[8]enero!J236+[8]febrero!J236+[8]MARZO!J236</f>
        <v>0</v>
      </c>
      <c r="K236" s="534"/>
      <c r="L236" s="535"/>
    </row>
    <row r="237" spans="2:13" ht="16.5" thickTop="1" thickBot="1" x14ac:dyDescent="0.25">
      <c r="B237" s="514"/>
      <c r="C237" s="701"/>
      <c r="D237" s="726" t="s">
        <v>171</v>
      </c>
      <c r="E237" s="640"/>
      <c r="F237" s="703"/>
      <c r="G237" s="642"/>
      <c r="H237" s="658"/>
      <c r="I237" s="907">
        <f>(I238+I239+I240+I241)</f>
        <v>80</v>
      </c>
      <c r="J237" s="907"/>
      <c r="K237" s="514"/>
      <c r="L237" s="535"/>
    </row>
    <row r="238" spans="2:13" ht="14.25" thickTop="1" thickBot="1" x14ac:dyDescent="0.25">
      <c r="B238" s="514"/>
      <c r="C238" s="518"/>
      <c r="D238" s="704"/>
      <c r="E238" s="705" t="s">
        <v>167</v>
      </c>
      <c r="F238" s="688"/>
      <c r="G238" s="688"/>
      <c r="H238" s="689"/>
      <c r="I238" s="947">
        <f>[8]enero!I238+[8]febrero!I238+[8]MARZO!I238</f>
        <v>8</v>
      </c>
      <c r="J238" s="947">
        <f>[8]enero!J238+[8]febrero!J238+[8]MARZO!J238</f>
        <v>0</v>
      </c>
      <c r="K238" s="514"/>
      <c r="L238" s="535"/>
    </row>
    <row r="239" spans="2:13" ht="12.75" customHeight="1" thickTop="1" thickBot="1" x14ac:dyDescent="0.25">
      <c r="B239" s="514"/>
      <c r="C239" s="706"/>
      <c r="D239" s="701"/>
      <c r="E239" s="688" t="s">
        <v>168</v>
      </c>
      <c r="F239" s="688"/>
      <c r="G239" s="688"/>
      <c r="H239" s="688"/>
      <c r="I239" s="947">
        <f>[8]enero!I239+[8]febrero!I239+[8]MARZO!I239</f>
        <v>6</v>
      </c>
      <c r="J239" s="947">
        <f>[8]enero!J239+[8]febrero!J239+[8]MARZO!J239</f>
        <v>0</v>
      </c>
      <c r="K239" s="514"/>
    </row>
    <row r="240" spans="2:13" ht="12.75" customHeight="1" thickTop="1" thickBot="1" x14ac:dyDescent="0.25">
      <c r="B240" s="514"/>
      <c r="C240" s="706"/>
      <c r="D240" s="701"/>
      <c r="E240" s="707" t="s">
        <v>169</v>
      </c>
      <c r="F240" s="688"/>
      <c r="G240" s="688"/>
      <c r="H240" s="689"/>
      <c r="I240" s="947">
        <f>[8]enero!I240+[8]febrero!I240+[8]MARZO!I240</f>
        <v>66</v>
      </c>
      <c r="J240" s="947">
        <f>[8]enero!J240+[8]febrero!J240+[8]MARZO!J240</f>
        <v>0</v>
      </c>
      <c r="K240" s="514"/>
    </row>
    <row r="241" spans="2:11" ht="13.5" customHeight="1" thickTop="1" thickBot="1" x14ac:dyDescent="0.25">
      <c r="B241" s="514"/>
      <c r="C241" s="706"/>
      <c r="D241" s="701"/>
      <c r="E241" s="707" t="s">
        <v>170</v>
      </c>
      <c r="F241" s="688"/>
      <c r="G241" s="688"/>
      <c r="H241" s="689"/>
      <c r="I241" s="947">
        <f>[8]enero!I241+[8]febrero!I241+[8]MARZO!I241</f>
        <v>0</v>
      </c>
      <c r="J241" s="947">
        <f>[8]enero!J241+[8]febrero!J241+[8]MARZO!J241</f>
        <v>0</v>
      </c>
      <c r="K241" s="514"/>
    </row>
    <row r="242" spans="2:11" ht="15" customHeight="1" thickTop="1" thickBot="1" x14ac:dyDescent="0.3">
      <c r="B242" s="514"/>
      <c r="C242" s="610"/>
      <c r="D242" s="680"/>
      <c r="E242" s="681" t="s">
        <v>40</v>
      </c>
      <c r="F242" s="682"/>
      <c r="G242" s="682"/>
      <c r="H242" s="683"/>
      <c r="I242" s="935">
        <f>I243+I244+I245</f>
        <v>0</v>
      </c>
      <c r="J242" s="935"/>
      <c r="K242" s="514"/>
    </row>
    <row r="243" spans="2:11" ht="13.5" customHeight="1" thickTop="1" thickBot="1" x14ac:dyDescent="0.25">
      <c r="B243" s="514"/>
      <c r="C243" s="514"/>
      <c r="D243" s="680"/>
      <c r="E243" s="708" t="s">
        <v>13</v>
      </c>
      <c r="F243" s="619"/>
      <c r="G243" s="619"/>
      <c r="H243" s="620"/>
      <c r="I243" s="947">
        <f>[8]enero!I243+[8]febrero!I243+[8]MARZO!I243</f>
        <v>0</v>
      </c>
      <c r="J243" s="947">
        <f>[8]enero!J243+[8]febrero!J243+[8]MARZO!J243</f>
        <v>0</v>
      </c>
      <c r="K243" s="514"/>
    </row>
    <row r="244" spans="2:11" ht="13.5" customHeight="1" thickTop="1" thickBot="1" x14ac:dyDescent="0.25">
      <c r="B244" s="514"/>
      <c r="C244" s="610"/>
      <c r="D244" s="680"/>
      <c r="E244" s="709" t="s">
        <v>14</v>
      </c>
      <c r="F244" s="688"/>
      <c r="G244" s="688"/>
      <c r="H244" s="689"/>
      <c r="I244" s="947">
        <f>[8]enero!I244+[8]febrero!I244+[8]MARZO!I244</f>
        <v>0</v>
      </c>
      <c r="J244" s="947">
        <f>[8]enero!J244+[8]febrero!J244+[8]MARZO!J244</f>
        <v>0</v>
      </c>
      <c r="K244" s="514"/>
    </row>
    <row r="245" spans="2:11" ht="15.75" customHeight="1" thickTop="1" thickBot="1" x14ac:dyDescent="0.25">
      <c r="B245" s="514"/>
      <c r="C245" s="610"/>
      <c r="D245" s="680"/>
      <c r="E245" s="710" t="s">
        <v>121</v>
      </c>
      <c r="F245" s="688"/>
      <c r="G245" s="688"/>
      <c r="H245" s="689"/>
      <c r="I245" s="947">
        <f>[8]enero!I245+[8]febrero!I245+[8]MARZO!I245</f>
        <v>0</v>
      </c>
      <c r="J245" s="947">
        <f>[8]enero!J245+[8]febrero!J245+[8]MARZO!J245</f>
        <v>0</v>
      </c>
      <c r="K245" s="572"/>
    </row>
    <row r="246" spans="2:11" ht="17.25" thickTop="1" thickBot="1" x14ac:dyDescent="0.25">
      <c r="B246" s="514"/>
      <c r="C246" s="711" t="s">
        <v>172</v>
      </c>
      <c r="D246" s="712"/>
      <c r="E246" s="712"/>
      <c r="F246" s="712"/>
      <c r="G246" s="713"/>
      <c r="H246" s="889" t="s">
        <v>0</v>
      </c>
      <c r="I246" s="974"/>
      <c r="J246" s="890"/>
      <c r="K246" s="514"/>
    </row>
    <row r="247" spans="2:11" ht="16.5" thickTop="1" x14ac:dyDescent="0.2">
      <c r="B247" s="514"/>
      <c r="C247" s="714"/>
      <c r="D247" s="715"/>
      <c r="E247" s="715"/>
      <c r="F247" s="715"/>
      <c r="G247" s="716"/>
      <c r="H247" s="975">
        <f>(F10+J15-F21+J77-H89)</f>
        <v>1612</v>
      </c>
      <c r="I247" s="976"/>
      <c r="J247" s="977"/>
      <c r="K247" s="514"/>
    </row>
    <row r="248" spans="2:11" ht="16.5" thickBot="1" x14ac:dyDescent="0.25">
      <c r="B248" s="572"/>
      <c r="C248" s="717"/>
      <c r="D248" s="718"/>
      <c r="E248" s="718"/>
      <c r="F248" s="718"/>
      <c r="G248" s="719"/>
      <c r="H248" s="978"/>
      <c r="I248" s="979"/>
      <c r="J248" s="980"/>
      <c r="K248" s="572"/>
    </row>
    <row r="249" spans="2:11" ht="13.5" thickTop="1" x14ac:dyDescent="0.2">
      <c r="E249" s="527"/>
    </row>
    <row r="251" spans="2:11" x14ac:dyDescent="0.2">
      <c r="E251" s="720"/>
    </row>
    <row r="252" spans="2:11" x14ac:dyDescent="0.2">
      <c r="E252" s="720"/>
    </row>
    <row r="253" spans="2:11" x14ac:dyDescent="0.2">
      <c r="E253" s="720"/>
    </row>
    <row r="254" spans="2:11" x14ac:dyDescent="0.2">
      <c r="E254" s="720"/>
    </row>
    <row r="255" spans="2:11" x14ac:dyDescent="0.2">
      <c r="E255" s="720"/>
    </row>
    <row r="256" spans="2:11" x14ac:dyDescent="0.2">
      <c r="E256" s="527"/>
    </row>
    <row r="258" spans="5:5" x14ac:dyDescent="0.2">
      <c r="E258" s="527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73" zoomScale="120" zoomScaleNormal="120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250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305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306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 t="s">
        <v>307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363</v>
      </c>
      <c r="G10" s="806"/>
      <c r="H10" s="807">
        <f>SUM(F10:G11)</f>
        <v>363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731" t="s">
        <v>1</v>
      </c>
      <c r="I14" s="731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730">
        <f>SUM(H16:H17)</f>
        <v>19</v>
      </c>
      <c r="I15" s="730">
        <f>SUM(I16:I17)</f>
        <v>0</v>
      </c>
      <c r="J15" s="792">
        <f>H15+I15</f>
        <v>19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v>12</v>
      </c>
      <c r="I16" s="84"/>
      <c r="J16" s="796">
        <f>(H16+I16)</f>
        <v>19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/>
      <c r="I17" s="84"/>
      <c r="J17" s="824">
        <f>(H17+I17)</f>
        <v>0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731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5</v>
      </c>
      <c r="G21" s="825"/>
      <c r="H21" s="825"/>
      <c r="I21" s="826"/>
      <c r="J21" s="827">
        <f>(J23+J28+J34+J38+J43+J55+J70+J72+J78)</f>
        <v>31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25</v>
      </c>
      <c r="G22" s="97">
        <f>(G23+G28+G34+G38+G43+G55+G70+G72+G77+G78)</f>
        <v>6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/>
      <c r="G24" s="392"/>
      <c r="H24" s="392"/>
      <c r="I24" s="392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/>
      <c r="G25" s="392"/>
      <c r="H25" s="392"/>
      <c r="I25" s="392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/>
      <c r="G26" s="392"/>
      <c r="H26" s="392"/>
      <c r="I26" s="392"/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/>
      <c r="G27" s="392"/>
      <c r="H27" s="392"/>
      <c r="I27" s="392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736" t="s">
        <v>20</v>
      </c>
      <c r="E28" s="101"/>
      <c r="F28" s="737">
        <f>SUM(F29:F33)</f>
        <v>1</v>
      </c>
      <c r="G28" s="737">
        <f>SUM(G29:G33)</f>
        <v>0</v>
      </c>
      <c r="H28" s="737">
        <f>SUM(H29:H33)</f>
        <v>0</v>
      </c>
      <c r="I28" s="737">
        <f>SUM(I29:I33)</f>
        <v>0</v>
      </c>
      <c r="J28" s="102">
        <f t="shared" si="0"/>
        <v>1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/>
      <c r="G29" s="392"/>
      <c r="H29" s="392"/>
      <c r="I29" s="392"/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/>
      <c r="G30" s="392"/>
      <c r="H30" s="392"/>
      <c r="I30" s="392"/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/>
      <c r="G31" s="392"/>
      <c r="H31" s="392"/>
      <c r="I31" s="392"/>
      <c r="J31" s="365">
        <f t="shared" si="0"/>
        <v>0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/>
      <c r="G32" s="392"/>
      <c r="H32" s="392"/>
      <c r="I32" s="392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>
        <v>1</v>
      </c>
      <c r="G33" s="392"/>
      <c r="H33" s="392"/>
      <c r="I33" s="392"/>
      <c r="J33" s="365">
        <f t="shared" si="0"/>
        <v>1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2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2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/>
      <c r="G35" s="225"/>
      <c r="H35" s="225"/>
      <c r="I35" s="225"/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732">
        <v>2</v>
      </c>
      <c r="G36" s="732"/>
      <c r="H36" s="732"/>
      <c r="I36" s="732"/>
      <c r="J36" s="366">
        <f>SUM(F36:I36)</f>
        <v>2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732"/>
      <c r="G37" s="732"/>
      <c r="H37" s="732"/>
      <c r="I37" s="732"/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737">
        <f>SUM(F39:F42)</f>
        <v>2</v>
      </c>
      <c r="G38" s="737">
        <f>SUM(G39:G42)</f>
        <v>0</v>
      </c>
      <c r="H38" s="737">
        <f>SUM(H39:H42)</f>
        <v>0</v>
      </c>
      <c r="I38" s="737">
        <f>SUM(I39:I42)</f>
        <v>0</v>
      </c>
      <c r="J38" s="100">
        <f t="shared" si="1"/>
        <v>2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>
        <v>2</v>
      </c>
      <c r="G39" s="392"/>
      <c r="H39" s="392"/>
      <c r="I39" s="392"/>
      <c r="J39" s="366">
        <f t="shared" si="1"/>
        <v>2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732"/>
      <c r="G40" s="732"/>
      <c r="H40" s="732"/>
      <c r="I40" s="732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732"/>
      <c r="G41" s="732"/>
      <c r="H41" s="732"/>
      <c r="I41" s="732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732"/>
      <c r="G42" s="732"/>
      <c r="H42" s="732"/>
      <c r="I42" s="732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737">
        <f>SUM(F44:F54)</f>
        <v>1</v>
      </c>
      <c r="G43" s="737">
        <f>SUM(G44:G54)</f>
        <v>4</v>
      </c>
      <c r="H43" s="737">
        <f>SUM(H44:H54)</f>
        <v>0</v>
      </c>
      <c r="I43" s="737">
        <f>SUM(I44:I54)</f>
        <v>0</v>
      </c>
      <c r="J43" s="105">
        <f>SUM(F43:I43)</f>
        <v>5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732"/>
      <c r="G44" s="732">
        <v>2</v>
      </c>
      <c r="H44" s="732"/>
      <c r="I44" s="732"/>
      <c r="J44" s="366">
        <f>SUM(F44:I44)</f>
        <v>2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732">
        <v>1</v>
      </c>
      <c r="G45" s="732">
        <v>1</v>
      </c>
      <c r="H45" s="732"/>
      <c r="I45" s="732"/>
      <c r="J45" s="366">
        <f t="shared" si="1"/>
        <v>2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732"/>
      <c r="G46" s="732"/>
      <c r="H46" s="732"/>
      <c r="I46" s="732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732"/>
      <c r="G47" s="732"/>
      <c r="H47" s="732"/>
      <c r="I47" s="732"/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732"/>
      <c r="G48" s="732"/>
      <c r="H48" s="732"/>
      <c r="I48" s="732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732"/>
      <c r="G49" s="732">
        <v>1</v>
      </c>
      <c r="H49" s="732"/>
      <c r="I49" s="732"/>
      <c r="J49" s="367">
        <f t="shared" si="1"/>
        <v>1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732"/>
      <c r="G50" s="732"/>
      <c r="H50" s="732"/>
      <c r="I50" s="732"/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732"/>
      <c r="G51" s="732"/>
      <c r="H51" s="732"/>
      <c r="I51" s="732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732"/>
      <c r="G52" s="732"/>
      <c r="H52" s="732"/>
      <c r="I52" s="732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732"/>
      <c r="G53" s="732"/>
      <c r="H53" s="732"/>
      <c r="I53" s="732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732"/>
      <c r="G54" s="732"/>
      <c r="H54" s="732"/>
      <c r="I54" s="732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2</v>
      </c>
      <c r="H55" s="130">
        <f>SUM(H56:H64)</f>
        <v>0</v>
      </c>
      <c r="I55" s="130">
        <f>SUM(I56:I64)</f>
        <v>0</v>
      </c>
      <c r="J55" s="105">
        <f>SUM(F55:F55:I55)</f>
        <v>2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732"/>
      <c r="G56" s="732"/>
      <c r="H56" s="732"/>
      <c r="I56" s="732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732"/>
      <c r="G57" s="732"/>
      <c r="H57" s="732"/>
      <c r="I57" s="732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732"/>
      <c r="G58" s="732"/>
      <c r="H58" s="732"/>
      <c r="I58" s="732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732"/>
      <c r="G59" s="732">
        <v>2</v>
      </c>
      <c r="H59" s="732"/>
      <c r="I59" s="732"/>
      <c r="J59" s="106">
        <f>(I59+H59+G59+F59)</f>
        <v>2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732"/>
      <c r="G60" s="732"/>
      <c r="H60" s="732"/>
      <c r="I60" s="732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732"/>
      <c r="G61" s="732"/>
      <c r="H61" s="732"/>
      <c r="I61" s="732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732"/>
      <c r="G62" s="732"/>
      <c r="H62" s="732"/>
      <c r="I62" s="732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732"/>
      <c r="G63" s="732"/>
      <c r="H63" s="732"/>
      <c r="I63" s="732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732"/>
      <c r="G64" s="732"/>
      <c r="H64" s="732"/>
      <c r="I64" s="732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13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737">
        <f>(F71)</f>
        <v>0</v>
      </c>
      <c r="G70" s="737">
        <f>(G71)</f>
        <v>0</v>
      </c>
      <c r="H70" s="737">
        <f>(H71)</f>
        <v>0</v>
      </c>
      <c r="I70" s="737">
        <f>(I71)</f>
        <v>0</v>
      </c>
      <c r="J70" s="737">
        <f>SUM(F70:I70)</f>
        <v>0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732"/>
      <c r="G71" s="732"/>
      <c r="H71" s="732"/>
      <c r="I71" s="732"/>
      <c r="J71" s="367">
        <f>SUM(F71:I71)</f>
        <v>0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737">
        <f>SUM(F73:F75)</f>
        <v>0</v>
      </c>
      <c r="G72" s="737">
        <f>SUM(G73:G75)</f>
        <v>0</v>
      </c>
      <c r="H72" s="737">
        <f>SUM(H73:H75)</f>
        <v>0</v>
      </c>
      <c r="I72" s="737">
        <f>SUM(I73:I75)</f>
        <v>0</v>
      </c>
      <c r="J72" s="737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732"/>
      <c r="G73" s="732"/>
      <c r="H73" s="732"/>
      <c r="I73" s="732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732"/>
      <c r="G74" s="732"/>
      <c r="H74" s="732"/>
      <c r="I74" s="732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732"/>
      <c r="G75" s="732"/>
      <c r="H75" s="732"/>
      <c r="I75" s="732"/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363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729"/>
      <c r="G77" s="729"/>
      <c r="H77" s="729"/>
      <c r="I77" s="729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19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19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729"/>
      <c r="G79" s="729"/>
      <c r="H79" s="729"/>
      <c r="I79" s="729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729">
        <v>13</v>
      </c>
      <c r="G80" s="729"/>
      <c r="H80" s="729"/>
      <c r="I80" s="729"/>
      <c r="J80" s="415">
        <f>SUM(F80:I80)</f>
        <v>13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729"/>
      <c r="G81" s="729"/>
      <c r="H81" s="729"/>
      <c r="I81" s="729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729"/>
      <c r="G82" s="729"/>
      <c r="H82" s="729"/>
      <c r="I82" s="729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729">
        <v>2</v>
      </c>
      <c r="G83" s="729"/>
      <c r="H83" s="729"/>
      <c r="I83" s="729"/>
      <c r="J83" s="415">
        <f t="shared" si="2"/>
        <v>2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729"/>
      <c r="G84" s="729"/>
      <c r="H84" s="729"/>
      <c r="I84" s="729"/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729">
        <v>4</v>
      </c>
      <c r="G85" s="729"/>
      <c r="H85" s="729"/>
      <c r="I85" s="729"/>
      <c r="J85" s="415">
        <f t="shared" si="2"/>
        <v>4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729"/>
      <c r="G86" s="729"/>
      <c r="H86" s="729"/>
      <c r="I86" s="729"/>
      <c r="J86" s="415">
        <f t="shared" si="2"/>
        <v>0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1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728">
        <v>1</v>
      </c>
      <c r="H91" s="832">
        <f>SUM(F91:G91)</f>
        <v>1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733" t="s">
        <v>137</v>
      </c>
      <c r="F92" s="734"/>
      <c r="G92" s="728"/>
      <c r="H92" s="832">
        <f>SUM(F92:G92)</f>
        <v>0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733" t="s">
        <v>139</v>
      </c>
      <c r="F93" s="734"/>
      <c r="G93" s="728"/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416"/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105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6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1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>
        <v>1</v>
      </c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/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/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/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/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2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>
        <v>2</v>
      </c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/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3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>
        <v>1</v>
      </c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/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>
        <v>2</v>
      </c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/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/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/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/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736" t="s">
        <v>95</v>
      </c>
      <c r="E173" s="448"/>
      <c r="F173" s="437"/>
      <c r="G173" s="437"/>
      <c r="H173" s="449"/>
      <c r="I173" s="824">
        <f>SUM(I174:J210)</f>
        <v>26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8"/>
      <c r="J174" s="879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8"/>
      <c r="J175" s="879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8"/>
      <c r="J176" s="879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8"/>
      <c r="J177" s="879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8"/>
      <c r="J178" s="879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8"/>
      <c r="J179" s="879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8"/>
      <c r="J180" s="879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8"/>
      <c r="J181" s="879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8"/>
      <c r="J182" s="879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8"/>
      <c r="J183" s="879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8"/>
      <c r="J184" s="879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8"/>
      <c r="J185" s="879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8"/>
      <c r="J186" s="879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8"/>
      <c r="J187" s="879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8"/>
      <c r="J188" s="879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8"/>
      <c r="J189" s="879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8"/>
      <c r="J190" s="879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8"/>
      <c r="J191" s="879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8"/>
      <c r="J192" s="879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8">
        <v>1</v>
      </c>
      <c r="J193" s="879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8"/>
      <c r="J194" s="879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8"/>
      <c r="J195" s="879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8"/>
      <c r="J196" s="879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8"/>
      <c r="J197" s="879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8">
        <v>3</v>
      </c>
      <c r="J198" s="879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8"/>
      <c r="J199" s="879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8"/>
      <c r="J200" s="879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8"/>
      <c r="J201" s="879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8"/>
      <c r="J202" s="879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8"/>
      <c r="J203" s="879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8"/>
      <c r="J204" s="879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8"/>
      <c r="J205" s="879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8"/>
      <c r="J206" s="879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8"/>
      <c r="J207" s="879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2"/>
      <c r="J208" s="873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2">
        <v>9</v>
      </c>
      <c r="J209" s="873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2">
        <v>13</v>
      </c>
      <c r="J210" s="873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26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>
        <v>22</v>
      </c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/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2">
        <v>4</v>
      </c>
      <c r="J214" s="87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/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/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/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19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>
        <v>4</v>
      </c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0"/>
      <c r="J225" s="870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0">
        <v>15</v>
      </c>
      <c r="J226" s="870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13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>
        <v>5</v>
      </c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/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>
        <v>8</v>
      </c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/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0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/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/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/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/>
      <c r="J236" s="873"/>
      <c r="K236" s="382"/>
      <c r="L236" s="383"/>
    </row>
    <row r="237" spans="2:13" ht="16.5" thickTop="1" thickBot="1" x14ac:dyDescent="0.25">
      <c r="B237" s="371"/>
      <c r="C237" s="475"/>
      <c r="D237" s="735" t="s">
        <v>171</v>
      </c>
      <c r="E237" s="155"/>
      <c r="F237" s="476"/>
      <c r="G237" s="437"/>
      <c r="H237" s="449"/>
      <c r="I237" s="804">
        <f>(I238+I239+I240+I241)</f>
        <v>15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2">
        <v>1</v>
      </c>
      <c r="J238" s="873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2">
        <v>1</v>
      </c>
      <c r="J239" s="873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2">
        <v>13</v>
      </c>
      <c r="J240" s="873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2"/>
      <c r="J241" s="873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/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/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376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55" zoomScaleNormal="100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517" customWidth="1"/>
    <col min="2" max="2" width="18.7109375" style="517" customWidth="1"/>
    <col min="3" max="3" width="13.5703125" style="517" customWidth="1"/>
    <col min="4" max="4" width="13.85546875" style="517" customWidth="1"/>
    <col min="5" max="5" width="46.85546875" style="517" customWidth="1"/>
    <col min="6" max="6" width="9.28515625" style="517" customWidth="1"/>
    <col min="7" max="7" width="7.7109375" style="517" customWidth="1"/>
    <col min="8" max="8" width="8.7109375" style="517" customWidth="1"/>
    <col min="9" max="9" width="7.85546875" style="517" customWidth="1"/>
    <col min="10" max="10" width="9.7109375" style="517" customWidth="1"/>
    <col min="11" max="17" width="7.7109375" style="517" customWidth="1"/>
    <col min="18" max="256" width="11.42578125" style="517"/>
    <col min="257" max="257" width="7.5703125" style="517" customWidth="1"/>
    <col min="258" max="258" width="18.7109375" style="517" customWidth="1"/>
    <col min="259" max="259" width="13.5703125" style="517" customWidth="1"/>
    <col min="260" max="260" width="13.85546875" style="517" customWidth="1"/>
    <col min="261" max="261" width="46.85546875" style="517" customWidth="1"/>
    <col min="262" max="262" width="9.28515625" style="517" customWidth="1"/>
    <col min="263" max="263" width="7.7109375" style="517" customWidth="1"/>
    <col min="264" max="264" width="8.7109375" style="517" customWidth="1"/>
    <col min="265" max="265" width="7.85546875" style="517" customWidth="1"/>
    <col min="266" max="266" width="9.7109375" style="517" customWidth="1"/>
    <col min="267" max="273" width="7.7109375" style="517" customWidth="1"/>
    <col min="274" max="512" width="11.42578125" style="517"/>
    <col min="513" max="513" width="7.5703125" style="517" customWidth="1"/>
    <col min="514" max="514" width="18.7109375" style="517" customWidth="1"/>
    <col min="515" max="515" width="13.5703125" style="517" customWidth="1"/>
    <col min="516" max="516" width="13.85546875" style="517" customWidth="1"/>
    <col min="517" max="517" width="46.85546875" style="517" customWidth="1"/>
    <col min="518" max="518" width="9.28515625" style="517" customWidth="1"/>
    <col min="519" max="519" width="7.7109375" style="517" customWidth="1"/>
    <col min="520" max="520" width="8.7109375" style="517" customWidth="1"/>
    <col min="521" max="521" width="7.85546875" style="517" customWidth="1"/>
    <col min="522" max="522" width="9.7109375" style="517" customWidth="1"/>
    <col min="523" max="529" width="7.7109375" style="517" customWidth="1"/>
    <col min="530" max="768" width="11.42578125" style="517"/>
    <col min="769" max="769" width="7.5703125" style="517" customWidth="1"/>
    <col min="770" max="770" width="18.7109375" style="517" customWidth="1"/>
    <col min="771" max="771" width="13.5703125" style="517" customWidth="1"/>
    <col min="772" max="772" width="13.85546875" style="517" customWidth="1"/>
    <col min="773" max="773" width="46.85546875" style="517" customWidth="1"/>
    <col min="774" max="774" width="9.28515625" style="517" customWidth="1"/>
    <col min="775" max="775" width="7.7109375" style="517" customWidth="1"/>
    <col min="776" max="776" width="8.7109375" style="517" customWidth="1"/>
    <col min="777" max="777" width="7.85546875" style="517" customWidth="1"/>
    <col min="778" max="778" width="9.7109375" style="517" customWidth="1"/>
    <col min="779" max="785" width="7.7109375" style="517" customWidth="1"/>
    <col min="786" max="1024" width="11.42578125" style="517"/>
    <col min="1025" max="1025" width="7.5703125" style="517" customWidth="1"/>
    <col min="1026" max="1026" width="18.7109375" style="517" customWidth="1"/>
    <col min="1027" max="1027" width="13.5703125" style="517" customWidth="1"/>
    <col min="1028" max="1028" width="13.85546875" style="517" customWidth="1"/>
    <col min="1029" max="1029" width="46.85546875" style="517" customWidth="1"/>
    <col min="1030" max="1030" width="9.28515625" style="517" customWidth="1"/>
    <col min="1031" max="1031" width="7.7109375" style="517" customWidth="1"/>
    <col min="1032" max="1032" width="8.7109375" style="517" customWidth="1"/>
    <col min="1033" max="1033" width="7.85546875" style="517" customWidth="1"/>
    <col min="1034" max="1034" width="9.7109375" style="517" customWidth="1"/>
    <col min="1035" max="1041" width="7.7109375" style="517" customWidth="1"/>
    <col min="1042" max="1280" width="11.42578125" style="517"/>
    <col min="1281" max="1281" width="7.5703125" style="517" customWidth="1"/>
    <col min="1282" max="1282" width="18.7109375" style="517" customWidth="1"/>
    <col min="1283" max="1283" width="13.5703125" style="517" customWidth="1"/>
    <col min="1284" max="1284" width="13.85546875" style="517" customWidth="1"/>
    <col min="1285" max="1285" width="46.85546875" style="517" customWidth="1"/>
    <col min="1286" max="1286" width="9.28515625" style="517" customWidth="1"/>
    <col min="1287" max="1287" width="7.7109375" style="517" customWidth="1"/>
    <col min="1288" max="1288" width="8.7109375" style="517" customWidth="1"/>
    <col min="1289" max="1289" width="7.85546875" style="517" customWidth="1"/>
    <col min="1290" max="1290" width="9.7109375" style="517" customWidth="1"/>
    <col min="1291" max="1297" width="7.7109375" style="517" customWidth="1"/>
    <col min="1298" max="1536" width="11.42578125" style="517"/>
    <col min="1537" max="1537" width="7.5703125" style="517" customWidth="1"/>
    <col min="1538" max="1538" width="18.7109375" style="517" customWidth="1"/>
    <col min="1539" max="1539" width="13.5703125" style="517" customWidth="1"/>
    <col min="1540" max="1540" width="13.85546875" style="517" customWidth="1"/>
    <col min="1541" max="1541" width="46.85546875" style="517" customWidth="1"/>
    <col min="1542" max="1542" width="9.28515625" style="517" customWidth="1"/>
    <col min="1543" max="1543" width="7.7109375" style="517" customWidth="1"/>
    <col min="1544" max="1544" width="8.7109375" style="517" customWidth="1"/>
    <col min="1545" max="1545" width="7.85546875" style="517" customWidth="1"/>
    <col min="1546" max="1546" width="9.7109375" style="517" customWidth="1"/>
    <col min="1547" max="1553" width="7.7109375" style="517" customWidth="1"/>
    <col min="1554" max="1792" width="11.42578125" style="517"/>
    <col min="1793" max="1793" width="7.5703125" style="517" customWidth="1"/>
    <col min="1794" max="1794" width="18.7109375" style="517" customWidth="1"/>
    <col min="1795" max="1795" width="13.5703125" style="517" customWidth="1"/>
    <col min="1796" max="1796" width="13.85546875" style="517" customWidth="1"/>
    <col min="1797" max="1797" width="46.85546875" style="517" customWidth="1"/>
    <col min="1798" max="1798" width="9.28515625" style="517" customWidth="1"/>
    <col min="1799" max="1799" width="7.7109375" style="517" customWidth="1"/>
    <col min="1800" max="1800" width="8.7109375" style="517" customWidth="1"/>
    <col min="1801" max="1801" width="7.85546875" style="517" customWidth="1"/>
    <col min="1802" max="1802" width="9.7109375" style="517" customWidth="1"/>
    <col min="1803" max="1809" width="7.7109375" style="517" customWidth="1"/>
    <col min="1810" max="2048" width="11.42578125" style="517"/>
    <col min="2049" max="2049" width="7.5703125" style="517" customWidth="1"/>
    <col min="2050" max="2050" width="18.7109375" style="517" customWidth="1"/>
    <col min="2051" max="2051" width="13.5703125" style="517" customWidth="1"/>
    <col min="2052" max="2052" width="13.85546875" style="517" customWidth="1"/>
    <col min="2053" max="2053" width="46.85546875" style="517" customWidth="1"/>
    <col min="2054" max="2054" width="9.28515625" style="517" customWidth="1"/>
    <col min="2055" max="2055" width="7.7109375" style="517" customWidth="1"/>
    <col min="2056" max="2056" width="8.7109375" style="517" customWidth="1"/>
    <col min="2057" max="2057" width="7.85546875" style="517" customWidth="1"/>
    <col min="2058" max="2058" width="9.7109375" style="517" customWidth="1"/>
    <col min="2059" max="2065" width="7.7109375" style="517" customWidth="1"/>
    <col min="2066" max="2304" width="11.42578125" style="517"/>
    <col min="2305" max="2305" width="7.5703125" style="517" customWidth="1"/>
    <col min="2306" max="2306" width="18.7109375" style="517" customWidth="1"/>
    <col min="2307" max="2307" width="13.5703125" style="517" customWidth="1"/>
    <col min="2308" max="2308" width="13.85546875" style="517" customWidth="1"/>
    <col min="2309" max="2309" width="46.85546875" style="517" customWidth="1"/>
    <col min="2310" max="2310" width="9.28515625" style="517" customWidth="1"/>
    <col min="2311" max="2311" width="7.7109375" style="517" customWidth="1"/>
    <col min="2312" max="2312" width="8.7109375" style="517" customWidth="1"/>
    <col min="2313" max="2313" width="7.85546875" style="517" customWidth="1"/>
    <col min="2314" max="2314" width="9.7109375" style="517" customWidth="1"/>
    <col min="2315" max="2321" width="7.7109375" style="517" customWidth="1"/>
    <col min="2322" max="2560" width="11.42578125" style="517"/>
    <col min="2561" max="2561" width="7.5703125" style="517" customWidth="1"/>
    <col min="2562" max="2562" width="18.7109375" style="517" customWidth="1"/>
    <col min="2563" max="2563" width="13.5703125" style="517" customWidth="1"/>
    <col min="2564" max="2564" width="13.85546875" style="517" customWidth="1"/>
    <col min="2565" max="2565" width="46.85546875" style="517" customWidth="1"/>
    <col min="2566" max="2566" width="9.28515625" style="517" customWidth="1"/>
    <col min="2567" max="2567" width="7.7109375" style="517" customWidth="1"/>
    <col min="2568" max="2568" width="8.7109375" style="517" customWidth="1"/>
    <col min="2569" max="2569" width="7.85546875" style="517" customWidth="1"/>
    <col min="2570" max="2570" width="9.7109375" style="517" customWidth="1"/>
    <col min="2571" max="2577" width="7.7109375" style="517" customWidth="1"/>
    <col min="2578" max="2816" width="11.42578125" style="517"/>
    <col min="2817" max="2817" width="7.5703125" style="517" customWidth="1"/>
    <col min="2818" max="2818" width="18.7109375" style="517" customWidth="1"/>
    <col min="2819" max="2819" width="13.5703125" style="517" customWidth="1"/>
    <col min="2820" max="2820" width="13.85546875" style="517" customWidth="1"/>
    <col min="2821" max="2821" width="46.85546875" style="517" customWidth="1"/>
    <col min="2822" max="2822" width="9.28515625" style="517" customWidth="1"/>
    <col min="2823" max="2823" width="7.7109375" style="517" customWidth="1"/>
    <col min="2824" max="2824" width="8.7109375" style="517" customWidth="1"/>
    <col min="2825" max="2825" width="7.85546875" style="517" customWidth="1"/>
    <col min="2826" max="2826" width="9.7109375" style="517" customWidth="1"/>
    <col min="2827" max="2833" width="7.7109375" style="517" customWidth="1"/>
    <col min="2834" max="3072" width="11.42578125" style="517"/>
    <col min="3073" max="3073" width="7.5703125" style="517" customWidth="1"/>
    <col min="3074" max="3074" width="18.7109375" style="517" customWidth="1"/>
    <col min="3075" max="3075" width="13.5703125" style="517" customWidth="1"/>
    <col min="3076" max="3076" width="13.85546875" style="517" customWidth="1"/>
    <col min="3077" max="3077" width="46.85546875" style="517" customWidth="1"/>
    <col min="3078" max="3078" width="9.28515625" style="517" customWidth="1"/>
    <col min="3079" max="3079" width="7.7109375" style="517" customWidth="1"/>
    <col min="3080" max="3080" width="8.7109375" style="517" customWidth="1"/>
    <col min="3081" max="3081" width="7.85546875" style="517" customWidth="1"/>
    <col min="3082" max="3082" width="9.7109375" style="517" customWidth="1"/>
    <col min="3083" max="3089" width="7.7109375" style="517" customWidth="1"/>
    <col min="3090" max="3328" width="11.42578125" style="517"/>
    <col min="3329" max="3329" width="7.5703125" style="517" customWidth="1"/>
    <col min="3330" max="3330" width="18.7109375" style="517" customWidth="1"/>
    <col min="3331" max="3331" width="13.5703125" style="517" customWidth="1"/>
    <col min="3332" max="3332" width="13.85546875" style="517" customWidth="1"/>
    <col min="3333" max="3333" width="46.85546875" style="517" customWidth="1"/>
    <col min="3334" max="3334" width="9.28515625" style="517" customWidth="1"/>
    <col min="3335" max="3335" width="7.7109375" style="517" customWidth="1"/>
    <col min="3336" max="3336" width="8.7109375" style="517" customWidth="1"/>
    <col min="3337" max="3337" width="7.85546875" style="517" customWidth="1"/>
    <col min="3338" max="3338" width="9.7109375" style="517" customWidth="1"/>
    <col min="3339" max="3345" width="7.7109375" style="517" customWidth="1"/>
    <col min="3346" max="3584" width="11.42578125" style="517"/>
    <col min="3585" max="3585" width="7.5703125" style="517" customWidth="1"/>
    <col min="3586" max="3586" width="18.7109375" style="517" customWidth="1"/>
    <col min="3587" max="3587" width="13.5703125" style="517" customWidth="1"/>
    <col min="3588" max="3588" width="13.85546875" style="517" customWidth="1"/>
    <col min="3589" max="3589" width="46.85546875" style="517" customWidth="1"/>
    <col min="3590" max="3590" width="9.28515625" style="517" customWidth="1"/>
    <col min="3591" max="3591" width="7.7109375" style="517" customWidth="1"/>
    <col min="3592" max="3592" width="8.7109375" style="517" customWidth="1"/>
    <col min="3593" max="3593" width="7.85546875" style="517" customWidth="1"/>
    <col min="3594" max="3594" width="9.7109375" style="517" customWidth="1"/>
    <col min="3595" max="3601" width="7.7109375" style="517" customWidth="1"/>
    <col min="3602" max="3840" width="11.42578125" style="517"/>
    <col min="3841" max="3841" width="7.5703125" style="517" customWidth="1"/>
    <col min="3842" max="3842" width="18.7109375" style="517" customWidth="1"/>
    <col min="3843" max="3843" width="13.5703125" style="517" customWidth="1"/>
    <col min="3844" max="3844" width="13.85546875" style="517" customWidth="1"/>
    <col min="3845" max="3845" width="46.85546875" style="517" customWidth="1"/>
    <col min="3846" max="3846" width="9.28515625" style="517" customWidth="1"/>
    <col min="3847" max="3847" width="7.7109375" style="517" customWidth="1"/>
    <col min="3848" max="3848" width="8.7109375" style="517" customWidth="1"/>
    <col min="3849" max="3849" width="7.85546875" style="517" customWidth="1"/>
    <col min="3850" max="3850" width="9.7109375" style="517" customWidth="1"/>
    <col min="3851" max="3857" width="7.7109375" style="517" customWidth="1"/>
    <col min="3858" max="4096" width="11.42578125" style="517"/>
    <col min="4097" max="4097" width="7.5703125" style="517" customWidth="1"/>
    <col min="4098" max="4098" width="18.7109375" style="517" customWidth="1"/>
    <col min="4099" max="4099" width="13.5703125" style="517" customWidth="1"/>
    <col min="4100" max="4100" width="13.85546875" style="517" customWidth="1"/>
    <col min="4101" max="4101" width="46.85546875" style="517" customWidth="1"/>
    <col min="4102" max="4102" width="9.28515625" style="517" customWidth="1"/>
    <col min="4103" max="4103" width="7.7109375" style="517" customWidth="1"/>
    <col min="4104" max="4104" width="8.7109375" style="517" customWidth="1"/>
    <col min="4105" max="4105" width="7.85546875" style="517" customWidth="1"/>
    <col min="4106" max="4106" width="9.7109375" style="517" customWidth="1"/>
    <col min="4107" max="4113" width="7.7109375" style="517" customWidth="1"/>
    <col min="4114" max="4352" width="11.42578125" style="517"/>
    <col min="4353" max="4353" width="7.5703125" style="517" customWidth="1"/>
    <col min="4354" max="4354" width="18.7109375" style="517" customWidth="1"/>
    <col min="4355" max="4355" width="13.5703125" style="517" customWidth="1"/>
    <col min="4356" max="4356" width="13.85546875" style="517" customWidth="1"/>
    <col min="4357" max="4357" width="46.85546875" style="517" customWidth="1"/>
    <col min="4358" max="4358" width="9.28515625" style="517" customWidth="1"/>
    <col min="4359" max="4359" width="7.7109375" style="517" customWidth="1"/>
    <col min="4360" max="4360" width="8.7109375" style="517" customWidth="1"/>
    <col min="4361" max="4361" width="7.85546875" style="517" customWidth="1"/>
    <col min="4362" max="4362" width="9.7109375" style="517" customWidth="1"/>
    <col min="4363" max="4369" width="7.7109375" style="517" customWidth="1"/>
    <col min="4370" max="4608" width="11.42578125" style="517"/>
    <col min="4609" max="4609" width="7.5703125" style="517" customWidth="1"/>
    <col min="4610" max="4610" width="18.7109375" style="517" customWidth="1"/>
    <col min="4611" max="4611" width="13.5703125" style="517" customWidth="1"/>
    <col min="4612" max="4612" width="13.85546875" style="517" customWidth="1"/>
    <col min="4613" max="4613" width="46.85546875" style="517" customWidth="1"/>
    <col min="4614" max="4614" width="9.28515625" style="517" customWidth="1"/>
    <col min="4615" max="4615" width="7.7109375" style="517" customWidth="1"/>
    <col min="4616" max="4616" width="8.7109375" style="517" customWidth="1"/>
    <col min="4617" max="4617" width="7.85546875" style="517" customWidth="1"/>
    <col min="4618" max="4618" width="9.7109375" style="517" customWidth="1"/>
    <col min="4619" max="4625" width="7.7109375" style="517" customWidth="1"/>
    <col min="4626" max="4864" width="11.42578125" style="517"/>
    <col min="4865" max="4865" width="7.5703125" style="517" customWidth="1"/>
    <col min="4866" max="4866" width="18.7109375" style="517" customWidth="1"/>
    <col min="4867" max="4867" width="13.5703125" style="517" customWidth="1"/>
    <col min="4868" max="4868" width="13.85546875" style="517" customWidth="1"/>
    <col min="4869" max="4869" width="46.85546875" style="517" customWidth="1"/>
    <col min="4870" max="4870" width="9.28515625" style="517" customWidth="1"/>
    <col min="4871" max="4871" width="7.7109375" style="517" customWidth="1"/>
    <col min="4872" max="4872" width="8.7109375" style="517" customWidth="1"/>
    <col min="4873" max="4873" width="7.85546875" style="517" customWidth="1"/>
    <col min="4874" max="4874" width="9.7109375" style="517" customWidth="1"/>
    <col min="4875" max="4881" width="7.7109375" style="517" customWidth="1"/>
    <col min="4882" max="5120" width="11.42578125" style="517"/>
    <col min="5121" max="5121" width="7.5703125" style="517" customWidth="1"/>
    <col min="5122" max="5122" width="18.7109375" style="517" customWidth="1"/>
    <col min="5123" max="5123" width="13.5703125" style="517" customWidth="1"/>
    <col min="5124" max="5124" width="13.85546875" style="517" customWidth="1"/>
    <col min="5125" max="5125" width="46.85546875" style="517" customWidth="1"/>
    <col min="5126" max="5126" width="9.28515625" style="517" customWidth="1"/>
    <col min="5127" max="5127" width="7.7109375" style="517" customWidth="1"/>
    <col min="5128" max="5128" width="8.7109375" style="517" customWidth="1"/>
    <col min="5129" max="5129" width="7.85546875" style="517" customWidth="1"/>
    <col min="5130" max="5130" width="9.7109375" style="517" customWidth="1"/>
    <col min="5131" max="5137" width="7.7109375" style="517" customWidth="1"/>
    <col min="5138" max="5376" width="11.42578125" style="517"/>
    <col min="5377" max="5377" width="7.5703125" style="517" customWidth="1"/>
    <col min="5378" max="5378" width="18.7109375" style="517" customWidth="1"/>
    <col min="5379" max="5379" width="13.5703125" style="517" customWidth="1"/>
    <col min="5380" max="5380" width="13.85546875" style="517" customWidth="1"/>
    <col min="5381" max="5381" width="46.85546875" style="517" customWidth="1"/>
    <col min="5382" max="5382" width="9.28515625" style="517" customWidth="1"/>
    <col min="5383" max="5383" width="7.7109375" style="517" customWidth="1"/>
    <col min="5384" max="5384" width="8.7109375" style="517" customWidth="1"/>
    <col min="5385" max="5385" width="7.85546875" style="517" customWidth="1"/>
    <col min="5386" max="5386" width="9.7109375" style="517" customWidth="1"/>
    <col min="5387" max="5393" width="7.7109375" style="517" customWidth="1"/>
    <col min="5394" max="5632" width="11.42578125" style="517"/>
    <col min="5633" max="5633" width="7.5703125" style="517" customWidth="1"/>
    <col min="5634" max="5634" width="18.7109375" style="517" customWidth="1"/>
    <col min="5635" max="5635" width="13.5703125" style="517" customWidth="1"/>
    <col min="5636" max="5636" width="13.85546875" style="517" customWidth="1"/>
    <col min="5637" max="5637" width="46.85546875" style="517" customWidth="1"/>
    <col min="5638" max="5638" width="9.28515625" style="517" customWidth="1"/>
    <col min="5639" max="5639" width="7.7109375" style="517" customWidth="1"/>
    <col min="5640" max="5640" width="8.7109375" style="517" customWidth="1"/>
    <col min="5641" max="5641" width="7.85546875" style="517" customWidth="1"/>
    <col min="5642" max="5642" width="9.7109375" style="517" customWidth="1"/>
    <col min="5643" max="5649" width="7.7109375" style="517" customWidth="1"/>
    <col min="5650" max="5888" width="11.42578125" style="517"/>
    <col min="5889" max="5889" width="7.5703125" style="517" customWidth="1"/>
    <col min="5890" max="5890" width="18.7109375" style="517" customWidth="1"/>
    <col min="5891" max="5891" width="13.5703125" style="517" customWidth="1"/>
    <col min="5892" max="5892" width="13.85546875" style="517" customWidth="1"/>
    <col min="5893" max="5893" width="46.85546875" style="517" customWidth="1"/>
    <col min="5894" max="5894" width="9.28515625" style="517" customWidth="1"/>
    <col min="5895" max="5895" width="7.7109375" style="517" customWidth="1"/>
    <col min="5896" max="5896" width="8.7109375" style="517" customWidth="1"/>
    <col min="5897" max="5897" width="7.85546875" style="517" customWidth="1"/>
    <col min="5898" max="5898" width="9.7109375" style="517" customWidth="1"/>
    <col min="5899" max="5905" width="7.7109375" style="517" customWidth="1"/>
    <col min="5906" max="6144" width="11.42578125" style="517"/>
    <col min="6145" max="6145" width="7.5703125" style="517" customWidth="1"/>
    <col min="6146" max="6146" width="18.7109375" style="517" customWidth="1"/>
    <col min="6147" max="6147" width="13.5703125" style="517" customWidth="1"/>
    <col min="6148" max="6148" width="13.85546875" style="517" customWidth="1"/>
    <col min="6149" max="6149" width="46.85546875" style="517" customWidth="1"/>
    <col min="6150" max="6150" width="9.28515625" style="517" customWidth="1"/>
    <col min="6151" max="6151" width="7.7109375" style="517" customWidth="1"/>
    <col min="6152" max="6152" width="8.7109375" style="517" customWidth="1"/>
    <col min="6153" max="6153" width="7.85546875" style="517" customWidth="1"/>
    <col min="6154" max="6154" width="9.7109375" style="517" customWidth="1"/>
    <col min="6155" max="6161" width="7.7109375" style="517" customWidth="1"/>
    <col min="6162" max="6400" width="11.42578125" style="517"/>
    <col min="6401" max="6401" width="7.5703125" style="517" customWidth="1"/>
    <col min="6402" max="6402" width="18.7109375" style="517" customWidth="1"/>
    <col min="6403" max="6403" width="13.5703125" style="517" customWidth="1"/>
    <col min="6404" max="6404" width="13.85546875" style="517" customWidth="1"/>
    <col min="6405" max="6405" width="46.85546875" style="517" customWidth="1"/>
    <col min="6406" max="6406" width="9.28515625" style="517" customWidth="1"/>
    <col min="6407" max="6407" width="7.7109375" style="517" customWidth="1"/>
    <col min="6408" max="6408" width="8.7109375" style="517" customWidth="1"/>
    <col min="6409" max="6409" width="7.85546875" style="517" customWidth="1"/>
    <col min="6410" max="6410" width="9.7109375" style="517" customWidth="1"/>
    <col min="6411" max="6417" width="7.7109375" style="517" customWidth="1"/>
    <col min="6418" max="6656" width="11.42578125" style="517"/>
    <col min="6657" max="6657" width="7.5703125" style="517" customWidth="1"/>
    <col min="6658" max="6658" width="18.7109375" style="517" customWidth="1"/>
    <col min="6659" max="6659" width="13.5703125" style="517" customWidth="1"/>
    <col min="6660" max="6660" width="13.85546875" style="517" customWidth="1"/>
    <col min="6661" max="6661" width="46.85546875" style="517" customWidth="1"/>
    <col min="6662" max="6662" width="9.28515625" style="517" customWidth="1"/>
    <col min="6663" max="6663" width="7.7109375" style="517" customWidth="1"/>
    <col min="6664" max="6664" width="8.7109375" style="517" customWidth="1"/>
    <col min="6665" max="6665" width="7.85546875" style="517" customWidth="1"/>
    <col min="6666" max="6666" width="9.7109375" style="517" customWidth="1"/>
    <col min="6667" max="6673" width="7.7109375" style="517" customWidth="1"/>
    <col min="6674" max="6912" width="11.42578125" style="517"/>
    <col min="6913" max="6913" width="7.5703125" style="517" customWidth="1"/>
    <col min="6914" max="6914" width="18.7109375" style="517" customWidth="1"/>
    <col min="6915" max="6915" width="13.5703125" style="517" customWidth="1"/>
    <col min="6916" max="6916" width="13.85546875" style="517" customWidth="1"/>
    <col min="6917" max="6917" width="46.85546875" style="517" customWidth="1"/>
    <col min="6918" max="6918" width="9.28515625" style="517" customWidth="1"/>
    <col min="6919" max="6919" width="7.7109375" style="517" customWidth="1"/>
    <col min="6920" max="6920" width="8.7109375" style="517" customWidth="1"/>
    <col min="6921" max="6921" width="7.85546875" style="517" customWidth="1"/>
    <col min="6922" max="6922" width="9.7109375" style="517" customWidth="1"/>
    <col min="6923" max="6929" width="7.7109375" style="517" customWidth="1"/>
    <col min="6930" max="7168" width="11.42578125" style="517"/>
    <col min="7169" max="7169" width="7.5703125" style="517" customWidth="1"/>
    <col min="7170" max="7170" width="18.7109375" style="517" customWidth="1"/>
    <col min="7171" max="7171" width="13.5703125" style="517" customWidth="1"/>
    <col min="7172" max="7172" width="13.85546875" style="517" customWidth="1"/>
    <col min="7173" max="7173" width="46.85546875" style="517" customWidth="1"/>
    <col min="7174" max="7174" width="9.28515625" style="517" customWidth="1"/>
    <col min="7175" max="7175" width="7.7109375" style="517" customWidth="1"/>
    <col min="7176" max="7176" width="8.7109375" style="517" customWidth="1"/>
    <col min="7177" max="7177" width="7.85546875" style="517" customWidth="1"/>
    <col min="7178" max="7178" width="9.7109375" style="517" customWidth="1"/>
    <col min="7179" max="7185" width="7.7109375" style="517" customWidth="1"/>
    <col min="7186" max="7424" width="11.42578125" style="517"/>
    <col min="7425" max="7425" width="7.5703125" style="517" customWidth="1"/>
    <col min="7426" max="7426" width="18.7109375" style="517" customWidth="1"/>
    <col min="7427" max="7427" width="13.5703125" style="517" customWidth="1"/>
    <col min="7428" max="7428" width="13.85546875" style="517" customWidth="1"/>
    <col min="7429" max="7429" width="46.85546875" style="517" customWidth="1"/>
    <col min="7430" max="7430" width="9.28515625" style="517" customWidth="1"/>
    <col min="7431" max="7431" width="7.7109375" style="517" customWidth="1"/>
    <col min="7432" max="7432" width="8.7109375" style="517" customWidth="1"/>
    <col min="7433" max="7433" width="7.85546875" style="517" customWidth="1"/>
    <col min="7434" max="7434" width="9.7109375" style="517" customWidth="1"/>
    <col min="7435" max="7441" width="7.7109375" style="517" customWidth="1"/>
    <col min="7442" max="7680" width="11.42578125" style="517"/>
    <col min="7681" max="7681" width="7.5703125" style="517" customWidth="1"/>
    <col min="7682" max="7682" width="18.7109375" style="517" customWidth="1"/>
    <col min="7683" max="7683" width="13.5703125" style="517" customWidth="1"/>
    <col min="7684" max="7684" width="13.85546875" style="517" customWidth="1"/>
    <col min="7685" max="7685" width="46.85546875" style="517" customWidth="1"/>
    <col min="7686" max="7686" width="9.28515625" style="517" customWidth="1"/>
    <col min="7687" max="7687" width="7.7109375" style="517" customWidth="1"/>
    <col min="7688" max="7688" width="8.7109375" style="517" customWidth="1"/>
    <col min="7689" max="7689" width="7.85546875" style="517" customWidth="1"/>
    <col min="7690" max="7690" width="9.7109375" style="517" customWidth="1"/>
    <col min="7691" max="7697" width="7.7109375" style="517" customWidth="1"/>
    <col min="7698" max="7936" width="11.42578125" style="517"/>
    <col min="7937" max="7937" width="7.5703125" style="517" customWidth="1"/>
    <col min="7938" max="7938" width="18.7109375" style="517" customWidth="1"/>
    <col min="7939" max="7939" width="13.5703125" style="517" customWidth="1"/>
    <col min="7940" max="7940" width="13.85546875" style="517" customWidth="1"/>
    <col min="7941" max="7941" width="46.85546875" style="517" customWidth="1"/>
    <col min="7942" max="7942" width="9.28515625" style="517" customWidth="1"/>
    <col min="7943" max="7943" width="7.7109375" style="517" customWidth="1"/>
    <col min="7944" max="7944" width="8.7109375" style="517" customWidth="1"/>
    <col min="7945" max="7945" width="7.85546875" style="517" customWidth="1"/>
    <col min="7946" max="7946" width="9.7109375" style="517" customWidth="1"/>
    <col min="7947" max="7953" width="7.7109375" style="517" customWidth="1"/>
    <col min="7954" max="8192" width="11.42578125" style="517"/>
    <col min="8193" max="8193" width="7.5703125" style="517" customWidth="1"/>
    <col min="8194" max="8194" width="18.7109375" style="517" customWidth="1"/>
    <col min="8195" max="8195" width="13.5703125" style="517" customWidth="1"/>
    <col min="8196" max="8196" width="13.85546875" style="517" customWidth="1"/>
    <col min="8197" max="8197" width="46.85546875" style="517" customWidth="1"/>
    <col min="8198" max="8198" width="9.28515625" style="517" customWidth="1"/>
    <col min="8199" max="8199" width="7.7109375" style="517" customWidth="1"/>
    <col min="8200" max="8200" width="8.7109375" style="517" customWidth="1"/>
    <col min="8201" max="8201" width="7.85546875" style="517" customWidth="1"/>
    <col min="8202" max="8202" width="9.7109375" style="517" customWidth="1"/>
    <col min="8203" max="8209" width="7.7109375" style="517" customWidth="1"/>
    <col min="8210" max="8448" width="11.42578125" style="517"/>
    <col min="8449" max="8449" width="7.5703125" style="517" customWidth="1"/>
    <col min="8450" max="8450" width="18.7109375" style="517" customWidth="1"/>
    <col min="8451" max="8451" width="13.5703125" style="517" customWidth="1"/>
    <col min="8452" max="8452" width="13.85546875" style="517" customWidth="1"/>
    <col min="8453" max="8453" width="46.85546875" style="517" customWidth="1"/>
    <col min="8454" max="8454" width="9.28515625" style="517" customWidth="1"/>
    <col min="8455" max="8455" width="7.7109375" style="517" customWidth="1"/>
    <col min="8456" max="8456" width="8.7109375" style="517" customWidth="1"/>
    <col min="8457" max="8457" width="7.85546875" style="517" customWidth="1"/>
    <col min="8458" max="8458" width="9.7109375" style="517" customWidth="1"/>
    <col min="8459" max="8465" width="7.7109375" style="517" customWidth="1"/>
    <col min="8466" max="8704" width="11.42578125" style="517"/>
    <col min="8705" max="8705" width="7.5703125" style="517" customWidth="1"/>
    <col min="8706" max="8706" width="18.7109375" style="517" customWidth="1"/>
    <col min="8707" max="8707" width="13.5703125" style="517" customWidth="1"/>
    <col min="8708" max="8708" width="13.85546875" style="517" customWidth="1"/>
    <col min="8709" max="8709" width="46.85546875" style="517" customWidth="1"/>
    <col min="8710" max="8710" width="9.28515625" style="517" customWidth="1"/>
    <col min="8711" max="8711" width="7.7109375" style="517" customWidth="1"/>
    <col min="8712" max="8712" width="8.7109375" style="517" customWidth="1"/>
    <col min="8713" max="8713" width="7.85546875" style="517" customWidth="1"/>
    <col min="8714" max="8714" width="9.7109375" style="517" customWidth="1"/>
    <col min="8715" max="8721" width="7.7109375" style="517" customWidth="1"/>
    <col min="8722" max="8960" width="11.42578125" style="517"/>
    <col min="8961" max="8961" width="7.5703125" style="517" customWidth="1"/>
    <col min="8962" max="8962" width="18.7109375" style="517" customWidth="1"/>
    <col min="8963" max="8963" width="13.5703125" style="517" customWidth="1"/>
    <col min="8964" max="8964" width="13.85546875" style="517" customWidth="1"/>
    <col min="8965" max="8965" width="46.85546875" style="517" customWidth="1"/>
    <col min="8966" max="8966" width="9.28515625" style="517" customWidth="1"/>
    <col min="8967" max="8967" width="7.7109375" style="517" customWidth="1"/>
    <col min="8968" max="8968" width="8.7109375" style="517" customWidth="1"/>
    <col min="8969" max="8969" width="7.85546875" style="517" customWidth="1"/>
    <col min="8970" max="8970" width="9.7109375" style="517" customWidth="1"/>
    <col min="8971" max="8977" width="7.7109375" style="517" customWidth="1"/>
    <col min="8978" max="9216" width="11.42578125" style="517"/>
    <col min="9217" max="9217" width="7.5703125" style="517" customWidth="1"/>
    <col min="9218" max="9218" width="18.7109375" style="517" customWidth="1"/>
    <col min="9219" max="9219" width="13.5703125" style="517" customWidth="1"/>
    <col min="9220" max="9220" width="13.85546875" style="517" customWidth="1"/>
    <col min="9221" max="9221" width="46.85546875" style="517" customWidth="1"/>
    <col min="9222" max="9222" width="9.28515625" style="517" customWidth="1"/>
    <col min="9223" max="9223" width="7.7109375" style="517" customWidth="1"/>
    <col min="9224" max="9224" width="8.7109375" style="517" customWidth="1"/>
    <col min="9225" max="9225" width="7.85546875" style="517" customWidth="1"/>
    <col min="9226" max="9226" width="9.7109375" style="517" customWidth="1"/>
    <col min="9227" max="9233" width="7.7109375" style="517" customWidth="1"/>
    <col min="9234" max="9472" width="11.42578125" style="517"/>
    <col min="9473" max="9473" width="7.5703125" style="517" customWidth="1"/>
    <col min="9474" max="9474" width="18.7109375" style="517" customWidth="1"/>
    <col min="9475" max="9475" width="13.5703125" style="517" customWidth="1"/>
    <col min="9476" max="9476" width="13.85546875" style="517" customWidth="1"/>
    <col min="9477" max="9477" width="46.85546875" style="517" customWidth="1"/>
    <col min="9478" max="9478" width="9.28515625" style="517" customWidth="1"/>
    <col min="9479" max="9479" width="7.7109375" style="517" customWidth="1"/>
    <col min="9480" max="9480" width="8.7109375" style="517" customWidth="1"/>
    <col min="9481" max="9481" width="7.85546875" style="517" customWidth="1"/>
    <col min="9482" max="9482" width="9.7109375" style="517" customWidth="1"/>
    <col min="9483" max="9489" width="7.7109375" style="517" customWidth="1"/>
    <col min="9490" max="9728" width="11.42578125" style="517"/>
    <col min="9729" max="9729" width="7.5703125" style="517" customWidth="1"/>
    <col min="9730" max="9730" width="18.7109375" style="517" customWidth="1"/>
    <col min="9731" max="9731" width="13.5703125" style="517" customWidth="1"/>
    <col min="9732" max="9732" width="13.85546875" style="517" customWidth="1"/>
    <col min="9733" max="9733" width="46.85546875" style="517" customWidth="1"/>
    <col min="9734" max="9734" width="9.28515625" style="517" customWidth="1"/>
    <col min="9735" max="9735" width="7.7109375" style="517" customWidth="1"/>
    <col min="9736" max="9736" width="8.7109375" style="517" customWidth="1"/>
    <col min="9737" max="9737" width="7.85546875" style="517" customWidth="1"/>
    <col min="9738" max="9738" width="9.7109375" style="517" customWidth="1"/>
    <col min="9739" max="9745" width="7.7109375" style="517" customWidth="1"/>
    <col min="9746" max="9984" width="11.42578125" style="517"/>
    <col min="9985" max="9985" width="7.5703125" style="517" customWidth="1"/>
    <col min="9986" max="9986" width="18.7109375" style="517" customWidth="1"/>
    <col min="9987" max="9987" width="13.5703125" style="517" customWidth="1"/>
    <col min="9988" max="9988" width="13.85546875" style="517" customWidth="1"/>
    <col min="9989" max="9989" width="46.85546875" style="517" customWidth="1"/>
    <col min="9990" max="9990" width="9.28515625" style="517" customWidth="1"/>
    <col min="9991" max="9991" width="7.7109375" style="517" customWidth="1"/>
    <col min="9992" max="9992" width="8.7109375" style="517" customWidth="1"/>
    <col min="9993" max="9993" width="7.85546875" style="517" customWidth="1"/>
    <col min="9994" max="9994" width="9.7109375" style="517" customWidth="1"/>
    <col min="9995" max="10001" width="7.7109375" style="517" customWidth="1"/>
    <col min="10002" max="10240" width="11.42578125" style="517"/>
    <col min="10241" max="10241" width="7.5703125" style="517" customWidth="1"/>
    <col min="10242" max="10242" width="18.7109375" style="517" customWidth="1"/>
    <col min="10243" max="10243" width="13.5703125" style="517" customWidth="1"/>
    <col min="10244" max="10244" width="13.85546875" style="517" customWidth="1"/>
    <col min="10245" max="10245" width="46.85546875" style="517" customWidth="1"/>
    <col min="10246" max="10246" width="9.28515625" style="517" customWidth="1"/>
    <col min="10247" max="10247" width="7.7109375" style="517" customWidth="1"/>
    <col min="10248" max="10248" width="8.7109375" style="517" customWidth="1"/>
    <col min="10249" max="10249" width="7.85546875" style="517" customWidth="1"/>
    <col min="10250" max="10250" width="9.7109375" style="517" customWidth="1"/>
    <col min="10251" max="10257" width="7.7109375" style="517" customWidth="1"/>
    <col min="10258" max="10496" width="11.42578125" style="517"/>
    <col min="10497" max="10497" width="7.5703125" style="517" customWidth="1"/>
    <col min="10498" max="10498" width="18.7109375" style="517" customWidth="1"/>
    <col min="10499" max="10499" width="13.5703125" style="517" customWidth="1"/>
    <col min="10500" max="10500" width="13.85546875" style="517" customWidth="1"/>
    <col min="10501" max="10501" width="46.85546875" style="517" customWidth="1"/>
    <col min="10502" max="10502" width="9.28515625" style="517" customWidth="1"/>
    <col min="10503" max="10503" width="7.7109375" style="517" customWidth="1"/>
    <col min="10504" max="10504" width="8.7109375" style="517" customWidth="1"/>
    <col min="10505" max="10505" width="7.85546875" style="517" customWidth="1"/>
    <col min="10506" max="10506" width="9.7109375" style="517" customWidth="1"/>
    <col min="10507" max="10513" width="7.7109375" style="517" customWidth="1"/>
    <col min="10514" max="10752" width="11.42578125" style="517"/>
    <col min="10753" max="10753" width="7.5703125" style="517" customWidth="1"/>
    <col min="10754" max="10754" width="18.7109375" style="517" customWidth="1"/>
    <col min="10755" max="10755" width="13.5703125" style="517" customWidth="1"/>
    <col min="10756" max="10756" width="13.85546875" style="517" customWidth="1"/>
    <col min="10757" max="10757" width="46.85546875" style="517" customWidth="1"/>
    <col min="10758" max="10758" width="9.28515625" style="517" customWidth="1"/>
    <col min="10759" max="10759" width="7.7109375" style="517" customWidth="1"/>
    <col min="10760" max="10760" width="8.7109375" style="517" customWidth="1"/>
    <col min="10761" max="10761" width="7.85546875" style="517" customWidth="1"/>
    <col min="10762" max="10762" width="9.7109375" style="517" customWidth="1"/>
    <col min="10763" max="10769" width="7.7109375" style="517" customWidth="1"/>
    <col min="10770" max="11008" width="11.42578125" style="517"/>
    <col min="11009" max="11009" width="7.5703125" style="517" customWidth="1"/>
    <col min="11010" max="11010" width="18.7109375" style="517" customWidth="1"/>
    <col min="11011" max="11011" width="13.5703125" style="517" customWidth="1"/>
    <col min="11012" max="11012" width="13.85546875" style="517" customWidth="1"/>
    <col min="11013" max="11013" width="46.85546875" style="517" customWidth="1"/>
    <col min="11014" max="11014" width="9.28515625" style="517" customWidth="1"/>
    <col min="11015" max="11015" width="7.7109375" style="517" customWidth="1"/>
    <col min="11016" max="11016" width="8.7109375" style="517" customWidth="1"/>
    <col min="11017" max="11017" width="7.85546875" style="517" customWidth="1"/>
    <col min="11018" max="11018" width="9.7109375" style="517" customWidth="1"/>
    <col min="11019" max="11025" width="7.7109375" style="517" customWidth="1"/>
    <col min="11026" max="11264" width="11.42578125" style="517"/>
    <col min="11265" max="11265" width="7.5703125" style="517" customWidth="1"/>
    <col min="11266" max="11266" width="18.7109375" style="517" customWidth="1"/>
    <col min="11267" max="11267" width="13.5703125" style="517" customWidth="1"/>
    <col min="11268" max="11268" width="13.85546875" style="517" customWidth="1"/>
    <col min="11269" max="11269" width="46.85546875" style="517" customWidth="1"/>
    <col min="11270" max="11270" width="9.28515625" style="517" customWidth="1"/>
    <col min="11271" max="11271" width="7.7109375" style="517" customWidth="1"/>
    <col min="11272" max="11272" width="8.7109375" style="517" customWidth="1"/>
    <col min="11273" max="11273" width="7.85546875" style="517" customWidth="1"/>
    <col min="11274" max="11274" width="9.7109375" style="517" customWidth="1"/>
    <col min="11275" max="11281" width="7.7109375" style="517" customWidth="1"/>
    <col min="11282" max="11520" width="11.42578125" style="517"/>
    <col min="11521" max="11521" width="7.5703125" style="517" customWidth="1"/>
    <col min="11522" max="11522" width="18.7109375" style="517" customWidth="1"/>
    <col min="11523" max="11523" width="13.5703125" style="517" customWidth="1"/>
    <col min="11524" max="11524" width="13.85546875" style="517" customWidth="1"/>
    <col min="11525" max="11525" width="46.85546875" style="517" customWidth="1"/>
    <col min="11526" max="11526" width="9.28515625" style="517" customWidth="1"/>
    <col min="11527" max="11527" width="7.7109375" style="517" customWidth="1"/>
    <col min="11528" max="11528" width="8.7109375" style="517" customWidth="1"/>
    <col min="11529" max="11529" width="7.85546875" style="517" customWidth="1"/>
    <col min="11530" max="11530" width="9.7109375" style="517" customWidth="1"/>
    <col min="11531" max="11537" width="7.7109375" style="517" customWidth="1"/>
    <col min="11538" max="11776" width="11.42578125" style="517"/>
    <col min="11777" max="11777" width="7.5703125" style="517" customWidth="1"/>
    <col min="11778" max="11778" width="18.7109375" style="517" customWidth="1"/>
    <col min="11779" max="11779" width="13.5703125" style="517" customWidth="1"/>
    <col min="11780" max="11780" width="13.85546875" style="517" customWidth="1"/>
    <col min="11781" max="11781" width="46.85546875" style="517" customWidth="1"/>
    <col min="11782" max="11782" width="9.28515625" style="517" customWidth="1"/>
    <col min="11783" max="11783" width="7.7109375" style="517" customWidth="1"/>
    <col min="11784" max="11784" width="8.7109375" style="517" customWidth="1"/>
    <col min="11785" max="11785" width="7.85546875" style="517" customWidth="1"/>
    <col min="11786" max="11786" width="9.7109375" style="517" customWidth="1"/>
    <col min="11787" max="11793" width="7.7109375" style="517" customWidth="1"/>
    <col min="11794" max="12032" width="11.42578125" style="517"/>
    <col min="12033" max="12033" width="7.5703125" style="517" customWidth="1"/>
    <col min="12034" max="12034" width="18.7109375" style="517" customWidth="1"/>
    <col min="12035" max="12035" width="13.5703125" style="517" customWidth="1"/>
    <col min="12036" max="12036" width="13.85546875" style="517" customWidth="1"/>
    <col min="12037" max="12037" width="46.85546875" style="517" customWidth="1"/>
    <col min="12038" max="12038" width="9.28515625" style="517" customWidth="1"/>
    <col min="12039" max="12039" width="7.7109375" style="517" customWidth="1"/>
    <col min="12040" max="12040" width="8.7109375" style="517" customWidth="1"/>
    <col min="12041" max="12041" width="7.85546875" style="517" customWidth="1"/>
    <col min="12042" max="12042" width="9.7109375" style="517" customWidth="1"/>
    <col min="12043" max="12049" width="7.7109375" style="517" customWidth="1"/>
    <col min="12050" max="12288" width="11.42578125" style="517"/>
    <col min="12289" max="12289" width="7.5703125" style="517" customWidth="1"/>
    <col min="12290" max="12290" width="18.7109375" style="517" customWidth="1"/>
    <col min="12291" max="12291" width="13.5703125" style="517" customWidth="1"/>
    <col min="12292" max="12292" width="13.85546875" style="517" customWidth="1"/>
    <col min="12293" max="12293" width="46.85546875" style="517" customWidth="1"/>
    <col min="12294" max="12294" width="9.28515625" style="517" customWidth="1"/>
    <col min="12295" max="12295" width="7.7109375" style="517" customWidth="1"/>
    <col min="12296" max="12296" width="8.7109375" style="517" customWidth="1"/>
    <col min="12297" max="12297" width="7.85546875" style="517" customWidth="1"/>
    <col min="12298" max="12298" width="9.7109375" style="517" customWidth="1"/>
    <col min="12299" max="12305" width="7.7109375" style="517" customWidth="1"/>
    <col min="12306" max="12544" width="11.42578125" style="517"/>
    <col min="12545" max="12545" width="7.5703125" style="517" customWidth="1"/>
    <col min="12546" max="12546" width="18.7109375" style="517" customWidth="1"/>
    <col min="12547" max="12547" width="13.5703125" style="517" customWidth="1"/>
    <col min="12548" max="12548" width="13.85546875" style="517" customWidth="1"/>
    <col min="12549" max="12549" width="46.85546875" style="517" customWidth="1"/>
    <col min="12550" max="12550" width="9.28515625" style="517" customWidth="1"/>
    <col min="12551" max="12551" width="7.7109375" style="517" customWidth="1"/>
    <col min="12552" max="12552" width="8.7109375" style="517" customWidth="1"/>
    <col min="12553" max="12553" width="7.85546875" style="517" customWidth="1"/>
    <col min="12554" max="12554" width="9.7109375" style="517" customWidth="1"/>
    <col min="12555" max="12561" width="7.7109375" style="517" customWidth="1"/>
    <col min="12562" max="12800" width="11.42578125" style="517"/>
    <col min="12801" max="12801" width="7.5703125" style="517" customWidth="1"/>
    <col min="12802" max="12802" width="18.7109375" style="517" customWidth="1"/>
    <col min="12803" max="12803" width="13.5703125" style="517" customWidth="1"/>
    <col min="12804" max="12804" width="13.85546875" style="517" customWidth="1"/>
    <col min="12805" max="12805" width="46.85546875" style="517" customWidth="1"/>
    <col min="12806" max="12806" width="9.28515625" style="517" customWidth="1"/>
    <col min="12807" max="12807" width="7.7109375" style="517" customWidth="1"/>
    <col min="12808" max="12808" width="8.7109375" style="517" customWidth="1"/>
    <col min="12809" max="12809" width="7.85546875" style="517" customWidth="1"/>
    <col min="12810" max="12810" width="9.7109375" style="517" customWidth="1"/>
    <col min="12811" max="12817" width="7.7109375" style="517" customWidth="1"/>
    <col min="12818" max="13056" width="11.42578125" style="517"/>
    <col min="13057" max="13057" width="7.5703125" style="517" customWidth="1"/>
    <col min="13058" max="13058" width="18.7109375" style="517" customWidth="1"/>
    <col min="13059" max="13059" width="13.5703125" style="517" customWidth="1"/>
    <col min="13060" max="13060" width="13.85546875" style="517" customWidth="1"/>
    <col min="13061" max="13061" width="46.85546875" style="517" customWidth="1"/>
    <col min="13062" max="13062" width="9.28515625" style="517" customWidth="1"/>
    <col min="13063" max="13063" width="7.7109375" style="517" customWidth="1"/>
    <col min="13064" max="13064" width="8.7109375" style="517" customWidth="1"/>
    <col min="13065" max="13065" width="7.85546875" style="517" customWidth="1"/>
    <col min="13066" max="13066" width="9.7109375" style="517" customWidth="1"/>
    <col min="13067" max="13073" width="7.7109375" style="517" customWidth="1"/>
    <col min="13074" max="13312" width="11.42578125" style="517"/>
    <col min="13313" max="13313" width="7.5703125" style="517" customWidth="1"/>
    <col min="13314" max="13314" width="18.7109375" style="517" customWidth="1"/>
    <col min="13315" max="13315" width="13.5703125" style="517" customWidth="1"/>
    <col min="13316" max="13316" width="13.85546875" style="517" customWidth="1"/>
    <col min="13317" max="13317" width="46.85546875" style="517" customWidth="1"/>
    <col min="13318" max="13318" width="9.28515625" style="517" customWidth="1"/>
    <col min="13319" max="13319" width="7.7109375" style="517" customWidth="1"/>
    <col min="13320" max="13320" width="8.7109375" style="517" customWidth="1"/>
    <col min="13321" max="13321" width="7.85546875" style="517" customWidth="1"/>
    <col min="13322" max="13322" width="9.7109375" style="517" customWidth="1"/>
    <col min="13323" max="13329" width="7.7109375" style="517" customWidth="1"/>
    <col min="13330" max="13568" width="11.42578125" style="517"/>
    <col min="13569" max="13569" width="7.5703125" style="517" customWidth="1"/>
    <col min="13570" max="13570" width="18.7109375" style="517" customWidth="1"/>
    <col min="13571" max="13571" width="13.5703125" style="517" customWidth="1"/>
    <col min="13572" max="13572" width="13.85546875" style="517" customWidth="1"/>
    <col min="13573" max="13573" width="46.85546875" style="517" customWidth="1"/>
    <col min="13574" max="13574" width="9.28515625" style="517" customWidth="1"/>
    <col min="13575" max="13575" width="7.7109375" style="517" customWidth="1"/>
    <col min="13576" max="13576" width="8.7109375" style="517" customWidth="1"/>
    <col min="13577" max="13577" width="7.85546875" style="517" customWidth="1"/>
    <col min="13578" max="13578" width="9.7109375" style="517" customWidth="1"/>
    <col min="13579" max="13585" width="7.7109375" style="517" customWidth="1"/>
    <col min="13586" max="13824" width="11.42578125" style="517"/>
    <col min="13825" max="13825" width="7.5703125" style="517" customWidth="1"/>
    <col min="13826" max="13826" width="18.7109375" style="517" customWidth="1"/>
    <col min="13827" max="13827" width="13.5703125" style="517" customWidth="1"/>
    <col min="13828" max="13828" width="13.85546875" style="517" customWidth="1"/>
    <col min="13829" max="13829" width="46.85546875" style="517" customWidth="1"/>
    <col min="13830" max="13830" width="9.28515625" style="517" customWidth="1"/>
    <col min="13831" max="13831" width="7.7109375" style="517" customWidth="1"/>
    <col min="13832" max="13832" width="8.7109375" style="517" customWidth="1"/>
    <col min="13833" max="13833" width="7.85546875" style="517" customWidth="1"/>
    <col min="13834" max="13834" width="9.7109375" style="517" customWidth="1"/>
    <col min="13835" max="13841" width="7.7109375" style="517" customWidth="1"/>
    <col min="13842" max="14080" width="11.42578125" style="517"/>
    <col min="14081" max="14081" width="7.5703125" style="517" customWidth="1"/>
    <col min="14082" max="14082" width="18.7109375" style="517" customWidth="1"/>
    <col min="14083" max="14083" width="13.5703125" style="517" customWidth="1"/>
    <col min="14084" max="14084" width="13.85546875" style="517" customWidth="1"/>
    <col min="14085" max="14085" width="46.85546875" style="517" customWidth="1"/>
    <col min="14086" max="14086" width="9.28515625" style="517" customWidth="1"/>
    <col min="14087" max="14087" width="7.7109375" style="517" customWidth="1"/>
    <col min="14088" max="14088" width="8.7109375" style="517" customWidth="1"/>
    <col min="14089" max="14089" width="7.85546875" style="517" customWidth="1"/>
    <col min="14090" max="14090" width="9.7109375" style="517" customWidth="1"/>
    <col min="14091" max="14097" width="7.7109375" style="517" customWidth="1"/>
    <col min="14098" max="14336" width="11.42578125" style="517"/>
    <col min="14337" max="14337" width="7.5703125" style="517" customWidth="1"/>
    <col min="14338" max="14338" width="18.7109375" style="517" customWidth="1"/>
    <col min="14339" max="14339" width="13.5703125" style="517" customWidth="1"/>
    <col min="14340" max="14340" width="13.85546875" style="517" customWidth="1"/>
    <col min="14341" max="14341" width="46.85546875" style="517" customWidth="1"/>
    <col min="14342" max="14342" width="9.28515625" style="517" customWidth="1"/>
    <col min="14343" max="14343" width="7.7109375" style="517" customWidth="1"/>
    <col min="14344" max="14344" width="8.7109375" style="517" customWidth="1"/>
    <col min="14345" max="14345" width="7.85546875" style="517" customWidth="1"/>
    <col min="14346" max="14346" width="9.7109375" style="517" customWidth="1"/>
    <col min="14347" max="14353" width="7.7109375" style="517" customWidth="1"/>
    <col min="14354" max="14592" width="11.42578125" style="517"/>
    <col min="14593" max="14593" width="7.5703125" style="517" customWidth="1"/>
    <col min="14594" max="14594" width="18.7109375" style="517" customWidth="1"/>
    <col min="14595" max="14595" width="13.5703125" style="517" customWidth="1"/>
    <col min="14596" max="14596" width="13.85546875" style="517" customWidth="1"/>
    <col min="14597" max="14597" width="46.85546875" style="517" customWidth="1"/>
    <col min="14598" max="14598" width="9.28515625" style="517" customWidth="1"/>
    <col min="14599" max="14599" width="7.7109375" style="517" customWidth="1"/>
    <col min="14600" max="14600" width="8.7109375" style="517" customWidth="1"/>
    <col min="14601" max="14601" width="7.85546875" style="517" customWidth="1"/>
    <col min="14602" max="14602" width="9.7109375" style="517" customWidth="1"/>
    <col min="14603" max="14609" width="7.7109375" style="517" customWidth="1"/>
    <col min="14610" max="14848" width="11.42578125" style="517"/>
    <col min="14849" max="14849" width="7.5703125" style="517" customWidth="1"/>
    <col min="14850" max="14850" width="18.7109375" style="517" customWidth="1"/>
    <col min="14851" max="14851" width="13.5703125" style="517" customWidth="1"/>
    <col min="14852" max="14852" width="13.85546875" style="517" customWidth="1"/>
    <col min="14853" max="14853" width="46.85546875" style="517" customWidth="1"/>
    <col min="14854" max="14854" width="9.28515625" style="517" customWidth="1"/>
    <col min="14855" max="14855" width="7.7109375" style="517" customWidth="1"/>
    <col min="14856" max="14856" width="8.7109375" style="517" customWidth="1"/>
    <col min="14857" max="14857" width="7.85546875" style="517" customWidth="1"/>
    <col min="14858" max="14858" width="9.7109375" style="517" customWidth="1"/>
    <col min="14859" max="14865" width="7.7109375" style="517" customWidth="1"/>
    <col min="14866" max="15104" width="11.42578125" style="517"/>
    <col min="15105" max="15105" width="7.5703125" style="517" customWidth="1"/>
    <col min="15106" max="15106" width="18.7109375" style="517" customWidth="1"/>
    <col min="15107" max="15107" width="13.5703125" style="517" customWidth="1"/>
    <col min="15108" max="15108" width="13.85546875" style="517" customWidth="1"/>
    <col min="15109" max="15109" width="46.85546875" style="517" customWidth="1"/>
    <col min="15110" max="15110" width="9.28515625" style="517" customWidth="1"/>
    <col min="15111" max="15111" width="7.7109375" style="517" customWidth="1"/>
    <col min="15112" max="15112" width="8.7109375" style="517" customWidth="1"/>
    <col min="15113" max="15113" width="7.85546875" style="517" customWidth="1"/>
    <col min="15114" max="15114" width="9.7109375" style="517" customWidth="1"/>
    <col min="15115" max="15121" width="7.7109375" style="517" customWidth="1"/>
    <col min="15122" max="15360" width="11.42578125" style="517"/>
    <col min="15361" max="15361" width="7.5703125" style="517" customWidth="1"/>
    <col min="15362" max="15362" width="18.7109375" style="517" customWidth="1"/>
    <col min="15363" max="15363" width="13.5703125" style="517" customWidth="1"/>
    <col min="15364" max="15364" width="13.85546875" style="517" customWidth="1"/>
    <col min="15365" max="15365" width="46.85546875" style="517" customWidth="1"/>
    <col min="15366" max="15366" width="9.28515625" style="517" customWidth="1"/>
    <col min="15367" max="15367" width="7.7109375" style="517" customWidth="1"/>
    <col min="15368" max="15368" width="8.7109375" style="517" customWidth="1"/>
    <col min="15369" max="15369" width="7.85546875" style="517" customWidth="1"/>
    <col min="15370" max="15370" width="9.7109375" style="517" customWidth="1"/>
    <col min="15371" max="15377" width="7.7109375" style="517" customWidth="1"/>
    <col min="15378" max="15616" width="11.42578125" style="517"/>
    <col min="15617" max="15617" width="7.5703125" style="517" customWidth="1"/>
    <col min="15618" max="15618" width="18.7109375" style="517" customWidth="1"/>
    <col min="15619" max="15619" width="13.5703125" style="517" customWidth="1"/>
    <col min="15620" max="15620" width="13.85546875" style="517" customWidth="1"/>
    <col min="15621" max="15621" width="46.85546875" style="517" customWidth="1"/>
    <col min="15622" max="15622" width="9.28515625" style="517" customWidth="1"/>
    <col min="15623" max="15623" width="7.7109375" style="517" customWidth="1"/>
    <col min="15624" max="15624" width="8.7109375" style="517" customWidth="1"/>
    <col min="15625" max="15625" width="7.85546875" style="517" customWidth="1"/>
    <col min="15626" max="15626" width="9.7109375" style="517" customWidth="1"/>
    <col min="15627" max="15633" width="7.7109375" style="517" customWidth="1"/>
    <col min="15634" max="15872" width="11.42578125" style="517"/>
    <col min="15873" max="15873" width="7.5703125" style="517" customWidth="1"/>
    <col min="15874" max="15874" width="18.7109375" style="517" customWidth="1"/>
    <col min="15875" max="15875" width="13.5703125" style="517" customWidth="1"/>
    <col min="15876" max="15876" width="13.85546875" style="517" customWidth="1"/>
    <col min="15877" max="15877" width="46.85546875" style="517" customWidth="1"/>
    <col min="15878" max="15878" width="9.28515625" style="517" customWidth="1"/>
    <col min="15879" max="15879" width="7.7109375" style="517" customWidth="1"/>
    <col min="15880" max="15880" width="8.7109375" style="517" customWidth="1"/>
    <col min="15881" max="15881" width="7.85546875" style="517" customWidth="1"/>
    <col min="15882" max="15882" width="9.7109375" style="517" customWidth="1"/>
    <col min="15883" max="15889" width="7.7109375" style="517" customWidth="1"/>
    <col min="15890" max="16128" width="11.42578125" style="517"/>
    <col min="16129" max="16129" width="7.5703125" style="517" customWidth="1"/>
    <col min="16130" max="16130" width="18.7109375" style="517" customWidth="1"/>
    <col min="16131" max="16131" width="13.5703125" style="517" customWidth="1"/>
    <col min="16132" max="16132" width="13.85546875" style="517" customWidth="1"/>
    <col min="16133" max="16133" width="46.85546875" style="517" customWidth="1"/>
    <col min="16134" max="16134" width="9.28515625" style="517" customWidth="1"/>
    <col min="16135" max="16135" width="7.7109375" style="517" customWidth="1"/>
    <col min="16136" max="16136" width="8.7109375" style="517" customWidth="1"/>
    <col min="16137" max="16137" width="7.85546875" style="517" customWidth="1"/>
    <col min="16138" max="16138" width="9.7109375" style="517" customWidth="1"/>
    <col min="16139" max="16145" width="7.7109375" style="517" customWidth="1"/>
    <col min="16146" max="16384" width="11.42578125" style="517"/>
  </cols>
  <sheetData>
    <row r="1" spans="1:18" ht="60.75" customHeight="1" thickBot="1" x14ac:dyDescent="0.25">
      <c r="A1" s="513"/>
      <c r="B1" s="514"/>
      <c r="C1" s="514"/>
      <c r="D1" s="514"/>
      <c r="E1" s="514"/>
      <c r="F1" s="515"/>
      <c r="G1" s="516"/>
      <c r="H1" s="516"/>
      <c r="I1" s="516"/>
      <c r="J1" s="514"/>
      <c r="K1" s="514"/>
      <c r="M1" s="513"/>
      <c r="N1" s="513"/>
    </row>
    <row r="2" spans="1:18" ht="17.25" thickTop="1" thickBot="1" x14ac:dyDescent="0.3">
      <c r="A2" s="513"/>
      <c r="B2" s="515"/>
      <c r="C2" s="518"/>
      <c r="D2" s="518"/>
      <c r="E2" s="518"/>
      <c r="F2" s="518"/>
      <c r="G2" s="514"/>
      <c r="H2" s="519" t="s">
        <v>16</v>
      </c>
      <c r="I2" s="520"/>
      <c r="J2" s="521"/>
      <c r="K2" s="518"/>
      <c r="L2" s="513"/>
      <c r="M2" s="513"/>
      <c r="N2" s="513"/>
    </row>
    <row r="3" spans="1:18" ht="17.25" thickTop="1" thickBot="1" x14ac:dyDescent="0.3">
      <c r="A3" s="513"/>
      <c r="B3" s="518"/>
      <c r="C3" s="518"/>
      <c r="D3" s="515"/>
      <c r="E3" s="515"/>
      <c r="F3" s="515"/>
      <c r="G3" s="514"/>
      <c r="H3" s="522" t="s">
        <v>17</v>
      </c>
      <c r="I3" s="523"/>
      <c r="J3" s="521" t="s">
        <v>250</v>
      </c>
      <c r="K3" s="518"/>
      <c r="L3" s="513"/>
      <c r="M3" s="524"/>
      <c r="N3" s="524"/>
    </row>
    <row r="4" spans="1:18" ht="12" customHeight="1" thickTop="1" thickBot="1" x14ac:dyDescent="0.25">
      <c r="A4" s="513"/>
      <c r="B4" s="518"/>
      <c r="C4" s="518"/>
      <c r="D4" s="518"/>
      <c r="E4" s="525"/>
      <c r="F4" s="526"/>
      <c r="G4" s="525"/>
      <c r="H4" s="525"/>
      <c r="I4" s="525"/>
      <c r="J4" s="525"/>
      <c r="K4" s="525"/>
      <c r="L4" s="524"/>
      <c r="M4" s="524"/>
      <c r="N4" s="524"/>
      <c r="O4" s="527"/>
      <c r="P4" s="527"/>
      <c r="Q4" s="527"/>
      <c r="R4" s="527"/>
    </row>
    <row r="5" spans="1:18" ht="17.25" thickTop="1" thickBot="1" x14ac:dyDescent="0.3">
      <c r="A5" s="513"/>
      <c r="B5" s="519" t="s">
        <v>211</v>
      </c>
      <c r="C5" s="901" t="s">
        <v>302</v>
      </c>
      <c r="D5" s="902"/>
      <c r="E5" s="902"/>
      <c r="F5" s="902"/>
      <c r="G5" s="902"/>
      <c r="H5" s="903"/>
      <c r="I5" s="514"/>
      <c r="J5" s="514"/>
      <c r="K5" s="514"/>
      <c r="L5" s="528"/>
      <c r="M5" s="524"/>
      <c r="N5" s="513"/>
    </row>
    <row r="6" spans="1:18" ht="21" customHeight="1" thickTop="1" thickBot="1" x14ac:dyDescent="0.3">
      <c r="A6" s="513"/>
      <c r="B6" s="519" t="s">
        <v>18</v>
      </c>
      <c r="C6" s="901" t="s">
        <v>303</v>
      </c>
      <c r="D6" s="902"/>
      <c r="E6" s="902"/>
      <c r="F6" s="902"/>
      <c r="G6" s="902"/>
      <c r="H6" s="903"/>
      <c r="I6" s="514"/>
      <c r="J6" s="514"/>
      <c r="K6" s="514"/>
      <c r="L6" s="528"/>
      <c r="M6" s="529"/>
      <c r="N6" s="524"/>
      <c r="O6" s="527"/>
      <c r="P6" s="527"/>
      <c r="Q6" s="527"/>
    </row>
    <row r="7" spans="1:18" ht="19.5" customHeight="1" thickTop="1" thickBot="1" x14ac:dyDescent="0.3">
      <c r="A7" s="513"/>
      <c r="B7" s="530" t="s">
        <v>19</v>
      </c>
      <c r="C7" s="904" t="s">
        <v>304</v>
      </c>
      <c r="D7" s="905"/>
      <c r="E7" s="531"/>
      <c r="F7" s="532"/>
      <c r="G7" s="532"/>
      <c r="H7" s="531"/>
      <c r="I7" s="514"/>
      <c r="J7" s="514"/>
      <c r="K7" s="514"/>
      <c r="L7" s="529"/>
      <c r="M7" s="513"/>
      <c r="N7" s="513"/>
    </row>
    <row r="8" spans="1:18" ht="6.75" customHeight="1" thickTop="1" thickBot="1" x14ac:dyDescent="0.25">
      <c r="B8" s="518"/>
      <c r="C8" s="518"/>
      <c r="D8" s="518"/>
      <c r="E8" s="518"/>
      <c r="F8" s="518"/>
      <c r="G8" s="518"/>
      <c r="H8" s="533"/>
      <c r="I8" s="518"/>
      <c r="J8" s="518"/>
      <c r="K8" s="518"/>
      <c r="L8" s="513"/>
    </row>
    <row r="9" spans="1:18" ht="14.25" customHeight="1" thickTop="1" thickBot="1" x14ac:dyDescent="0.25">
      <c r="B9" s="514"/>
      <c r="C9" s="906" t="s">
        <v>63</v>
      </c>
      <c r="D9" s="906"/>
      <c r="E9" s="906"/>
      <c r="F9" s="907" t="s">
        <v>32</v>
      </c>
      <c r="G9" s="908"/>
      <c r="H9" s="907" t="s">
        <v>0</v>
      </c>
      <c r="I9" s="908"/>
      <c r="J9" s="514"/>
      <c r="K9" s="514"/>
    </row>
    <row r="10" spans="1:18" ht="14.25" customHeight="1" thickTop="1" thickBot="1" x14ac:dyDescent="0.25">
      <c r="B10" s="514"/>
      <c r="C10" s="906"/>
      <c r="D10" s="906"/>
      <c r="E10" s="906"/>
      <c r="F10" s="909">
        <v>1797</v>
      </c>
      <c r="G10" s="909"/>
      <c r="H10" s="910">
        <f>SUM(F10:G11)</f>
        <v>1797</v>
      </c>
      <c r="I10" s="910"/>
      <c r="J10" s="514"/>
      <c r="K10" s="514"/>
    </row>
    <row r="11" spans="1:18" ht="14.25" customHeight="1" thickTop="1" thickBot="1" x14ac:dyDescent="0.25">
      <c r="B11" s="514"/>
      <c r="C11" s="906"/>
      <c r="D11" s="906"/>
      <c r="E11" s="906"/>
      <c r="F11" s="909"/>
      <c r="G11" s="909"/>
      <c r="H11" s="910"/>
      <c r="I11" s="910"/>
      <c r="J11" s="514"/>
      <c r="K11" s="514"/>
    </row>
    <row r="12" spans="1:18" ht="4.5" customHeight="1" thickTop="1" thickBot="1" x14ac:dyDescent="0.25">
      <c r="B12" s="514"/>
      <c r="C12" s="534"/>
      <c r="D12" s="534"/>
      <c r="E12" s="534"/>
      <c r="F12" s="534"/>
      <c r="G12" s="534"/>
      <c r="H12" s="534"/>
      <c r="I12" s="534"/>
      <c r="J12" s="534"/>
      <c r="K12" s="534"/>
      <c r="L12" s="535"/>
    </row>
    <row r="13" spans="1:18" ht="12.75" customHeight="1" thickTop="1" thickBot="1" x14ac:dyDescent="0.25">
      <c r="B13" s="514"/>
      <c r="C13" s="880" t="s">
        <v>64</v>
      </c>
      <c r="D13" s="881"/>
      <c r="E13" s="881"/>
      <c r="F13" s="881"/>
      <c r="G13" s="882"/>
      <c r="H13" s="889" t="s">
        <v>0</v>
      </c>
      <c r="I13" s="890"/>
      <c r="J13" s="891" t="s">
        <v>12</v>
      </c>
      <c r="K13" s="892"/>
    </row>
    <row r="14" spans="1:18" ht="12.75" customHeight="1" thickTop="1" thickBot="1" x14ac:dyDescent="0.25">
      <c r="B14" s="514"/>
      <c r="C14" s="883"/>
      <c r="D14" s="884"/>
      <c r="E14" s="884"/>
      <c r="F14" s="884"/>
      <c r="G14" s="885"/>
      <c r="H14" s="536" t="s">
        <v>1</v>
      </c>
      <c r="I14" s="536" t="s">
        <v>2</v>
      </c>
      <c r="J14" s="893"/>
      <c r="K14" s="894"/>
    </row>
    <row r="15" spans="1:18" ht="14.1" customHeight="1" thickTop="1" thickBot="1" x14ac:dyDescent="0.25">
      <c r="B15" s="514"/>
      <c r="C15" s="886"/>
      <c r="D15" s="887"/>
      <c r="E15" s="887"/>
      <c r="F15" s="887"/>
      <c r="G15" s="888"/>
      <c r="H15" s="537">
        <f>SUM(H16:H17)</f>
        <v>126</v>
      </c>
      <c r="I15" s="537">
        <f>SUM(I16:I17)</f>
        <v>5</v>
      </c>
      <c r="J15" s="895">
        <f>H15+I15</f>
        <v>131</v>
      </c>
      <c r="K15" s="895"/>
      <c r="M15" s="517" t="s">
        <v>9</v>
      </c>
    </row>
    <row r="16" spans="1:18" ht="14.1" customHeight="1" thickTop="1" thickBot="1" x14ac:dyDescent="0.25">
      <c r="B16" s="514"/>
      <c r="C16" s="896" t="s">
        <v>15</v>
      </c>
      <c r="D16" s="897"/>
      <c r="E16" s="897"/>
      <c r="F16" s="897"/>
      <c r="G16" s="898"/>
      <c r="H16" s="538">
        <f>'[9]CONSOL. NNA ENERO 2021'!H16+'[9]CONSOL. NNA FEBRERO 2021'!H16+'[9]CONSOL. NNA MARZO 2021'!H16</f>
        <v>74</v>
      </c>
      <c r="I16" s="538">
        <f>'[9]CONSOL. NNA ENERO 2021'!I16+'[9]CONSOL. NNA FEBRERO 2021'!I16+'[9]CONSOL. NNA MARZO 2021'!I16</f>
        <v>4</v>
      </c>
      <c r="J16" s="899">
        <f>(H16+I16)</f>
        <v>78</v>
      </c>
      <c r="K16" s="900"/>
    </row>
    <row r="17" spans="2:15" ht="14.1" customHeight="1" thickTop="1" thickBot="1" x14ac:dyDescent="0.25">
      <c r="B17" s="514"/>
      <c r="C17" s="896" t="s">
        <v>212</v>
      </c>
      <c r="D17" s="897"/>
      <c r="E17" s="897"/>
      <c r="F17" s="897"/>
      <c r="G17" s="897"/>
      <c r="H17" s="538">
        <f>'[9]CONSOL. NNA ENERO 2021'!H17+'[9]CONSOL. NNA FEBRERO 2021'!H17+'[9]CONSOL. NNA MARZO 2021'!H17</f>
        <v>52</v>
      </c>
      <c r="I17" s="538">
        <f>'[9]CONSOL. NNA ENERO 2021'!I17+'[9]CONSOL. NNA FEBRERO 2021'!I17+'[9]CONSOL. NNA MARZO 2021'!I17</f>
        <v>1</v>
      </c>
      <c r="J17" s="927">
        <f>(H17+I17)</f>
        <v>53</v>
      </c>
      <c r="K17" s="927"/>
    </row>
    <row r="18" spans="2:15" ht="12.75" customHeight="1" thickTop="1" thickBot="1" x14ac:dyDescent="0.25">
      <c r="B18" s="514"/>
      <c r="C18" s="539" t="s">
        <v>9</v>
      </c>
      <c r="D18" s="540"/>
      <c r="E18" s="541"/>
      <c r="F18" s="542"/>
      <c r="G18" s="542"/>
      <c r="H18" s="542"/>
      <c r="I18" s="543"/>
      <c r="J18" s="544"/>
      <c r="K18" s="514"/>
    </row>
    <row r="19" spans="2:15" ht="18" customHeight="1" thickTop="1" thickBot="1" x14ac:dyDescent="0.25">
      <c r="B19" s="514"/>
      <c r="C19" s="545"/>
      <c r="D19" s="546"/>
      <c r="E19" s="546"/>
      <c r="F19" s="907" t="s">
        <v>62</v>
      </c>
      <c r="G19" s="907"/>
      <c r="H19" s="907"/>
      <c r="I19" s="889"/>
      <c r="J19" s="536" t="s">
        <v>0</v>
      </c>
      <c r="K19" s="514"/>
    </row>
    <row r="20" spans="2:15" ht="20.100000000000001" customHeight="1" thickTop="1" thickBot="1" x14ac:dyDescent="0.25">
      <c r="B20" s="514"/>
      <c r="C20" s="545"/>
      <c r="D20" s="546" t="s">
        <v>65</v>
      </c>
      <c r="E20" s="546"/>
      <c r="F20" s="547" t="s">
        <v>5</v>
      </c>
      <c r="G20" s="547" t="s">
        <v>36</v>
      </c>
      <c r="H20" s="547" t="s">
        <v>3</v>
      </c>
      <c r="I20" s="548" t="s">
        <v>4</v>
      </c>
      <c r="J20" s="549"/>
      <c r="K20" s="514"/>
    </row>
    <row r="21" spans="2:15" ht="18" customHeight="1" thickTop="1" thickBot="1" x14ac:dyDescent="0.25">
      <c r="B21" s="514"/>
      <c r="C21" s="550"/>
      <c r="D21" s="551"/>
      <c r="E21" s="551"/>
      <c r="F21" s="928">
        <f>(J23+J28+J35+J38+J59+J60+J61+J63)</f>
        <v>14</v>
      </c>
      <c r="G21" s="928"/>
      <c r="H21" s="928"/>
      <c r="I21" s="929"/>
      <c r="J21" s="930">
        <f>(J23+J28+J34+J38+J43+J55+J70+J72+J78)</f>
        <v>115</v>
      </c>
      <c r="K21" s="514"/>
    </row>
    <row r="22" spans="2:15" ht="15.75" thickTop="1" thickBot="1" x14ac:dyDescent="0.25">
      <c r="B22" s="514"/>
      <c r="C22" s="552"/>
      <c r="D22" s="553"/>
      <c r="E22" s="553"/>
      <c r="F22" s="554">
        <f>(F23+F28+F34+F38+F43+F55+F70+F72+F77+F78)</f>
        <v>99</v>
      </c>
      <c r="G22" s="554">
        <f>(G23+G28+G34+G38+G43+G55+G70+G72+G77+G78)</f>
        <v>14</v>
      </c>
      <c r="H22" s="554">
        <f>(H23+H28+H34+H38+H43+H55+H70+H72+H77+H78)</f>
        <v>2</v>
      </c>
      <c r="I22" s="554">
        <f>(I23+I28+I34+I38+I43+I55+I70+I72+I77+I78)</f>
        <v>0</v>
      </c>
      <c r="J22" s="930"/>
      <c r="K22" s="514"/>
    </row>
    <row r="23" spans="2:15" ht="17.25" thickTop="1" thickBot="1" x14ac:dyDescent="0.3">
      <c r="B23" s="514"/>
      <c r="C23" s="555"/>
      <c r="D23" s="931" t="s">
        <v>66</v>
      </c>
      <c r="E23" s="932"/>
      <c r="F23" s="556">
        <f>SUM(F24:F27)</f>
        <v>0</v>
      </c>
      <c r="G23" s="556">
        <f>SUM(G24:G27)</f>
        <v>0</v>
      </c>
      <c r="H23" s="556">
        <f>SUM(H24:H27)</f>
        <v>0</v>
      </c>
      <c r="I23" s="557">
        <f>SUM(I24:I27)</f>
        <v>0</v>
      </c>
      <c r="J23" s="558">
        <f t="shared" ref="J23:J33" si="0">SUM(F23:I23)</f>
        <v>0</v>
      </c>
      <c r="K23" s="514"/>
    </row>
    <row r="24" spans="2:15" ht="14.25" thickTop="1" thickBot="1" x14ac:dyDescent="0.25">
      <c r="B24" s="514"/>
      <c r="C24" s="555"/>
      <c r="D24" s="559"/>
      <c r="E24" s="560" t="s">
        <v>37</v>
      </c>
      <c r="F24" s="561">
        <f>'[9]CONSOL. NNA ENERO 2021'!F24+'[9]CONSOL. NNA FEBRERO 2021'!F24+'[9]CONSOL. NNA MARZO 2021'!F24</f>
        <v>0</v>
      </c>
      <c r="G24" s="561">
        <f>'[9]CONSOL. NNA ENERO 2021'!G24+'[9]CONSOL. NNA FEBRERO 2021'!G24+'[9]CONSOL. NNA MARZO 2021'!G24</f>
        <v>0</v>
      </c>
      <c r="H24" s="561">
        <f>'[9]CONSOL. NNA ENERO 2021'!H24+'[9]CONSOL. NNA FEBRERO 2021'!H24+'[9]CONSOL. NNA MARZO 2021'!H24</f>
        <v>0</v>
      </c>
      <c r="I24" s="561">
        <f>'[9]CONSOL. NNA ENERO 2021'!I24+'[9]CONSOL. NNA FEBRERO 2021'!I24+'[9]CONSOL. NNA MARZO 2021'!I24</f>
        <v>0</v>
      </c>
      <c r="J24" s="562">
        <f t="shared" si="0"/>
        <v>0</v>
      </c>
      <c r="K24" s="514"/>
    </row>
    <row r="25" spans="2:15" ht="14.25" thickTop="1" thickBot="1" x14ac:dyDescent="0.25">
      <c r="B25" s="514"/>
      <c r="C25" s="555"/>
      <c r="D25" s="559"/>
      <c r="E25" s="560" t="s">
        <v>24</v>
      </c>
      <c r="F25" s="561">
        <f>'[9]CONSOL. NNA ENERO 2021'!F25+'[9]CONSOL. NNA FEBRERO 2021'!F25+'[9]CONSOL. NNA MARZO 2021'!F25</f>
        <v>0</v>
      </c>
      <c r="G25" s="561">
        <f>'[9]CONSOL. NNA ENERO 2021'!G25+'[9]CONSOL. NNA FEBRERO 2021'!G25+'[9]CONSOL. NNA MARZO 2021'!G25</f>
        <v>0</v>
      </c>
      <c r="H25" s="561">
        <f>'[9]CONSOL. NNA ENERO 2021'!H25+'[9]CONSOL. NNA FEBRERO 2021'!H25+'[9]CONSOL. NNA MARZO 2021'!H25</f>
        <v>0</v>
      </c>
      <c r="I25" s="561">
        <f>'[9]CONSOL. NNA ENERO 2021'!I25+'[9]CONSOL. NNA FEBRERO 2021'!I25+'[9]CONSOL. NNA MARZO 2021'!I25</f>
        <v>0</v>
      </c>
      <c r="J25" s="562">
        <f t="shared" si="0"/>
        <v>0</v>
      </c>
      <c r="K25" s="514"/>
    </row>
    <row r="26" spans="2:15" ht="14.25" thickTop="1" thickBot="1" x14ac:dyDescent="0.25">
      <c r="B26" s="514"/>
      <c r="C26" s="555"/>
      <c r="D26" s="559"/>
      <c r="E26" s="560" t="s">
        <v>25</v>
      </c>
      <c r="F26" s="561">
        <f>'[9]CONSOL. NNA ENERO 2021'!F26+'[9]CONSOL. NNA FEBRERO 2021'!F26+'[9]CONSOL. NNA MARZO 2021'!F26</f>
        <v>0</v>
      </c>
      <c r="G26" s="561">
        <f>'[9]CONSOL. NNA ENERO 2021'!G26+'[9]CONSOL. NNA FEBRERO 2021'!G26+'[9]CONSOL. NNA MARZO 2021'!G26</f>
        <v>0</v>
      </c>
      <c r="H26" s="561">
        <f>'[9]CONSOL. NNA ENERO 2021'!H26+'[9]CONSOL. NNA FEBRERO 2021'!H26+'[9]CONSOL. NNA MARZO 2021'!H26</f>
        <v>0</v>
      </c>
      <c r="I26" s="561">
        <f>'[9]CONSOL. NNA ENERO 2021'!I26+'[9]CONSOL. NNA FEBRERO 2021'!I26+'[9]CONSOL. NNA MARZO 2021'!I26</f>
        <v>0</v>
      </c>
      <c r="J26" s="562">
        <f t="shared" si="0"/>
        <v>0</v>
      </c>
      <c r="K26" s="514"/>
    </row>
    <row r="27" spans="2:15" ht="14.25" thickTop="1" thickBot="1" x14ac:dyDescent="0.25">
      <c r="B27" s="514"/>
      <c r="C27" s="555"/>
      <c r="D27" s="559"/>
      <c r="E27" s="560" t="s">
        <v>7</v>
      </c>
      <c r="F27" s="561">
        <f>'[9]CONSOL. NNA ENERO 2021'!F27+'[9]CONSOL. NNA FEBRERO 2021'!F27+'[9]CONSOL. NNA MARZO 2021'!F27</f>
        <v>0</v>
      </c>
      <c r="G27" s="561">
        <f>'[9]CONSOL. NNA ENERO 2021'!G27+'[9]CONSOL. NNA FEBRERO 2021'!G27+'[9]CONSOL. NNA MARZO 2021'!G27</f>
        <v>0</v>
      </c>
      <c r="H27" s="561">
        <f>'[9]CONSOL. NNA ENERO 2021'!H27+'[9]CONSOL. NNA FEBRERO 2021'!H27+'[9]CONSOL. NNA MARZO 2021'!H27</f>
        <v>0</v>
      </c>
      <c r="I27" s="561">
        <f>'[9]CONSOL. NNA ENERO 2021'!I27+'[9]CONSOL. NNA FEBRERO 2021'!I27+'[9]CONSOL. NNA MARZO 2021'!I27</f>
        <v>0</v>
      </c>
      <c r="J27" s="562">
        <f t="shared" si="0"/>
        <v>0</v>
      </c>
      <c r="K27" s="514"/>
    </row>
    <row r="28" spans="2:15" ht="17.25" thickTop="1" thickBot="1" x14ac:dyDescent="0.3">
      <c r="B28" s="514"/>
      <c r="C28" s="555"/>
      <c r="D28" s="563" t="s">
        <v>20</v>
      </c>
      <c r="E28" s="564"/>
      <c r="F28" s="565">
        <f>SUM(F29:F33)</f>
        <v>11</v>
      </c>
      <c r="G28" s="565">
        <f>SUM(G29:G33)</f>
        <v>0</v>
      </c>
      <c r="H28" s="565">
        <f>SUM(H29:H33)</f>
        <v>0</v>
      </c>
      <c r="I28" s="565">
        <f>SUM(I29:I33)</f>
        <v>0</v>
      </c>
      <c r="J28" s="566">
        <f t="shared" si="0"/>
        <v>11</v>
      </c>
      <c r="K28" s="514"/>
      <c r="O28" s="567"/>
    </row>
    <row r="29" spans="2:15" ht="14.25" thickTop="1" thickBot="1" x14ac:dyDescent="0.25">
      <c r="B29" s="514"/>
      <c r="C29" s="555"/>
      <c r="D29" s="559"/>
      <c r="E29" s="560" t="s">
        <v>54</v>
      </c>
      <c r="F29" s="561">
        <f>'[9]CONSOL. NNA ENERO 2021'!F29+'[9]CONSOL. NNA FEBRERO 2021'!F29+'[9]CONSOL. NNA MARZO 2021'!F29</f>
        <v>0</v>
      </c>
      <c r="G29" s="561">
        <f>'[9]CONSOL. NNA ENERO 2021'!G29+'[9]CONSOL. NNA FEBRERO 2021'!G29+'[9]CONSOL. NNA MARZO 2021'!G29</f>
        <v>0</v>
      </c>
      <c r="H29" s="561">
        <f>'[9]CONSOL. NNA ENERO 2021'!H29+'[9]CONSOL. NNA FEBRERO 2021'!H29+'[9]CONSOL. NNA MARZO 2021'!H29</f>
        <v>0</v>
      </c>
      <c r="I29" s="561">
        <f>'[9]CONSOL. NNA ENERO 2021'!I29+'[9]CONSOL. NNA FEBRERO 2021'!I29+'[9]CONSOL. NNA MARZO 2021'!I29</f>
        <v>0</v>
      </c>
      <c r="J29" s="562">
        <f t="shared" si="0"/>
        <v>0</v>
      </c>
      <c r="K29" s="514"/>
    </row>
    <row r="30" spans="2:15" ht="14.25" thickTop="1" thickBot="1" x14ac:dyDescent="0.25">
      <c r="B30" s="514"/>
      <c r="C30" s="555"/>
      <c r="D30" s="559"/>
      <c r="E30" s="560" t="s">
        <v>26</v>
      </c>
      <c r="F30" s="561">
        <f>'[9]CONSOL. NNA ENERO 2021'!F30+'[9]CONSOL. NNA FEBRERO 2021'!F30+'[9]CONSOL. NNA MARZO 2021'!F30</f>
        <v>8</v>
      </c>
      <c r="G30" s="561">
        <f>'[9]CONSOL. NNA ENERO 2021'!G30+'[9]CONSOL. NNA FEBRERO 2021'!G30+'[9]CONSOL. NNA MARZO 2021'!G30</f>
        <v>0</v>
      </c>
      <c r="H30" s="561">
        <f>'[9]CONSOL. NNA ENERO 2021'!H30+'[9]CONSOL. NNA FEBRERO 2021'!H30+'[9]CONSOL. NNA MARZO 2021'!H30</f>
        <v>0</v>
      </c>
      <c r="I30" s="561">
        <f>'[9]CONSOL. NNA ENERO 2021'!I30+'[9]CONSOL. NNA FEBRERO 2021'!I30+'[9]CONSOL. NNA MARZO 2021'!I30</f>
        <v>0</v>
      </c>
      <c r="J30" s="562">
        <f t="shared" si="0"/>
        <v>8</v>
      </c>
      <c r="K30" s="514"/>
    </row>
    <row r="31" spans="2:15" ht="14.25" thickTop="1" thickBot="1" x14ac:dyDescent="0.25">
      <c r="B31" s="514"/>
      <c r="C31" s="555"/>
      <c r="D31" s="559"/>
      <c r="E31" s="560" t="s">
        <v>173</v>
      </c>
      <c r="F31" s="561">
        <f>'[9]CONSOL. NNA ENERO 2021'!F31+'[9]CONSOL. NNA FEBRERO 2021'!F31+'[9]CONSOL. NNA MARZO 2021'!F31</f>
        <v>2</v>
      </c>
      <c r="G31" s="561">
        <f>'[9]CONSOL. NNA ENERO 2021'!G31+'[9]CONSOL. NNA FEBRERO 2021'!G31+'[9]CONSOL. NNA MARZO 2021'!G31</f>
        <v>0</v>
      </c>
      <c r="H31" s="561">
        <f>'[9]CONSOL. NNA ENERO 2021'!H31+'[9]CONSOL. NNA FEBRERO 2021'!H31+'[9]CONSOL. NNA MARZO 2021'!H31</f>
        <v>0</v>
      </c>
      <c r="I31" s="561">
        <f>'[9]CONSOL. NNA ENERO 2021'!I31+'[9]CONSOL. NNA FEBRERO 2021'!I31+'[9]CONSOL. NNA MARZO 2021'!I31</f>
        <v>0</v>
      </c>
      <c r="J31" s="562">
        <f t="shared" si="0"/>
        <v>2</v>
      </c>
      <c r="K31" s="514"/>
    </row>
    <row r="32" spans="2:15" ht="14.25" thickTop="1" thickBot="1" x14ac:dyDescent="0.25">
      <c r="B32" s="514"/>
      <c r="C32" s="555"/>
      <c r="D32" s="559"/>
      <c r="E32" s="560" t="s">
        <v>56</v>
      </c>
      <c r="F32" s="561">
        <f>'[9]CONSOL. NNA ENERO 2021'!F32+'[9]CONSOL. NNA FEBRERO 2021'!F32+'[9]CONSOL. NNA MARZO 2021'!F32</f>
        <v>0</v>
      </c>
      <c r="G32" s="561">
        <f>'[9]CONSOL. NNA ENERO 2021'!G32+'[9]CONSOL. NNA FEBRERO 2021'!G32+'[9]CONSOL. NNA MARZO 2021'!G32</f>
        <v>0</v>
      </c>
      <c r="H32" s="561">
        <f>'[9]CONSOL. NNA ENERO 2021'!H32+'[9]CONSOL. NNA FEBRERO 2021'!H32+'[9]CONSOL. NNA MARZO 2021'!H32</f>
        <v>0</v>
      </c>
      <c r="I32" s="561">
        <f>'[9]CONSOL. NNA ENERO 2021'!I32+'[9]CONSOL. NNA FEBRERO 2021'!I32+'[9]CONSOL. NNA MARZO 2021'!I32</f>
        <v>0</v>
      </c>
      <c r="J32" s="562">
        <f t="shared" si="0"/>
        <v>0</v>
      </c>
      <c r="K32" s="514"/>
    </row>
    <row r="33" spans="2:11" ht="14.25" thickTop="1" thickBot="1" x14ac:dyDescent="0.25">
      <c r="B33" s="514"/>
      <c r="C33" s="555"/>
      <c r="D33" s="559"/>
      <c r="E33" s="560" t="s">
        <v>57</v>
      </c>
      <c r="F33" s="561">
        <f>'[9]CONSOL. NNA ENERO 2021'!F33+'[9]CONSOL. NNA FEBRERO 2021'!F33+'[9]CONSOL. NNA MARZO 2021'!F33</f>
        <v>1</v>
      </c>
      <c r="G33" s="561">
        <f>'[9]CONSOL. NNA ENERO 2021'!G33+'[9]CONSOL. NNA FEBRERO 2021'!G33+'[9]CONSOL. NNA MARZO 2021'!G33</f>
        <v>0</v>
      </c>
      <c r="H33" s="561">
        <f>'[9]CONSOL. NNA ENERO 2021'!H33+'[9]CONSOL. NNA FEBRERO 2021'!H33+'[9]CONSOL. NNA MARZO 2021'!H33</f>
        <v>0</v>
      </c>
      <c r="I33" s="561">
        <f>'[9]CONSOL. NNA ENERO 2021'!I33+'[9]CONSOL. NNA FEBRERO 2021'!I33+'[9]CONSOL. NNA MARZO 2021'!I33</f>
        <v>0</v>
      </c>
      <c r="J33" s="562">
        <f t="shared" si="0"/>
        <v>1</v>
      </c>
      <c r="K33" s="514"/>
    </row>
    <row r="34" spans="2:11" ht="17.25" thickTop="1" thickBot="1" x14ac:dyDescent="0.3">
      <c r="B34" s="514"/>
      <c r="C34" s="555"/>
      <c r="D34" s="911" t="s">
        <v>67</v>
      </c>
      <c r="E34" s="912"/>
      <c r="F34" s="568">
        <f>SUM(F35:F37)</f>
        <v>27</v>
      </c>
      <c r="G34" s="568">
        <f>SUM(G35:G37)</f>
        <v>0</v>
      </c>
      <c r="H34" s="568">
        <f>SUM(H35:H37)</f>
        <v>0</v>
      </c>
      <c r="I34" s="568">
        <f>SUM(I35:I37)</f>
        <v>0</v>
      </c>
      <c r="J34" s="558">
        <f>SUM(F34:I34)</f>
        <v>27</v>
      </c>
      <c r="K34" s="514"/>
    </row>
    <row r="35" spans="2:11" ht="14.25" thickTop="1" thickBot="1" x14ac:dyDescent="0.25">
      <c r="B35" s="514"/>
      <c r="C35" s="555"/>
      <c r="D35" s="559"/>
      <c r="E35" s="569" t="s">
        <v>59</v>
      </c>
      <c r="F35" s="561">
        <f>'[9]CONSOL. NNA ENERO 2021'!F35+'[9]CONSOL. NNA FEBRERO 2021'!F35+'[9]CONSOL. NNA MARZO 2021'!F35</f>
        <v>1</v>
      </c>
      <c r="G35" s="561">
        <f>'[9]CONSOL. NNA ENERO 2021'!G35+'[9]CONSOL. NNA FEBRERO 2021'!G35+'[9]CONSOL. NNA MARZO 2021'!G35</f>
        <v>0</v>
      </c>
      <c r="H35" s="561">
        <f>'[9]CONSOL. NNA ENERO 2021'!H35+'[9]CONSOL. NNA FEBRERO 2021'!H35+'[9]CONSOL. NNA MARZO 2021'!H35</f>
        <v>0</v>
      </c>
      <c r="I35" s="561">
        <f>'[9]CONSOL. NNA ENERO 2021'!I35+'[9]CONSOL. NNA FEBRERO 2021'!I35+'[9]CONSOL. NNA MARZO 2021'!I35</f>
        <v>0</v>
      </c>
      <c r="J35" s="570">
        <f t="shared" ref="J35:J54" si="1">SUM(F35:I35)</f>
        <v>1</v>
      </c>
      <c r="K35" s="514"/>
    </row>
    <row r="36" spans="2:11" ht="14.25" thickTop="1" thickBot="1" x14ac:dyDescent="0.25">
      <c r="B36" s="514"/>
      <c r="C36" s="555"/>
      <c r="D36" s="559"/>
      <c r="E36" s="569" t="s">
        <v>60</v>
      </c>
      <c r="F36" s="561">
        <f>'[9]CONSOL. NNA ENERO 2021'!F36+'[9]CONSOL. NNA FEBRERO 2021'!F36+'[9]CONSOL. NNA MARZO 2021'!F36</f>
        <v>19</v>
      </c>
      <c r="G36" s="561">
        <f>'[9]CONSOL. NNA ENERO 2021'!G36+'[9]CONSOL. NNA FEBRERO 2021'!G36+'[9]CONSOL. NNA MARZO 2021'!G36</f>
        <v>0</v>
      </c>
      <c r="H36" s="561">
        <f>'[9]CONSOL. NNA ENERO 2021'!H36+'[9]CONSOL. NNA FEBRERO 2021'!H36+'[9]CONSOL. NNA MARZO 2021'!H36</f>
        <v>0</v>
      </c>
      <c r="I36" s="561">
        <f>'[9]CONSOL. NNA ENERO 2021'!I36+'[9]CONSOL. NNA FEBRERO 2021'!I36+'[9]CONSOL. NNA MARZO 2021'!I36</f>
        <v>0</v>
      </c>
      <c r="J36" s="570">
        <f>SUM(F36:I36)</f>
        <v>19</v>
      </c>
      <c r="K36" s="514"/>
    </row>
    <row r="37" spans="2:11" ht="14.25" thickTop="1" thickBot="1" x14ac:dyDescent="0.25">
      <c r="B37" s="514"/>
      <c r="C37" s="555"/>
      <c r="D37" s="559"/>
      <c r="E37" s="571" t="s">
        <v>58</v>
      </c>
      <c r="F37" s="561">
        <f>'[9]CONSOL. NNA ENERO 2021'!F37+'[9]CONSOL. NNA FEBRERO 2021'!F37+'[9]CONSOL. NNA MARZO 2021'!F37</f>
        <v>7</v>
      </c>
      <c r="G37" s="561">
        <f>'[9]CONSOL. NNA ENERO 2021'!G37+'[9]CONSOL. NNA FEBRERO 2021'!G37+'[9]CONSOL. NNA MARZO 2021'!G37</f>
        <v>0</v>
      </c>
      <c r="H37" s="561">
        <f>'[9]CONSOL. NNA ENERO 2021'!H37+'[9]CONSOL. NNA FEBRERO 2021'!H37+'[9]CONSOL. NNA MARZO 2021'!H37</f>
        <v>0</v>
      </c>
      <c r="I37" s="561">
        <f>'[9]CONSOL. NNA ENERO 2021'!I37+'[9]CONSOL. NNA FEBRERO 2021'!I37+'[9]CONSOL. NNA MARZO 2021'!I37</f>
        <v>0</v>
      </c>
      <c r="J37" s="570">
        <f>SUM(F37:I37)</f>
        <v>7</v>
      </c>
      <c r="K37" s="514"/>
    </row>
    <row r="38" spans="2:11" ht="17.25" thickTop="1" thickBot="1" x14ac:dyDescent="0.3">
      <c r="B38" s="514"/>
      <c r="C38" s="572"/>
      <c r="D38" s="911" t="s">
        <v>61</v>
      </c>
      <c r="E38" s="912"/>
      <c r="F38" s="565">
        <f>SUM(F39:F42)</f>
        <v>0</v>
      </c>
      <c r="G38" s="565">
        <f>SUM(G39:G42)</f>
        <v>0</v>
      </c>
      <c r="H38" s="565">
        <f>SUM(H39:H42)</f>
        <v>0</v>
      </c>
      <c r="I38" s="565">
        <f>SUM(I39:I42)</f>
        <v>0</v>
      </c>
      <c r="J38" s="558">
        <f t="shared" si="1"/>
        <v>0</v>
      </c>
      <c r="K38" s="514"/>
    </row>
    <row r="39" spans="2:11" ht="14.25" thickTop="1" thickBot="1" x14ac:dyDescent="0.25">
      <c r="B39" s="514"/>
      <c r="C39" s="572"/>
      <c r="D39" s="573"/>
      <c r="E39" s="574" t="s">
        <v>6</v>
      </c>
      <c r="F39" s="561">
        <f>'[9]CONSOL. NNA ENERO 2021'!F39+'[9]CONSOL. NNA FEBRERO 2021'!F39+'[9]CONSOL. NNA MARZO 2021'!F39</f>
        <v>0</v>
      </c>
      <c r="G39" s="561">
        <f>'[9]CONSOL. NNA ENERO 2021'!G39+'[9]CONSOL. NNA FEBRERO 2021'!G39+'[9]CONSOL. NNA MARZO 2021'!G39</f>
        <v>0</v>
      </c>
      <c r="H39" s="561">
        <f>'[9]CONSOL. NNA ENERO 2021'!H39+'[9]CONSOL. NNA FEBRERO 2021'!H39+'[9]CONSOL. NNA MARZO 2021'!H39</f>
        <v>0</v>
      </c>
      <c r="I39" s="561">
        <f>'[9]CONSOL. NNA ENERO 2021'!I39+'[9]CONSOL. NNA FEBRERO 2021'!I39+'[9]CONSOL. NNA MARZO 2021'!I39</f>
        <v>0</v>
      </c>
      <c r="J39" s="570">
        <f t="shared" si="1"/>
        <v>0</v>
      </c>
      <c r="K39" s="514"/>
    </row>
    <row r="40" spans="2:11" ht="14.25" thickTop="1" thickBot="1" x14ac:dyDescent="0.25">
      <c r="B40" s="514"/>
      <c r="C40" s="572"/>
      <c r="D40" s="573"/>
      <c r="E40" s="574" t="s">
        <v>113</v>
      </c>
      <c r="F40" s="561"/>
      <c r="G40" s="561"/>
      <c r="H40" s="561"/>
      <c r="I40" s="561"/>
      <c r="J40" s="570">
        <f t="shared" si="1"/>
        <v>0</v>
      </c>
      <c r="K40" s="514"/>
    </row>
    <row r="41" spans="2:11" ht="14.25" thickTop="1" thickBot="1" x14ac:dyDescent="0.25">
      <c r="B41" s="514"/>
      <c r="C41" s="572"/>
      <c r="D41" s="573"/>
      <c r="E41" s="574" t="s">
        <v>68</v>
      </c>
      <c r="F41" s="561">
        <f>'[9]CONSOL. NNA ENERO 2021'!F41+'[9]CONSOL. NNA FEBRERO 2021'!F41+'[9]CONSOL. NNA MARZO 2021'!F41</f>
        <v>0</v>
      </c>
      <c r="G41" s="561">
        <f>'[9]CONSOL. NNA ENERO 2021'!G41+'[9]CONSOL. NNA FEBRERO 2021'!G41+'[9]CONSOL. NNA MARZO 2021'!G41</f>
        <v>0</v>
      </c>
      <c r="H41" s="561">
        <f>'[9]CONSOL. NNA ENERO 2021'!H41+'[9]CONSOL. NNA FEBRERO 2021'!H41+'[9]CONSOL. NNA MARZO 2021'!H41</f>
        <v>0</v>
      </c>
      <c r="I41" s="561">
        <f>'[9]CONSOL. NNA ENERO 2021'!I41+'[9]CONSOL. NNA FEBRERO 2021'!I41+'[9]CONSOL. NNA MARZO 2021'!I41</f>
        <v>0</v>
      </c>
      <c r="J41" s="570">
        <f t="shared" si="1"/>
        <v>0</v>
      </c>
      <c r="K41" s="514"/>
    </row>
    <row r="42" spans="2:11" ht="14.25" thickTop="1" thickBot="1" x14ac:dyDescent="0.25">
      <c r="B42" s="514"/>
      <c r="C42" s="572"/>
      <c r="D42" s="573"/>
      <c r="E42" s="571" t="s">
        <v>122</v>
      </c>
      <c r="F42" s="561">
        <f>'[9]CONSOL. NNA ENERO 2021'!F42+'[9]CONSOL. NNA FEBRERO 2021'!F42+'[9]CONSOL. NNA MARZO 2021'!F42</f>
        <v>0</v>
      </c>
      <c r="G42" s="561">
        <f>'[9]CONSOL. NNA ENERO 2021'!G42+'[9]CONSOL. NNA FEBRERO 2021'!G42+'[9]CONSOL. NNA MARZO 2021'!G42</f>
        <v>0</v>
      </c>
      <c r="H42" s="561">
        <f>'[9]CONSOL. NNA ENERO 2021'!H42+'[9]CONSOL. NNA FEBRERO 2021'!H42+'[9]CONSOL. NNA MARZO 2021'!H42</f>
        <v>0</v>
      </c>
      <c r="I42" s="561">
        <f>'[9]CONSOL. NNA ENERO 2021'!I42+'[9]CONSOL. NNA FEBRERO 2021'!I42+'[9]CONSOL. NNA MARZO 2021'!I42</f>
        <v>0</v>
      </c>
      <c r="J42" s="570">
        <f t="shared" si="1"/>
        <v>0</v>
      </c>
      <c r="K42" s="514"/>
    </row>
    <row r="43" spans="2:11" ht="17.25" thickTop="1" thickBot="1" x14ac:dyDescent="0.25">
      <c r="B43" s="514"/>
      <c r="C43" s="572"/>
      <c r="D43" s="911" t="s">
        <v>69</v>
      </c>
      <c r="E43" s="912"/>
      <c r="F43" s="565">
        <f>SUM(F44:F54)</f>
        <v>0</v>
      </c>
      <c r="G43" s="565">
        <f>SUM(G44:G54)</f>
        <v>12</v>
      </c>
      <c r="H43" s="565">
        <f>SUM(H44:H54)</f>
        <v>2</v>
      </c>
      <c r="I43" s="565">
        <f>SUM(I44:I54)</f>
        <v>0</v>
      </c>
      <c r="J43" s="575">
        <f>SUM(F43:I43)</f>
        <v>14</v>
      </c>
      <c r="K43" s="514"/>
    </row>
    <row r="44" spans="2:11" ht="14.25" customHeight="1" thickTop="1" thickBot="1" x14ac:dyDescent="0.25">
      <c r="B44" s="514"/>
      <c r="C44" s="572"/>
      <c r="D44" s="576"/>
      <c r="E44" s="574" t="s">
        <v>53</v>
      </c>
      <c r="F44" s="561">
        <f>'[9]CONSOL. NNA ENERO 2021'!F44+'[9]CONSOL. NNA FEBRERO 2021'!F44+'[9]CONSOL. NNA MARZO 2021'!F44</f>
        <v>0</v>
      </c>
      <c r="G44" s="561">
        <f>'[9]CONSOL. NNA ENERO 2021'!G44+'[9]CONSOL. NNA FEBRERO 2021'!G44+'[9]CONSOL. NNA MARZO 2021'!G44</f>
        <v>0</v>
      </c>
      <c r="H44" s="561">
        <f>'[9]CONSOL. NNA ENERO 2021'!H44+'[9]CONSOL. NNA FEBRERO 2021'!H44+'[9]CONSOL. NNA MARZO 2021'!H44</f>
        <v>0</v>
      </c>
      <c r="I44" s="561">
        <f>'[9]CONSOL. NNA ENERO 2021'!I44+'[9]CONSOL. NNA FEBRERO 2021'!I44+'[9]CONSOL. NNA MARZO 2021'!I44</f>
        <v>0</v>
      </c>
      <c r="J44" s="570">
        <f>SUM(F44:I44)</f>
        <v>0</v>
      </c>
      <c r="K44" s="514"/>
    </row>
    <row r="45" spans="2:11" ht="14.25" customHeight="1" thickTop="1" thickBot="1" x14ac:dyDescent="0.25">
      <c r="B45" s="514"/>
      <c r="C45" s="572"/>
      <c r="D45" s="576"/>
      <c r="E45" s="574" t="s">
        <v>38</v>
      </c>
      <c r="F45" s="561">
        <f>'[9]CONSOL. NNA ENERO 2021'!F45+'[9]CONSOL. NNA FEBRERO 2021'!F45+'[9]CONSOL. NNA MARZO 2021'!F45</f>
        <v>0</v>
      </c>
      <c r="G45" s="561">
        <f>'[9]CONSOL. NNA ENERO 2021'!G45+'[9]CONSOL. NNA FEBRERO 2021'!G45+'[9]CONSOL. NNA MARZO 2021'!G45</f>
        <v>0</v>
      </c>
      <c r="H45" s="561">
        <f>'[9]CONSOL. NNA ENERO 2021'!H45+'[9]CONSOL. NNA FEBRERO 2021'!H45+'[9]CONSOL. NNA MARZO 2021'!H45</f>
        <v>0</v>
      </c>
      <c r="I45" s="561">
        <f>'[9]CONSOL. NNA ENERO 2021'!I45+'[9]CONSOL. NNA FEBRERO 2021'!I45+'[9]CONSOL. NNA MARZO 2021'!I45</f>
        <v>0</v>
      </c>
      <c r="J45" s="570">
        <f t="shared" si="1"/>
        <v>0</v>
      </c>
      <c r="K45" s="514"/>
    </row>
    <row r="46" spans="2:11" ht="14.25" customHeight="1" thickTop="1" thickBot="1" x14ac:dyDescent="0.25">
      <c r="B46" s="514"/>
      <c r="C46" s="572"/>
      <c r="D46" s="573"/>
      <c r="E46" s="577" t="s">
        <v>130</v>
      </c>
      <c r="F46" s="561">
        <f>'[9]CONSOL. NNA ENERO 2021'!F46+'[9]CONSOL. NNA FEBRERO 2021'!F46+'[9]CONSOL. NNA MARZO 2021'!F46</f>
        <v>0</v>
      </c>
      <c r="G46" s="561">
        <f>'[9]CONSOL. NNA ENERO 2021'!G46+'[9]CONSOL. NNA FEBRERO 2021'!G46+'[9]CONSOL. NNA MARZO 2021'!G46</f>
        <v>0</v>
      </c>
      <c r="H46" s="561">
        <f>'[9]CONSOL. NNA ENERO 2021'!H46+'[9]CONSOL. NNA FEBRERO 2021'!H46+'[9]CONSOL. NNA MARZO 2021'!H46</f>
        <v>0</v>
      </c>
      <c r="I46" s="561">
        <f>'[9]CONSOL. NNA ENERO 2021'!I46+'[9]CONSOL. NNA FEBRERO 2021'!I46+'[9]CONSOL. NNA MARZO 2021'!I46</f>
        <v>0</v>
      </c>
      <c r="J46" s="570">
        <f>SUM(F46:I46)</f>
        <v>0</v>
      </c>
      <c r="K46" s="514"/>
    </row>
    <row r="47" spans="2:11" ht="14.25" customHeight="1" thickTop="1" thickBot="1" x14ac:dyDescent="0.25">
      <c r="B47" s="514"/>
      <c r="C47" s="572"/>
      <c r="D47" s="578"/>
      <c r="E47" s="574" t="s">
        <v>48</v>
      </c>
      <c r="F47" s="561">
        <f>'[9]CONSOL. NNA ENERO 2021'!F47+'[9]CONSOL. NNA FEBRERO 2021'!F47+'[9]CONSOL. NNA MARZO 2021'!F47</f>
        <v>0</v>
      </c>
      <c r="G47" s="561">
        <f>'[9]CONSOL. NNA ENERO 2021'!G47+'[9]CONSOL. NNA FEBRERO 2021'!G47+'[9]CONSOL. NNA MARZO 2021'!G47</f>
        <v>1</v>
      </c>
      <c r="H47" s="561">
        <f>'[9]CONSOL. NNA ENERO 2021'!H47+'[9]CONSOL. NNA FEBRERO 2021'!H47+'[9]CONSOL. NNA MARZO 2021'!H47</f>
        <v>0</v>
      </c>
      <c r="I47" s="561">
        <f>'[9]CONSOL. NNA ENERO 2021'!I47+'[9]CONSOL. NNA FEBRERO 2021'!I47+'[9]CONSOL. NNA MARZO 2021'!I47</f>
        <v>0</v>
      </c>
      <c r="J47" s="570">
        <f t="shared" si="1"/>
        <v>1</v>
      </c>
      <c r="K47" s="514"/>
    </row>
    <row r="48" spans="2:11" ht="14.25" customHeight="1" thickTop="1" thickBot="1" x14ac:dyDescent="0.25">
      <c r="B48" s="514"/>
      <c r="C48" s="572"/>
      <c r="D48" s="573"/>
      <c r="E48" s="574" t="s">
        <v>123</v>
      </c>
      <c r="F48" s="561">
        <f>'[9]CONSOL. NNA ENERO 2021'!F48+'[9]CONSOL. NNA FEBRERO 2021'!F48+'[9]CONSOL. NNA MARZO 2021'!F48</f>
        <v>0</v>
      </c>
      <c r="G48" s="561">
        <f>'[9]CONSOL. NNA ENERO 2021'!G48+'[9]CONSOL. NNA FEBRERO 2021'!G48+'[9]CONSOL. NNA MARZO 2021'!G48</f>
        <v>0</v>
      </c>
      <c r="H48" s="561">
        <f>'[9]CONSOL. NNA ENERO 2021'!H48+'[9]CONSOL. NNA FEBRERO 2021'!H48+'[9]CONSOL. NNA MARZO 2021'!H48</f>
        <v>0</v>
      </c>
      <c r="I48" s="561">
        <f>'[9]CONSOL. NNA ENERO 2021'!I48+'[9]CONSOL. NNA FEBRERO 2021'!I48+'[9]CONSOL. NNA MARZO 2021'!I48</f>
        <v>0</v>
      </c>
      <c r="J48" s="579">
        <f t="shared" si="1"/>
        <v>0</v>
      </c>
      <c r="K48" s="514"/>
    </row>
    <row r="49" spans="1:12" ht="14.25" customHeight="1" thickTop="1" thickBot="1" x14ac:dyDescent="0.25">
      <c r="B49" s="514"/>
      <c r="C49" s="572"/>
      <c r="D49" s="580"/>
      <c r="E49" s="574" t="s">
        <v>43</v>
      </c>
      <c r="F49" s="561">
        <f>'[9]CONSOL. NNA ENERO 2021'!F49+'[9]CONSOL. NNA FEBRERO 2021'!F49+'[9]CONSOL. NNA MARZO 2021'!F49</f>
        <v>0</v>
      </c>
      <c r="G49" s="561">
        <f>'[9]CONSOL. NNA ENERO 2021'!G49+'[9]CONSOL. NNA FEBRERO 2021'!G49+'[9]CONSOL. NNA MARZO 2021'!G49</f>
        <v>2</v>
      </c>
      <c r="H49" s="561">
        <f>'[9]CONSOL. NNA ENERO 2021'!H49+'[9]CONSOL. NNA FEBRERO 2021'!H49+'[9]CONSOL. NNA MARZO 2021'!H49</f>
        <v>0</v>
      </c>
      <c r="I49" s="561">
        <f>'[9]CONSOL. NNA ENERO 2021'!I49+'[9]CONSOL. NNA FEBRERO 2021'!I49+'[9]CONSOL. NNA MARZO 2021'!I49</f>
        <v>0</v>
      </c>
      <c r="J49" s="579">
        <f t="shared" si="1"/>
        <v>2</v>
      </c>
      <c r="K49" s="514"/>
    </row>
    <row r="50" spans="1:12" ht="14.25" customHeight="1" thickTop="1" thickBot="1" x14ac:dyDescent="0.25">
      <c r="B50" s="514"/>
      <c r="C50" s="572"/>
      <c r="D50" s="580"/>
      <c r="E50" s="574" t="s">
        <v>70</v>
      </c>
      <c r="F50" s="561">
        <f>'[9]CONSOL. NNA ENERO 2021'!F50+'[9]CONSOL. NNA FEBRERO 2021'!F50+'[9]CONSOL. NNA MARZO 2021'!F50</f>
        <v>0</v>
      </c>
      <c r="G50" s="561">
        <f>'[9]CONSOL. NNA ENERO 2021'!G50+'[9]CONSOL. NNA FEBRERO 2021'!G50+'[9]CONSOL. NNA MARZO 2021'!G50</f>
        <v>0</v>
      </c>
      <c r="H50" s="561">
        <f>'[9]CONSOL. NNA ENERO 2021'!H50+'[9]CONSOL. NNA FEBRERO 2021'!H50+'[9]CONSOL. NNA MARZO 2021'!H50</f>
        <v>0</v>
      </c>
      <c r="I50" s="561">
        <f>'[9]CONSOL. NNA ENERO 2021'!I50+'[9]CONSOL. NNA FEBRERO 2021'!I50+'[9]CONSOL. NNA MARZO 2021'!I50</f>
        <v>0</v>
      </c>
      <c r="J50" s="579">
        <f t="shared" si="1"/>
        <v>0</v>
      </c>
      <c r="K50" s="514"/>
    </row>
    <row r="51" spans="1:12" ht="14.25" customHeight="1" thickTop="1" thickBot="1" x14ac:dyDescent="0.25">
      <c r="B51" s="514"/>
      <c r="C51" s="572"/>
      <c r="D51" s="580"/>
      <c r="E51" s="574" t="s">
        <v>71</v>
      </c>
      <c r="F51" s="561">
        <f>'[9]CONSOL. NNA ENERO 2021'!F51+'[9]CONSOL. NNA FEBRERO 2021'!F51+'[9]CONSOL. NNA MARZO 2021'!F51</f>
        <v>0</v>
      </c>
      <c r="G51" s="561">
        <f>'[9]CONSOL. NNA ENERO 2021'!G51+'[9]CONSOL. NNA FEBRERO 2021'!G51+'[9]CONSOL. NNA MARZO 2021'!G51</f>
        <v>0</v>
      </c>
      <c r="H51" s="561">
        <f>'[9]CONSOL. NNA ENERO 2021'!H51+'[9]CONSOL. NNA FEBRERO 2021'!H51+'[9]CONSOL. NNA MARZO 2021'!H51</f>
        <v>0</v>
      </c>
      <c r="I51" s="561">
        <f>'[9]CONSOL. NNA ENERO 2021'!I51+'[9]CONSOL. NNA FEBRERO 2021'!I51+'[9]CONSOL. NNA MARZO 2021'!I51</f>
        <v>0</v>
      </c>
      <c r="J51" s="579">
        <f t="shared" si="1"/>
        <v>0</v>
      </c>
      <c r="K51" s="514"/>
    </row>
    <row r="52" spans="1:12" ht="14.25" customHeight="1" thickTop="1" thickBot="1" x14ac:dyDescent="0.25">
      <c r="B52" s="514"/>
      <c r="C52" s="572"/>
      <c r="D52" s="580"/>
      <c r="E52" s="574" t="s">
        <v>72</v>
      </c>
      <c r="F52" s="561">
        <f>'[9]CONSOL. NNA ENERO 2021'!F52+'[9]CONSOL. NNA FEBRERO 2021'!F52+'[9]CONSOL. NNA MARZO 2021'!F52</f>
        <v>0</v>
      </c>
      <c r="G52" s="561">
        <f>'[9]CONSOL. NNA ENERO 2021'!G52+'[9]CONSOL. NNA FEBRERO 2021'!G52+'[9]CONSOL. NNA MARZO 2021'!G52</f>
        <v>0</v>
      </c>
      <c r="H52" s="561">
        <f>'[9]CONSOL. NNA ENERO 2021'!H52+'[9]CONSOL. NNA FEBRERO 2021'!H52+'[9]CONSOL. NNA MARZO 2021'!H52</f>
        <v>0</v>
      </c>
      <c r="I52" s="561">
        <f>'[9]CONSOL. NNA ENERO 2021'!I52+'[9]CONSOL. NNA FEBRERO 2021'!I52+'[9]CONSOL. NNA MARZO 2021'!I52</f>
        <v>0</v>
      </c>
      <c r="J52" s="579">
        <f t="shared" si="1"/>
        <v>0</v>
      </c>
      <c r="K52" s="514"/>
    </row>
    <row r="53" spans="1:12" ht="14.25" customHeight="1" thickTop="1" thickBot="1" x14ac:dyDescent="0.25">
      <c r="A53" s="581"/>
      <c r="B53" s="514"/>
      <c r="C53" s="572"/>
      <c r="D53" s="580"/>
      <c r="E53" s="582" t="s">
        <v>114</v>
      </c>
      <c r="F53" s="561">
        <f>'[9]CONSOL. NNA ENERO 2021'!F53+'[9]CONSOL. NNA FEBRERO 2021'!F53+'[9]CONSOL. NNA MARZO 2021'!F53</f>
        <v>0</v>
      </c>
      <c r="G53" s="561">
        <f>'[9]CONSOL. NNA ENERO 2021'!G53+'[9]CONSOL. NNA FEBRERO 2021'!G53+'[9]CONSOL. NNA MARZO 2021'!G53</f>
        <v>9</v>
      </c>
      <c r="H53" s="561">
        <f>'[9]CONSOL. NNA ENERO 2021'!H53+'[9]CONSOL. NNA FEBRERO 2021'!H53+'[9]CONSOL. NNA MARZO 2021'!H53</f>
        <v>0</v>
      </c>
      <c r="I53" s="561">
        <f>'[9]CONSOL. NNA ENERO 2021'!I53+'[9]CONSOL. NNA FEBRERO 2021'!I53+'[9]CONSOL. NNA MARZO 2021'!I53</f>
        <v>0</v>
      </c>
      <c r="J53" s="579">
        <f t="shared" si="1"/>
        <v>9</v>
      </c>
      <c r="K53" s="514"/>
    </row>
    <row r="54" spans="1:12" ht="14.25" customHeight="1" thickTop="1" thickBot="1" x14ac:dyDescent="0.25">
      <c r="B54" s="514"/>
      <c r="C54" s="572"/>
      <c r="D54" s="583"/>
      <c r="E54" s="574" t="s">
        <v>73</v>
      </c>
      <c r="F54" s="561">
        <f>'[9]CONSOL. NNA ENERO 2021'!F54+'[9]CONSOL. NNA FEBRERO 2021'!F54+'[9]CONSOL. NNA MARZO 2021'!F54</f>
        <v>0</v>
      </c>
      <c r="G54" s="561">
        <f>'[9]CONSOL. NNA ENERO 2021'!G54+'[9]CONSOL. NNA FEBRERO 2021'!G54+'[9]CONSOL. NNA MARZO 2021'!G54</f>
        <v>0</v>
      </c>
      <c r="H54" s="561">
        <f>'[9]CONSOL. NNA ENERO 2021'!H54+'[9]CONSOL. NNA FEBRERO 2021'!H54+'[9]CONSOL. NNA MARZO 2021'!H54</f>
        <v>2</v>
      </c>
      <c r="I54" s="561">
        <f>'[9]CONSOL. NNA ENERO 2021'!I54+'[9]CONSOL. NNA FEBRERO 2021'!I54+'[9]CONSOL. NNA MARZO 2021'!I54</f>
        <v>0</v>
      </c>
      <c r="J54" s="579">
        <f t="shared" si="1"/>
        <v>2</v>
      </c>
      <c r="K54" s="514"/>
    </row>
    <row r="55" spans="1:12" ht="17.25" thickTop="1" thickBot="1" x14ac:dyDescent="0.25">
      <c r="B55" s="514"/>
      <c r="C55" s="572"/>
      <c r="D55" s="913" t="s">
        <v>112</v>
      </c>
      <c r="E55" s="914"/>
      <c r="F55" s="584">
        <f>SUM(F56:F64)</f>
        <v>0</v>
      </c>
      <c r="G55" s="584">
        <f>SUM(G56:G64)</f>
        <v>2</v>
      </c>
      <c r="H55" s="584">
        <f>SUM(H56:H64)</f>
        <v>0</v>
      </c>
      <c r="I55" s="584">
        <f>SUM(I56:I64)</f>
        <v>0</v>
      </c>
      <c r="J55" s="575">
        <f>SUM(F55:F55:I55)</f>
        <v>2</v>
      </c>
      <c r="K55" s="514"/>
      <c r="L55" s="527"/>
    </row>
    <row r="56" spans="1:12" ht="14.25" customHeight="1" thickTop="1" thickBot="1" x14ac:dyDescent="0.25">
      <c r="B56" s="514"/>
      <c r="C56" s="572"/>
      <c r="D56" s="585"/>
      <c r="E56" s="574" t="s">
        <v>75</v>
      </c>
      <c r="F56" s="561">
        <f>'[9]CONSOL. NNA ENERO 2021'!F56+'[9]CONSOL. NNA FEBRERO 2021'!F56+'[9]CONSOL. NNA MARZO 2021'!F56</f>
        <v>0</v>
      </c>
      <c r="G56" s="561">
        <f>'[9]CONSOL. NNA ENERO 2021'!G56+'[9]CONSOL. NNA FEBRERO 2021'!G56+'[9]CONSOL. NNA MARZO 2021'!G56</f>
        <v>0</v>
      </c>
      <c r="H56" s="561">
        <f>'[9]CONSOL. NNA ENERO 2021'!H56+'[9]CONSOL. NNA FEBRERO 2021'!H56+'[9]CONSOL. NNA MARZO 2021'!H56</f>
        <v>0</v>
      </c>
      <c r="I56" s="561">
        <f>'[9]CONSOL. NNA ENERO 2021'!I56+'[9]CONSOL. NNA FEBRERO 2021'!I56+'[9]CONSOL. NNA MARZO 2021'!I56</f>
        <v>0</v>
      </c>
      <c r="J56" s="547">
        <f>SUM(F56:F56:I56)</f>
        <v>0</v>
      </c>
      <c r="K56" s="514"/>
    </row>
    <row r="57" spans="1:12" ht="14.25" customHeight="1" thickTop="1" thickBot="1" x14ac:dyDescent="0.25">
      <c r="B57" s="514"/>
      <c r="C57" s="572"/>
      <c r="D57" s="576"/>
      <c r="E57" s="574" t="s">
        <v>76</v>
      </c>
      <c r="F57" s="561">
        <f>'[9]CONSOL. NNA ENERO 2021'!F57+'[9]CONSOL. NNA FEBRERO 2021'!F57+'[9]CONSOL. NNA MARZO 2021'!F57</f>
        <v>0</v>
      </c>
      <c r="G57" s="561">
        <f>'[9]CONSOL. NNA ENERO 2021'!G57+'[9]CONSOL. NNA FEBRERO 2021'!G57+'[9]CONSOL. NNA MARZO 2021'!G57</f>
        <v>0</v>
      </c>
      <c r="H57" s="561">
        <f>'[9]CONSOL. NNA ENERO 2021'!H57+'[9]CONSOL. NNA FEBRERO 2021'!H57+'[9]CONSOL. NNA MARZO 2021'!H57</f>
        <v>0</v>
      </c>
      <c r="I57" s="561">
        <f>'[9]CONSOL. NNA ENERO 2021'!I57+'[9]CONSOL. NNA FEBRERO 2021'!I57+'[9]CONSOL. NNA MARZO 2021'!I57</f>
        <v>0</v>
      </c>
      <c r="J57" s="547">
        <f>(I57+H57+G57+F57)</f>
        <v>0</v>
      </c>
      <c r="K57" s="514"/>
    </row>
    <row r="58" spans="1:12" ht="14.25" customHeight="1" thickTop="1" thickBot="1" x14ac:dyDescent="0.25">
      <c r="B58" s="514"/>
      <c r="C58" s="572"/>
      <c r="D58" s="576"/>
      <c r="E58" s="574" t="s">
        <v>38</v>
      </c>
      <c r="F58" s="561">
        <f>'[9]CONSOL. NNA ENERO 2021'!F58+'[9]CONSOL. NNA FEBRERO 2021'!F58+'[9]CONSOL. NNA MARZO 2021'!F58</f>
        <v>0</v>
      </c>
      <c r="G58" s="561">
        <f>'[9]CONSOL. NNA ENERO 2021'!G58+'[9]CONSOL. NNA FEBRERO 2021'!G58+'[9]CONSOL. NNA MARZO 2021'!G58</f>
        <v>0</v>
      </c>
      <c r="H58" s="561">
        <f>'[9]CONSOL. NNA ENERO 2021'!H58+'[9]CONSOL. NNA FEBRERO 2021'!H58+'[9]CONSOL. NNA MARZO 2021'!H58</f>
        <v>0</v>
      </c>
      <c r="I58" s="561">
        <f>'[9]CONSOL. NNA ENERO 2021'!I58+'[9]CONSOL. NNA FEBRERO 2021'!I58+'[9]CONSOL. NNA MARZO 2021'!I58</f>
        <v>0</v>
      </c>
      <c r="J58" s="547">
        <f>(I58+H58+G58+F58)</f>
        <v>0</v>
      </c>
      <c r="K58" s="514"/>
    </row>
    <row r="59" spans="1:12" ht="14.25" customHeight="1" thickTop="1" thickBot="1" x14ac:dyDescent="0.25">
      <c r="B59" s="514"/>
      <c r="C59" s="572"/>
      <c r="D59" s="576"/>
      <c r="E59" s="574" t="s">
        <v>52</v>
      </c>
      <c r="F59" s="561">
        <f>'[9]CONSOL. NNA ENERO 2021'!F59+'[9]CONSOL. NNA FEBRERO 2021'!F59+'[9]CONSOL. NNA MARZO 2021'!F59</f>
        <v>0</v>
      </c>
      <c r="G59" s="561">
        <f>'[9]CONSOL. NNA ENERO 2021'!G59+'[9]CONSOL. NNA FEBRERO 2021'!G59+'[9]CONSOL. NNA MARZO 2021'!G59</f>
        <v>0</v>
      </c>
      <c r="H59" s="561">
        <f>'[9]CONSOL. NNA ENERO 2021'!H59+'[9]CONSOL. NNA FEBRERO 2021'!H59+'[9]CONSOL. NNA MARZO 2021'!H59</f>
        <v>0</v>
      </c>
      <c r="I59" s="561">
        <f>'[9]CONSOL. NNA ENERO 2021'!I59+'[9]CONSOL. NNA FEBRERO 2021'!I59+'[9]CONSOL. NNA MARZO 2021'!I59</f>
        <v>0</v>
      </c>
      <c r="J59" s="547">
        <f>(I59+H59+G59+F59)</f>
        <v>0</v>
      </c>
      <c r="K59" s="514"/>
    </row>
    <row r="60" spans="1:12" ht="14.25" customHeight="1" thickTop="1" thickBot="1" x14ac:dyDescent="0.25">
      <c r="B60" s="514"/>
      <c r="C60" s="572"/>
      <c r="D60" s="586"/>
      <c r="E60" s="574" t="s">
        <v>74</v>
      </c>
      <c r="F60" s="561">
        <f>'[9]CONSOL. NNA ENERO 2021'!F60+'[9]CONSOL. NNA FEBRERO 2021'!F60+'[9]CONSOL. NNA MARZO 2021'!F60</f>
        <v>0</v>
      </c>
      <c r="G60" s="561">
        <f>'[9]CONSOL. NNA ENERO 2021'!G60+'[9]CONSOL. NNA FEBRERO 2021'!G60+'[9]CONSOL. NNA MARZO 2021'!G60</f>
        <v>0</v>
      </c>
      <c r="H60" s="561">
        <f>'[9]CONSOL. NNA ENERO 2021'!H60+'[9]CONSOL. NNA FEBRERO 2021'!H60+'[9]CONSOL. NNA MARZO 2021'!H60</f>
        <v>0</v>
      </c>
      <c r="I60" s="561">
        <f>'[9]CONSOL. NNA ENERO 2021'!I60+'[9]CONSOL. NNA FEBRERO 2021'!I60+'[9]CONSOL. NNA MARZO 2021'!I60</f>
        <v>0</v>
      </c>
      <c r="J60" s="547">
        <f>SUM(F60:F60:I60)</f>
        <v>0</v>
      </c>
      <c r="K60" s="514"/>
    </row>
    <row r="61" spans="1:12" ht="14.25" customHeight="1" thickTop="1" thickBot="1" x14ac:dyDescent="0.25">
      <c r="B61" s="514"/>
      <c r="C61" s="572"/>
      <c r="D61" s="586"/>
      <c r="E61" s="587" t="s">
        <v>156</v>
      </c>
      <c r="F61" s="561">
        <f>'[9]CONSOL. NNA ENERO 2021'!F61+'[9]CONSOL. NNA FEBRERO 2021'!F61+'[9]CONSOL. NNA MARZO 2021'!F61</f>
        <v>0</v>
      </c>
      <c r="G61" s="561">
        <f>'[9]CONSOL. NNA ENERO 2021'!G61+'[9]CONSOL. NNA FEBRERO 2021'!G61+'[9]CONSOL. NNA MARZO 2021'!G61</f>
        <v>0</v>
      </c>
      <c r="H61" s="561">
        <f>'[9]CONSOL. NNA ENERO 2021'!H61+'[9]CONSOL. NNA FEBRERO 2021'!H61+'[9]CONSOL. NNA MARZO 2021'!H61</f>
        <v>0</v>
      </c>
      <c r="I61" s="561">
        <f>'[9]CONSOL. NNA ENERO 2021'!I61+'[9]CONSOL. NNA FEBRERO 2021'!I61+'[9]CONSOL. NNA MARZO 2021'!I61</f>
        <v>0</v>
      </c>
      <c r="J61" s="547">
        <f>SUM(F61:F61:I61)</f>
        <v>0</v>
      </c>
      <c r="K61" s="514"/>
    </row>
    <row r="62" spans="1:12" ht="14.25" customHeight="1" thickTop="1" thickBot="1" x14ac:dyDescent="0.25">
      <c r="B62" s="514"/>
      <c r="C62" s="572"/>
      <c r="D62" s="586"/>
      <c r="E62" s="574" t="s">
        <v>51</v>
      </c>
      <c r="F62" s="561">
        <f>'[9]CONSOL. NNA ENERO 2021'!F62+'[9]CONSOL. NNA FEBRERO 2021'!F62+'[9]CONSOL. NNA MARZO 2021'!F62</f>
        <v>0</v>
      </c>
      <c r="G62" s="561">
        <f>'[9]CONSOL. NNA ENERO 2021'!G62+'[9]CONSOL. NNA FEBRERO 2021'!G62+'[9]CONSOL. NNA MARZO 2021'!G62</f>
        <v>0</v>
      </c>
      <c r="H62" s="561">
        <f>'[9]CONSOL. NNA ENERO 2021'!H62+'[9]CONSOL. NNA FEBRERO 2021'!H62+'[9]CONSOL. NNA MARZO 2021'!H62</f>
        <v>0</v>
      </c>
      <c r="I62" s="561">
        <f>'[9]CONSOL. NNA ENERO 2021'!I62+'[9]CONSOL. NNA FEBRERO 2021'!I62+'[9]CONSOL. NNA MARZO 2021'!I62</f>
        <v>0</v>
      </c>
      <c r="J62" s="547">
        <f>SUM(F62:F62:I62)</f>
        <v>0</v>
      </c>
      <c r="K62" s="514"/>
    </row>
    <row r="63" spans="1:12" ht="14.25" customHeight="1" thickTop="1" thickBot="1" x14ac:dyDescent="0.25">
      <c r="B63" s="514"/>
      <c r="C63" s="572"/>
      <c r="D63" s="586"/>
      <c r="E63" s="587" t="s">
        <v>131</v>
      </c>
      <c r="F63" s="561">
        <f>'[9]CONSOL. NNA ENERO 2021'!F63+'[9]CONSOL. NNA FEBRERO 2021'!F63+'[9]CONSOL. NNA MARZO 2021'!F63</f>
        <v>0</v>
      </c>
      <c r="G63" s="561">
        <f>'[9]CONSOL. NNA ENERO 2021'!G63+'[9]CONSOL. NNA FEBRERO 2021'!G63+'[9]CONSOL. NNA MARZO 2021'!G63</f>
        <v>2</v>
      </c>
      <c r="H63" s="561">
        <f>'[9]CONSOL. NNA ENERO 2021'!H63+'[9]CONSOL. NNA FEBRERO 2021'!H63+'[9]CONSOL. NNA MARZO 2021'!H63</f>
        <v>0</v>
      </c>
      <c r="I63" s="561">
        <f>'[9]CONSOL. NNA ENERO 2021'!I63+'[9]CONSOL. NNA FEBRERO 2021'!I63+'[9]CONSOL. NNA MARZO 2021'!I63</f>
        <v>0</v>
      </c>
      <c r="J63" s="547">
        <f>SUM(F63:F63:I63)</f>
        <v>2</v>
      </c>
      <c r="K63" s="514"/>
    </row>
    <row r="64" spans="1:12" ht="14.25" customHeight="1" thickTop="1" thickBot="1" x14ac:dyDescent="0.25">
      <c r="B64" s="514"/>
      <c r="C64" s="572"/>
      <c r="D64" s="576"/>
      <c r="E64" s="587" t="s">
        <v>132</v>
      </c>
      <c r="F64" s="561">
        <f>'[9]CONSOL. NNA ENERO 2021'!F64+'[9]CONSOL. NNA FEBRERO 2021'!F64+'[9]CONSOL. NNA MARZO 2021'!F64</f>
        <v>0</v>
      </c>
      <c r="G64" s="561">
        <f>'[9]CONSOL. NNA ENERO 2021'!G64+'[9]CONSOL. NNA FEBRERO 2021'!G64+'[9]CONSOL. NNA MARZO 2021'!G64</f>
        <v>0</v>
      </c>
      <c r="H64" s="561">
        <f>'[9]CONSOL. NNA ENERO 2021'!H64+'[9]CONSOL. NNA FEBRERO 2021'!H64+'[9]CONSOL. NNA MARZO 2021'!H64</f>
        <v>0</v>
      </c>
      <c r="I64" s="561">
        <f>'[9]CONSOL. NNA ENERO 2021'!I64+'[9]CONSOL. NNA FEBRERO 2021'!I64+'[9]CONSOL. NNA MARZO 2021'!I64</f>
        <v>0</v>
      </c>
      <c r="J64" s="547">
        <f>SUM(F64:F64:I64)</f>
        <v>0</v>
      </c>
      <c r="K64" s="572"/>
    </row>
    <row r="65" spans="2:11" ht="3.75" customHeight="1" thickTop="1" thickBot="1" x14ac:dyDescent="0.25">
      <c r="B65" s="588"/>
      <c r="C65" s="589"/>
      <c r="D65" s="590"/>
      <c r="E65" s="591"/>
      <c r="F65" s="592"/>
      <c r="G65" s="592"/>
      <c r="H65" s="592"/>
      <c r="I65" s="593"/>
      <c r="J65" s="594"/>
      <c r="K65" s="589"/>
    </row>
    <row r="66" spans="2:11" ht="13.5" thickTop="1" x14ac:dyDescent="0.2">
      <c r="B66" s="514"/>
      <c r="C66" s="915" t="s">
        <v>27</v>
      </c>
      <c r="D66" s="916"/>
      <c r="E66" s="916"/>
      <c r="F66" s="916"/>
      <c r="G66" s="916"/>
      <c r="H66" s="916"/>
      <c r="I66" s="917"/>
      <c r="J66" s="924">
        <f>(J71+J73+J74+J75+J79+J80+J81+J82+J84+J86+J37+J48+J50+J51+J54+J56+J57+J58+J62)</f>
        <v>43</v>
      </c>
      <c r="K66" s="514"/>
    </row>
    <row r="67" spans="2:11" x14ac:dyDescent="0.2">
      <c r="B67" s="514"/>
      <c r="C67" s="918"/>
      <c r="D67" s="919"/>
      <c r="E67" s="919"/>
      <c r="F67" s="919"/>
      <c r="G67" s="919"/>
      <c r="H67" s="919"/>
      <c r="I67" s="920"/>
      <c r="J67" s="925"/>
      <c r="K67" s="514"/>
    </row>
    <row r="68" spans="2:11" ht="13.5" thickBot="1" x14ac:dyDescent="0.25">
      <c r="B68" s="514"/>
      <c r="C68" s="921"/>
      <c r="D68" s="922"/>
      <c r="E68" s="922"/>
      <c r="F68" s="922"/>
      <c r="G68" s="922"/>
      <c r="H68" s="922"/>
      <c r="I68" s="923"/>
      <c r="J68" s="926"/>
      <c r="K68" s="572"/>
    </row>
    <row r="69" spans="2:11" ht="14.25" customHeight="1" thickTop="1" thickBot="1" x14ac:dyDescent="0.25">
      <c r="B69" s="595"/>
      <c r="C69" s="596"/>
      <c r="D69" s="596"/>
      <c r="E69" s="596"/>
      <c r="F69" s="597"/>
      <c r="G69" s="597"/>
      <c r="H69" s="597"/>
      <c r="I69" s="598"/>
      <c r="J69" s="599"/>
      <c r="K69" s="514"/>
    </row>
    <row r="70" spans="2:11" ht="15.95" customHeight="1" thickTop="1" thickBot="1" x14ac:dyDescent="0.25">
      <c r="B70" s="595"/>
      <c r="C70" s="596"/>
      <c r="D70" s="911" t="s">
        <v>133</v>
      </c>
      <c r="E70" s="912"/>
      <c r="F70" s="565">
        <f>(F71)</f>
        <v>3</v>
      </c>
      <c r="G70" s="565">
        <f>(G71)</f>
        <v>0</v>
      </c>
      <c r="H70" s="565">
        <f>(H71)</f>
        <v>0</v>
      </c>
      <c r="I70" s="565">
        <f>(I71)</f>
        <v>0</v>
      </c>
      <c r="J70" s="565">
        <f>SUM(F70:I70)</f>
        <v>3</v>
      </c>
      <c r="K70" s="514"/>
    </row>
    <row r="71" spans="2:11" ht="14.25" customHeight="1" thickTop="1" thickBot="1" x14ac:dyDescent="0.25">
      <c r="B71" s="595"/>
      <c r="C71" s="596"/>
      <c r="D71" s="573"/>
      <c r="E71" s="600" t="s">
        <v>117</v>
      </c>
      <c r="F71" s="561">
        <f>'[9]CONSOL. NNA ENERO 2021'!F71+'[9]CONSOL. NNA FEBRERO 2021'!F71+'[9]CONSOL. NNA MARZO 2021'!F71</f>
        <v>3</v>
      </c>
      <c r="G71" s="561">
        <f>'[9]CONSOL. NNA ENERO 2021'!G71+'[9]CONSOL. NNA FEBRERO 2021'!G71+'[9]CONSOL. NNA MARZO 2021'!G71</f>
        <v>0</v>
      </c>
      <c r="H71" s="561">
        <f>'[9]CONSOL. NNA ENERO 2021'!H71+'[9]CONSOL. NNA FEBRERO 2021'!H71+'[9]CONSOL. NNA MARZO 2021'!H71</f>
        <v>0</v>
      </c>
      <c r="I71" s="561">
        <f>'[9]CONSOL. NNA ENERO 2021'!I71+'[9]CONSOL. NNA FEBRERO 2021'!I71+'[9]CONSOL. NNA MARZO 2021'!I71</f>
        <v>0</v>
      </c>
      <c r="J71" s="579">
        <f>SUM(F71:I71)</f>
        <v>3</v>
      </c>
      <c r="K71" s="514"/>
    </row>
    <row r="72" spans="2:11" ht="14.25" customHeight="1" thickTop="1" thickBot="1" x14ac:dyDescent="0.25">
      <c r="B72" s="514"/>
      <c r="C72" s="601"/>
      <c r="D72" s="911" t="s">
        <v>134</v>
      </c>
      <c r="E72" s="912"/>
      <c r="F72" s="565">
        <f>SUM(F73:F75)</f>
        <v>5</v>
      </c>
      <c r="G72" s="565">
        <f>SUM(G73:G75)</f>
        <v>0</v>
      </c>
      <c r="H72" s="565">
        <f>SUM(H73:H75)</f>
        <v>0</v>
      </c>
      <c r="I72" s="565">
        <f>SUM(I73:I75)</f>
        <v>0</v>
      </c>
      <c r="J72" s="565">
        <f t="shared" ref="J72:J86" si="2">SUM(F72:I72)</f>
        <v>5</v>
      </c>
      <c r="K72" s="514"/>
    </row>
    <row r="73" spans="2:11" ht="14.25" thickTop="1" thickBot="1" x14ac:dyDescent="0.25">
      <c r="B73" s="514"/>
      <c r="C73" s="601"/>
      <c r="D73" s="573"/>
      <c r="E73" s="600" t="s">
        <v>28</v>
      </c>
      <c r="F73" s="561">
        <f>'[9]CONSOL. NNA ENERO 2021'!F73+'[9]CONSOL. NNA FEBRERO 2021'!F73+'[9]CONSOL. NNA MARZO 2021'!F73</f>
        <v>0</v>
      </c>
      <c r="G73" s="561">
        <f>'[9]CONSOL. NNA ENERO 2021'!G73+'[9]CONSOL. NNA FEBRERO 2021'!G73+'[9]CONSOL. NNA MARZO 2021'!G73</f>
        <v>0</v>
      </c>
      <c r="H73" s="561">
        <f>'[9]CONSOL. NNA ENERO 2021'!H73+'[9]CONSOL. NNA FEBRERO 2021'!H73+'[9]CONSOL. NNA MARZO 2021'!H73</f>
        <v>0</v>
      </c>
      <c r="I73" s="561">
        <f>'[9]CONSOL. NNA ENERO 2021'!I73+'[9]CONSOL. NNA FEBRERO 2021'!I73+'[9]CONSOL. NNA MARZO 2021'!I73</f>
        <v>0</v>
      </c>
      <c r="J73" s="579">
        <f t="shared" si="2"/>
        <v>0</v>
      </c>
      <c r="K73" s="514"/>
    </row>
    <row r="74" spans="2:11" ht="14.25" thickTop="1" thickBot="1" x14ac:dyDescent="0.25">
      <c r="B74" s="514"/>
      <c r="C74" s="601"/>
      <c r="D74" s="573"/>
      <c r="E74" s="602" t="s">
        <v>77</v>
      </c>
      <c r="F74" s="561">
        <f>'[9]CONSOL. NNA ENERO 2021'!F74+'[9]CONSOL. NNA FEBRERO 2021'!F74+'[9]CONSOL. NNA MARZO 2021'!F74</f>
        <v>1</v>
      </c>
      <c r="G74" s="561">
        <f>'[9]CONSOL. NNA ENERO 2021'!G74+'[9]CONSOL. NNA FEBRERO 2021'!G74+'[9]CONSOL. NNA MARZO 2021'!G74</f>
        <v>0</v>
      </c>
      <c r="H74" s="561">
        <f>'[9]CONSOL. NNA ENERO 2021'!H74+'[9]CONSOL. NNA FEBRERO 2021'!H74+'[9]CONSOL. NNA MARZO 2021'!H74</f>
        <v>0</v>
      </c>
      <c r="I74" s="561">
        <f>'[9]CONSOL. NNA ENERO 2021'!I74+'[9]CONSOL. NNA FEBRERO 2021'!I74+'[9]CONSOL. NNA MARZO 2021'!I74</f>
        <v>0</v>
      </c>
      <c r="J74" s="579">
        <f t="shared" si="2"/>
        <v>1</v>
      </c>
      <c r="K74" s="514"/>
    </row>
    <row r="75" spans="2:11" ht="14.25" thickTop="1" thickBot="1" x14ac:dyDescent="0.25">
      <c r="B75" s="514"/>
      <c r="C75" s="601"/>
      <c r="D75" s="578"/>
      <c r="E75" s="603" t="s">
        <v>174</v>
      </c>
      <c r="F75" s="561">
        <f>'[9]CONSOL. NNA ENERO 2021'!F75+'[9]CONSOL. NNA FEBRERO 2021'!F75+'[9]CONSOL. NNA MARZO 2021'!F75</f>
        <v>4</v>
      </c>
      <c r="G75" s="561">
        <f>'[9]CONSOL. NNA ENERO 2021'!G75+'[9]CONSOL. NNA FEBRERO 2021'!G75+'[9]CONSOL. NNA MARZO 2021'!G75</f>
        <v>0</v>
      </c>
      <c r="H75" s="561">
        <f>'[9]CONSOL. NNA ENERO 2021'!H75+'[9]CONSOL. NNA FEBRERO 2021'!H75+'[9]CONSOL. NNA MARZO 2021'!H75</f>
        <v>0</v>
      </c>
      <c r="I75" s="561">
        <f>'[9]CONSOL. NNA ENERO 2021'!I75+'[9]CONSOL. NNA FEBRERO 2021'!I75+'[9]CONSOL. NNA MARZO 2021'!I75</f>
        <v>0</v>
      </c>
      <c r="J75" s="599">
        <f t="shared" si="2"/>
        <v>4</v>
      </c>
      <c r="K75" s="514"/>
    </row>
    <row r="76" spans="2:11" ht="35.25" customHeight="1" thickTop="1" thickBot="1" x14ac:dyDescent="0.3">
      <c r="B76" s="514"/>
      <c r="C76" s="938" t="s">
        <v>49</v>
      </c>
      <c r="D76" s="939"/>
      <c r="E76" s="939"/>
      <c r="F76" s="939"/>
      <c r="G76" s="939"/>
      <c r="H76" s="939"/>
      <c r="I76" s="940"/>
      <c r="J76" s="604">
        <f>(H247-J66)</f>
        <v>1291</v>
      </c>
      <c r="K76" s="514"/>
    </row>
    <row r="77" spans="2:11" ht="17.25" thickTop="1" thickBot="1" x14ac:dyDescent="0.3">
      <c r="B77" s="514"/>
      <c r="C77" s="534"/>
      <c r="D77" s="941" t="s">
        <v>136</v>
      </c>
      <c r="E77" s="942"/>
      <c r="F77" s="561">
        <f>'[9]CONSOL. NNA ENERO 2021'!F77+'[9]CONSOL. NNA FEBRERO 2021'!F77+'[9]CONSOL. NNA MARZO 2021'!F77</f>
        <v>0</v>
      </c>
      <c r="G77" s="561">
        <f>'[9]CONSOL. NNA ENERO 2021'!G77+'[9]CONSOL. NNA FEBRERO 2021'!G77+'[9]CONSOL. NNA MARZO 2021'!G77</f>
        <v>0</v>
      </c>
      <c r="H77" s="561">
        <f>'[9]CONSOL. NNA ENERO 2021'!H77+'[9]CONSOL. NNA FEBRERO 2021'!H77+'[9]CONSOL. NNA MARZO 2021'!H77</f>
        <v>0</v>
      </c>
      <c r="I77" s="561">
        <f>'[9]CONSOL. NNA ENERO 2021'!I77+'[9]CONSOL. NNA FEBRERO 2021'!I77+'[9]CONSOL. NNA MARZO 2021'!I77</f>
        <v>0</v>
      </c>
      <c r="J77" s="605">
        <f>SUM(F77:I77)</f>
        <v>0</v>
      </c>
      <c r="K77" s="514"/>
    </row>
    <row r="78" spans="2:11" ht="17.25" thickTop="1" thickBot="1" x14ac:dyDescent="0.3">
      <c r="B78" s="514"/>
      <c r="C78" s="534"/>
      <c r="D78" s="941" t="s">
        <v>135</v>
      </c>
      <c r="E78" s="942"/>
      <c r="F78" s="606">
        <f>(F79+F80+F81+F82+F83+F84+F85+F86)</f>
        <v>53</v>
      </c>
      <c r="G78" s="606">
        <f>(G79+G80+G81+G82+G83+G84+G85+G86)</f>
        <v>0</v>
      </c>
      <c r="H78" s="606">
        <f>(H79+H80+H81+H82+H83+H84+H85+H86)</f>
        <v>0</v>
      </c>
      <c r="I78" s="606">
        <f>(I79+I80+I81+I82+I83+I84+I85+I86)</f>
        <v>0</v>
      </c>
      <c r="J78" s="607">
        <f>SUM(F78:I78)</f>
        <v>53</v>
      </c>
      <c r="K78" s="514"/>
    </row>
    <row r="79" spans="2:11" ht="14.25" customHeight="1" thickTop="1" thickBot="1" x14ac:dyDescent="0.25">
      <c r="B79" s="514"/>
      <c r="C79" s="534"/>
      <c r="D79" s="573"/>
      <c r="E79" s="600" t="s">
        <v>39</v>
      </c>
      <c r="F79" s="561">
        <f>'[9]CONSOL. NNA ENERO 2021'!F79+'[9]CONSOL. NNA FEBRERO 2021'!F79+'[9]CONSOL. NNA MARZO 2021'!F79</f>
        <v>0</v>
      </c>
      <c r="G79" s="561">
        <f>'[9]CONSOL. NNA ENERO 2021'!G79+'[9]CONSOL. NNA FEBRERO 2021'!G79+'[9]CONSOL. NNA MARZO 2021'!G79</f>
        <v>0</v>
      </c>
      <c r="H79" s="561">
        <f>'[9]CONSOL. NNA ENERO 2021'!H79+'[9]CONSOL. NNA FEBRERO 2021'!H79+'[9]CONSOL. NNA MARZO 2021'!H79</f>
        <v>0</v>
      </c>
      <c r="I79" s="561">
        <f>'[9]CONSOL. NNA ENERO 2021'!I79+'[9]CONSOL. NNA FEBRERO 2021'!I79+'[9]CONSOL. NNA MARZO 2021'!I79</f>
        <v>0</v>
      </c>
      <c r="J79" s="608">
        <f t="shared" si="2"/>
        <v>0</v>
      </c>
      <c r="K79" s="514"/>
    </row>
    <row r="80" spans="2:11" ht="14.25" customHeight="1" thickTop="1" thickBot="1" x14ac:dyDescent="0.25">
      <c r="B80" s="514"/>
      <c r="C80" s="534"/>
      <c r="D80" s="573"/>
      <c r="E80" s="602" t="s">
        <v>78</v>
      </c>
      <c r="F80" s="561">
        <f>'[9]CONSOL. NNA ENERO 2021'!F80+'[9]CONSOL. NNA FEBRERO 2021'!F80+'[9]CONSOL. NNA MARZO 2021'!F80</f>
        <v>19</v>
      </c>
      <c r="G80" s="561">
        <f>'[9]CONSOL. NNA ENERO 2021'!G80+'[9]CONSOL. NNA FEBRERO 2021'!G80+'[9]CONSOL. NNA MARZO 2021'!G80</f>
        <v>0</v>
      </c>
      <c r="H80" s="561">
        <f>'[9]CONSOL. NNA ENERO 2021'!H80+'[9]CONSOL. NNA FEBRERO 2021'!H80+'[9]CONSOL. NNA MARZO 2021'!H80</f>
        <v>0</v>
      </c>
      <c r="I80" s="561">
        <f>'[9]CONSOL. NNA ENERO 2021'!I80+'[9]CONSOL. NNA FEBRERO 2021'!I80+'[9]CONSOL. NNA MARZO 2021'!I80</f>
        <v>0</v>
      </c>
      <c r="J80" s="609">
        <f>SUM(F80:I80)</f>
        <v>19</v>
      </c>
      <c r="K80" s="514"/>
    </row>
    <row r="81" spans="2:12" ht="14.25" customHeight="1" thickTop="1" thickBot="1" x14ac:dyDescent="0.25">
      <c r="B81" s="514"/>
      <c r="C81" s="534"/>
      <c r="D81" s="573"/>
      <c r="E81" s="602" t="s">
        <v>79</v>
      </c>
      <c r="F81" s="561">
        <f>'[9]CONSOL. NNA ENERO 2021'!F81+'[9]CONSOL. NNA FEBRERO 2021'!F81+'[9]CONSOL. NNA MARZO 2021'!F81</f>
        <v>0</v>
      </c>
      <c r="G81" s="561">
        <f>'[9]CONSOL. NNA ENERO 2021'!G81+'[9]CONSOL. NNA FEBRERO 2021'!G81+'[9]CONSOL. NNA MARZO 2021'!G81</f>
        <v>0</v>
      </c>
      <c r="H81" s="561">
        <f>'[9]CONSOL. NNA ENERO 2021'!H81+'[9]CONSOL. NNA FEBRERO 2021'!H81+'[9]CONSOL. NNA MARZO 2021'!H81</f>
        <v>0</v>
      </c>
      <c r="I81" s="561">
        <f>'[9]CONSOL. NNA ENERO 2021'!I81+'[9]CONSOL. NNA FEBRERO 2021'!I81+'[9]CONSOL. NNA MARZO 2021'!I81</f>
        <v>0</v>
      </c>
      <c r="J81" s="609">
        <f t="shared" si="2"/>
        <v>0</v>
      </c>
      <c r="K81" s="514"/>
    </row>
    <row r="82" spans="2:12" ht="14.25" customHeight="1" thickTop="1" thickBot="1" x14ac:dyDescent="0.25">
      <c r="B82" s="514"/>
      <c r="C82" s="534"/>
      <c r="D82" s="573"/>
      <c r="E82" s="602" t="s">
        <v>80</v>
      </c>
      <c r="F82" s="561">
        <f>'[9]CONSOL. NNA ENERO 2021'!F82+'[9]CONSOL. NNA FEBRERO 2021'!F82+'[9]CONSOL. NNA MARZO 2021'!F82</f>
        <v>0</v>
      </c>
      <c r="G82" s="561">
        <f>'[9]CONSOL. NNA ENERO 2021'!G82+'[9]CONSOL. NNA FEBRERO 2021'!G82+'[9]CONSOL. NNA MARZO 2021'!G82</f>
        <v>0</v>
      </c>
      <c r="H82" s="561">
        <f>'[9]CONSOL. NNA ENERO 2021'!H82+'[9]CONSOL. NNA FEBRERO 2021'!H82+'[9]CONSOL. NNA MARZO 2021'!H82</f>
        <v>0</v>
      </c>
      <c r="I82" s="561">
        <f>'[9]CONSOL. NNA ENERO 2021'!I82+'[9]CONSOL. NNA FEBRERO 2021'!I82+'[9]CONSOL. NNA MARZO 2021'!I82</f>
        <v>0</v>
      </c>
      <c r="J82" s="609">
        <f t="shared" si="2"/>
        <v>0</v>
      </c>
      <c r="K82" s="514"/>
    </row>
    <row r="83" spans="2:12" ht="14.25" customHeight="1" thickTop="1" thickBot="1" x14ac:dyDescent="0.25">
      <c r="B83" s="514"/>
      <c r="C83" s="534"/>
      <c r="D83" s="573"/>
      <c r="E83" s="602" t="s">
        <v>81</v>
      </c>
      <c r="F83" s="561">
        <f>'[9]CONSOL. NNA ENERO 2021'!F83+'[9]CONSOL. NNA FEBRERO 2021'!F83+'[9]CONSOL. NNA MARZO 2021'!F83</f>
        <v>0</v>
      </c>
      <c r="G83" s="561">
        <f>'[9]CONSOL. NNA ENERO 2021'!G83+'[9]CONSOL. NNA FEBRERO 2021'!G83+'[9]CONSOL. NNA MARZO 2021'!G83</f>
        <v>0</v>
      </c>
      <c r="H83" s="561">
        <f>'[9]CONSOL. NNA ENERO 2021'!H83+'[9]CONSOL. NNA FEBRERO 2021'!H83+'[9]CONSOL. NNA MARZO 2021'!H83</f>
        <v>0</v>
      </c>
      <c r="I83" s="561">
        <f>'[9]CONSOL. NNA ENERO 2021'!I83+'[9]CONSOL. NNA FEBRERO 2021'!I83+'[9]CONSOL. NNA MARZO 2021'!I83</f>
        <v>0</v>
      </c>
      <c r="J83" s="609">
        <f t="shared" si="2"/>
        <v>0</v>
      </c>
      <c r="K83" s="514"/>
    </row>
    <row r="84" spans="2:12" ht="14.25" customHeight="1" thickTop="1" thickBot="1" x14ac:dyDescent="0.25">
      <c r="B84" s="514"/>
      <c r="C84" s="534"/>
      <c r="D84" s="573"/>
      <c r="E84" s="602" t="s">
        <v>82</v>
      </c>
      <c r="F84" s="561">
        <f>'[9]CONSOL. NNA ENERO 2021'!F84+'[9]CONSOL. NNA FEBRERO 2021'!F84+'[9]CONSOL. NNA MARZO 2021'!F84</f>
        <v>0</v>
      </c>
      <c r="G84" s="561">
        <f>'[9]CONSOL. NNA ENERO 2021'!G84+'[9]CONSOL. NNA FEBRERO 2021'!G84+'[9]CONSOL. NNA MARZO 2021'!G84</f>
        <v>0</v>
      </c>
      <c r="H84" s="561">
        <f>'[9]CONSOL. NNA ENERO 2021'!H84+'[9]CONSOL. NNA FEBRERO 2021'!H84+'[9]CONSOL. NNA MARZO 2021'!H84</f>
        <v>0</v>
      </c>
      <c r="I84" s="561">
        <f>'[9]CONSOL. NNA ENERO 2021'!I84+'[9]CONSOL. NNA FEBRERO 2021'!I84+'[9]CONSOL. NNA MARZO 2021'!I84</f>
        <v>0</v>
      </c>
      <c r="J84" s="609">
        <f t="shared" si="2"/>
        <v>0</v>
      </c>
      <c r="K84" s="514"/>
    </row>
    <row r="85" spans="2:12" ht="14.25" customHeight="1" thickTop="1" thickBot="1" x14ac:dyDescent="0.25">
      <c r="B85" s="514"/>
      <c r="C85" s="534"/>
      <c r="D85" s="573"/>
      <c r="E85" s="602" t="s">
        <v>83</v>
      </c>
      <c r="F85" s="561">
        <f>'[9]CONSOL. NNA ENERO 2021'!F85+'[9]CONSOL. NNA FEBRERO 2021'!F85+'[9]CONSOL. NNA MARZO 2021'!F85</f>
        <v>27</v>
      </c>
      <c r="G85" s="561">
        <f>'[9]CONSOL. NNA ENERO 2021'!G85+'[9]CONSOL. NNA FEBRERO 2021'!G85+'[9]CONSOL. NNA MARZO 2021'!G85</f>
        <v>0</v>
      </c>
      <c r="H85" s="561">
        <f>'[9]CONSOL. NNA ENERO 2021'!H85+'[9]CONSOL. NNA FEBRERO 2021'!H85+'[9]CONSOL. NNA MARZO 2021'!H85</f>
        <v>0</v>
      </c>
      <c r="I85" s="561">
        <f>'[9]CONSOL. NNA ENERO 2021'!I85+'[9]CONSOL. NNA FEBRERO 2021'!I85+'[9]CONSOL. NNA MARZO 2021'!I85</f>
        <v>0</v>
      </c>
      <c r="J85" s="609">
        <f t="shared" si="2"/>
        <v>27</v>
      </c>
      <c r="K85" s="514"/>
    </row>
    <row r="86" spans="2:12" ht="14.25" customHeight="1" thickTop="1" thickBot="1" x14ac:dyDescent="0.25">
      <c r="B86" s="514"/>
      <c r="C86" s="534"/>
      <c r="D86" s="573"/>
      <c r="E86" s="574" t="s">
        <v>41</v>
      </c>
      <c r="F86" s="561">
        <f>'[9]CONSOL. NNA ENERO 2021'!F86+'[9]CONSOL. NNA FEBRERO 2021'!F86+'[9]CONSOL. NNA MARZO 2021'!F86</f>
        <v>7</v>
      </c>
      <c r="G86" s="561">
        <f>'[9]CONSOL. NNA ENERO 2021'!G86+'[9]CONSOL. NNA FEBRERO 2021'!G86+'[9]CONSOL. NNA MARZO 2021'!G86</f>
        <v>0</v>
      </c>
      <c r="H86" s="561">
        <f>'[9]CONSOL. NNA ENERO 2021'!H86+'[9]CONSOL. NNA FEBRERO 2021'!H86+'[9]CONSOL. NNA MARZO 2021'!H86</f>
        <v>0</v>
      </c>
      <c r="I86" s="561">
        <f>'[9]CONSOL. NNA ENERO 2021'!I86+'[9]CONSOL. NNA FEBRERO 2021'!I86+'[9]CONSOL. NNA MARZO 2021'!I86</f>
        <v>0</v>
      </c>
      <c r="J86" s="609">
        <f t="shared" si="2"/>
        <v>7</v>
      </c>
      <c r="K86" s="514"/>
    </row>
    <row r="87" spans="2:12" ht="4.5" customHeight="1" thickTop="1" thickBot="1" x14ac:dyDescent="0.25">
      <c r="B87" s="514"/>
      <c r="C87" s="610" t="s">
        <v>11</v>
      </c>
      <c r="D87" s="572"/>
      <c r="E87" s="514"/>
      <c r="F87" s="534"/>
      <c r="G87" s="534"/>
      <c r="H87" s="534"/>
      <c r="I87" s="534"/>
      <c r="J87" s="534"/>
      <c r="K87" s="534"/>
    </row>
    <row r="88" spans="2:12" ht="14.25" customHeight="1" thickTop="1" thickBot="1" x14ac:dyDescent="0.25">
      <c r="B88" s="514"/>
      <c r="C88" s="915" t="s">
        <v>84</v>
      </c>
      <c r="D88" s="916"/>
      <c r="E88" s="916"/>
      <c r="F88" s="916"/>
      <c r="G88" s="917"/>
      <c r="H88" s="907" t="s">
        <v>0</v>
      </c>
      <c r="I88" s="908"/>
      <c r="J88" s="514"/>
      <c r="K88" s="514"/>
    </row>
    <row r="89" spans="2:12" ht="14.25" customHeight="1" thickTop="1" thickBot="1" x14ac:dyDescent="0.25">
      <c r="B89" s="514"/>
      <c r="C89" s="918"/>
      <c r="D89" s="919"/>
      <c r="E89" s="919"/>
      <c r="F89" s="919"/>
      <c r="G89" s="920"/>
      <c r="H89" s="943">
        <f>SUM(H91:I94)</f>
        <v>580</v>
      </c>
      <c r="I89" s="943"/>
      <c r="J89" s="514"/>
      <c r="K89" s="514"/>
    </row>
    <row r="90" spans="2:12" ht="12.75" customHeight="1" thickTop="1" thickBot="1" x14ac:dyDescent="0.25">
      <c r="B90" s="514"/>
      <c r="C90" s="921"/>
      <c r="D90" s="922"/>
      <c r="E90" s="922"/>
      <c r="F90" s="922"/>
      <c r="G90" s="923"/>
      <c r="H90" s="943"/>
      <c r="I90" s="943"/>
      <c r="J90" s="514"/>
      <c r="K90" s="514"/>
      <c r="L90" s="535"/>
    </row>
    <row r="91" spans="2:12" ht="14.25" customHeight="1" thickTop="1" thickBot="1" x14ac:dyDescent="0.25">
      <c r="B91" s="514"/>
      <c r="C91" s="572"/>
      <c r="D91" s="534"/>
      <c r="E91" s="933" t="s">
        <v>138</v>
      </c>
      <c r="F91" s="934"/>
      <c r="G91" s="561">
        <f>'[9]CONSOL. NNA ENERO 2021'!G91+'[9]CONSOL. NNA FEBRERO 2021'!G91+'[9]CONSOL. NNA MARZO 2021'!G91</f>
        <v>5</v>
      </c>
      <c r="H91" s="935">
        <f>SUM(F91:G91)</f>
        <v>5</v>
      </c>
      <c r="I91" s="935"/>
      <c r="J91" s="514"/>
      <c r="K91" s="534"/>
    </row>
    <row r="92" spans="2:12" ht="14.25" customHeight="1" thickTop="1" thickBot="1" x14ac:dyDescent="0.25">
      <c r="B92" s="514"/>
      <c r="C92" s="572"/>
      <c r="D92" s="534"/>
      <c r="E92" s="611" t="s">
        <v>137</v>
      </c>
      <c r="F92" s="612"/>
      <c r="G92" s="561">
        <f>'[9]CONSOL. NNA ENERO 2021'!G92+'[9]CONSOL. NNA FEBRERO 2021'!G92+'[9]CONSOL. NNA MARZO 2021'!G92</f>
        <v>572</v>
      </c>
      <c r="H92" s="935">
        <f>SUM(F92:G92)</f>
        <v>572</v>
      </c>
      <c r="I92" s="935"/>
      <c r="J92" s="514"/>
      <c r="K92" s="534"/>
    </row>
    <row r="93" spans="2:12" ht="14.25" customHeight="1" thickTop="1" thickBot="1" x14ac:dyDescent="0.25">
      <c r="B93" s="514"/>
      <c r="C93" s="572"/>
      <c r="D93" s="534"/>
      <c r="E93" s="611" t="s">
        <v>139</v>
      </c>
      <c r="F93" s="612"/>
      <c r="G93" s="561">
        <f>'[9]CONSOL. NNA ENERO 2021'!G93+'[9]CONSOL. NNA FEBRERO 2021'!G93+'[9]CONSOL. NNA MARZO 2021'!G93</f>
        <v>3</v>
      </c>
      <c r="H93" s="935">
        <f>SUM(F93:G93)</f>
        <v>3</v>
      </c>
      <c r="I93" s="935"/>
      <c r="J93" s="514"/>
      <c r="K93" s="534"/>
    </row>
    <row r="94" spans="2:12" ht="14.25" customHeight="1" thickTop="1" thickBot="1" x14ac:dyDescent="0.25">
      <c r="B94" s="514"/>
      <c r="C94" s="610" t="s">
        <v>9</v>
      </c>
      <c r="D94" s="514"/>
      <c r="E94" s="936" t="s">
        <v>140</v>
      </c>
      <c r="F94" s="937"/>
      <c r="G94" s="561">
        <f>'[9]CONSOL. NNA ENERO 2021'!G94+'[9]CONSOL. NNA FEBRERO 2021'!G94+'[9]CONSOL. NNA MARZO 2021'!G94</f>
        <v>0</v>
      </c>
      <c r="H94" s="935">
        <f>SUM(F94:G94)</f>
        <v>0</v>
      </c>
      <c r="I94" s="935"/>
      <c r="J94" s="514"/>
      <c r="K94" s="534"/>
    </row>
    <row r="95" spans="2:12" ht="15" customHeight="1" thickTop="1" thickBot="1" x14ac:dyDescent="0.25">
      <c r="B95" s="514"/>
      <c r="C95" s="948" t="s">
        <v>141</v>
      </c>
      <c r="D95" s="949"/>
      <c r="E95" s="949"/>
      <c r="F95" s="949"/>
      <c r="G95" s="949"/>
      <c r="H95" s="950"/>
      <c r="I95" s="957" t="s">
        <v>0</v>
      </c>
      <c r="J95" s="958"/>
      <c r="K95" s="514"/>
      <c r="L95" s="535"/>
    </row>
    <row r="96" spans="2:12" ht="18" customHeight="1" thickTop="1" x14ac:dyDescent="0.2">
      <c r="B96" s="514"/>
      <c r="C96" s="951"/>
      <c r="D96" s="952"/>
      <c r="E96" s="952"/>
      <c r="F96" s="952"/>
      <c r="G96" s="952"/>
      <c r="H96" s="953"/>
      <c r="I96" s="891">
        <f>(I98+I137+I173+I211+I215+I218+I223+I227+I232+I237+I242)</f>
        <v>1099</v>
      </c>
      <c r="J96" s="892"/>
      <c r="K96" s="514"/>
      <c r="L96" s="535"/>
    </row>
    <row r="97" spans="2:15" ht="21" customHeight="1" thickBot="1" x14ac:dyDescent="0.25">
      <c r="B97" s="514"/>
      <c r="C97" s="954"/>
      <c r="D97" s="955"/>
      <c r="E97" s="955"/>
      <c r="F97" s="955"/>
      <c r="G97" s="955"/>
      <c r="H97" s="956"/>
      <c r="I97" s="893"/>
      <c r="J97" s="894"/>
      <c r="K97" s="514"/>
      <c r="L97" s="535"/>
    </row>
    <row r="98" spans="2:15" ht="15" customHeight="1" thickTop="1" thickBot="1" x14ac:dyDescent="0.25">
      <c r="B98" s="514"/>
      <c r="C98" s="613"/>
      <c r="D98" s="614">
        <v>7.1</v>
      </c>
      <c r="E98" s="615" t="s">
        <v>124</v>
      </c>
      <c r="F98" s="542"/>
      <c r="G98" s="542"/>
      <c r="H98" s="542"/>
      <c r="I98" s="927">
        <f>(I99+I105+I111+I117+I121+I125+I131)</f>
        <v>10</v>
      </c>
      <c r="J98" s="927"/>
      <c r="K98" s="514"/>
    </row>
    <row r="99" spans="2:15" ht="12.75" customHeight="1" thickTop="1" thickBot="1" x14ac:dyDescent="0.25">
      <c r="B99" s="514"/>
      <c r="C99" s="601"/>
      <c r="D99" s="601"/>
      <c r="E99" s="616" t="s">
        <v>85</v>
      </c>
      <c r="F99" s="617"/>
      <c r="G99" s="617"/>
      <c r="H99" s="617"/>
      <c r="I99" s="959">
        <f>(I100+I101+I102+I103+I104)</f>
        <v>1</v>
      </c>
      <c r="J99" s="960"/>
      <c r="K99" s="514"/>
    </row>
    <row r="100" spans="2:15" ht="12.75" customHeight="1" thickTop="1" thickBot="1" x14ac:dyDescent="0.25">
      <c r="B100" s="514"/>
      <c r="C100" s="534"/>
      <c r="D100" s="534"/>
      <c r="E100" s="618" t="s">
        <v>42</v>
      </c>
      <c r="F100" s="619"/>
      <c r="G100" s="619"/>
      <c r="H100" s="620"/>
      <c r="I100" s="947">
        <f>'[9]CONSOL. NNA ENERO 2021'!I100:J100+'[9]CONSOL. NNA FEBRERO 2021'!I100:J100+'[9]CONSOL. NNA MARZO 2021'!I100:J100</f>
        <v>0</v>
      </c>
      <c r="J100" s="947"/>
      <c r="K100" s="514"/>
    </row>
    <row r="101" spans="2:15" ht="15" customHeight="1" thickTop="1" thickBot="1" x14ac:dyDescent="0.25">
      <c r="B101" s="514"/>
      <c r="C101" s="534"/>
      <c r="D101" s="621"/>
      <c r="E101" s="622" t="s">
        <v>142</v>
      </c>
      <c r="F101" s="623"/>
      <c r="G101" s="623"/>
      <c r="H101" s="624"/>
      <c r="I101" s="947">
        <f>'[9]CONSOL. NNA ENERO 2021'!I101:J101+'[9]CONSOL. NNA FEBRERO 2021'!I101:J101+'[9]CONSOL. NNA MARZO 2021'!I101:J101</f>
        <v>0</v>
      </c>
      <c r="J101" s="947"/>
      <c r="K101" s="534"/>
    </row>
    <row r="102" spans="2:15" ht="15" customHeight="1" thickTop="1" thickBot="1" x14ac:dyDescent="0.25">
      <c r="B102" s="514"/>
      <c r="C102" s="534"/>
      <c r="D102" s="534"/>
      <c r="E102" s="622" t="s">
        <v>22</v>
      </c>
      <c r="F102" s="623"/>
      <c r="G102" s="623"/>
      <c r="H102" s="624"/>
      <c r="I102" s="947">
        <f>'[9]CONSOL. NNA ENERO 2021'!I102:J102+'[9]CONSOL. NNA FEBRERO 2021'!I102:J102+'[9]CONSOL. NNA MARZO 2021'!I102:J102</f>
        <v>0</v>
      </c>
      <c r="J102" s="947"/>
      <c r="K102" s="534"/>
    </row>
    <row r="103" spans="2:15" ht="15" customHeight="1" thickTop="1" thickBot="1" x14ac:dyDescent="0.25">
      <c r="B103" s="514"/>
      <c r="C103" s="534"/>
      <c r="D103" s="534"/>
      <c r="E103" s="622" t="s">
        <v>21</v>
      </c>
      <c r="F103" s="623"/>
      <c r="G103" s="623"/>
      <c r="H103" s="624"/>
      <c r="I103" s="947">
        <f>'[9]CONSOL. NNA ENERO 2021'!I103:J103+'[9]CONSOL. NNA FEBRERO 2021'!I103:J103+'[9]CONSOL. NNA MARZO 2021'!I103:J103</f>
        <v>0</v>
      </c>
      <c r="J103" s="947"/>
      <c r="K103" s="534"/>
    </row>
    <row r="104" spans="2:15" ht="15" customHeight="1" thickTop="1" thickBot="1" x14ac:dyDescent="0.25">
      <c r="B104" s="514"/>
      <c r="C104" s="534"/>
      <c r="D104" s="534"/>
      <c r="E104" s="625" t="s">
        <v>143</v>
      </c>
      <c r="F104" s="613"/>
      <c r="G104" s="613"/>
      <c r="H104" s="613"/>
      <c r="I104" s="947">
        <f>'[9]CONSOL. NNA ENERO 2021'!I104:J104+'[9]CONSOL. NNA FEBRERO 2021'!I104:J104+'[9]CONSOL. NNA MARZO 2021'!I104:J104</f>
        <v>1</v>
      </c>
      <c r="J104" s="947"/>
      <c r="K104" s="534"/>
    </row>
    <row r="105" spans="2:15" ht="13.5" customHeight="1" thickTop="1" thickBot="1" x14ac:dyDescent="0.25">
      <c r="B105" s="514"/>
      <c r="C105" s="534"/>
      <c r="D105" s="534"/>
      <c r="E105" s="626" t="s">
        <v>29</v>
      </c>
      <c r="F105" s="627"/>
      <c r="G105" s="627"/>
      <c r="H105" s="627"/>
      <c r="I105" s="935">
        <f>SUM(I106:J110)</f>
        <v>3</v>
      </c>
      <c r="J105" s="935"/>
      <c r="K105" s="534"/>
    </row>
    <row r="106" spans="2:15" ht="13.5" customHeight="1" thickTop="1" thickBot="1" x14ac:dyDescent="0.25">
      <c r="B106" s="514"/>
      <c r="C106" s="534"/>
      <c r="D106" s="621"/>
      <c r="E106" s="618" t="s">
        <v>42</v>
      </c>
      <c r="F106" s="619"/>
      <c r="G106" s="619"/>
      <c r="H106" s="620"/>
      <c r="I106" s="947">
        <f>'[9]CONSOL. NNA ENERO 2021'!I106:J106+'[9]CONSOL. NNA FEBRERO 2021'!I106:J106+'[9]CONSOL. NNA MARZO 2021'!I106:J106</f>
        <v>1</v>
      </c>
      <c r="J106" s="947"/>
      <c r="K106" s="534"/>
      <c r="L106" s="535"/>
    </row>
    <row r="107" spans="2:15" ht="14.25" thickTop="1" thickBot="1" x14ac:dyDescent="0.25">
      <c r="B107" s="514"/>
      <c r="C107" s="534"/>
      <c r="D107" s="621"/>
      <c r="E107" s="622" t="s">
        <v>142</v>
      </c>
      <c r="F107" s="623"/>
      <c r="G107" s="623"/>
      <c r="H107" s="624"/>
      <c r="I107" s="947">
        <f>'[9]CONSOL. NNA ENERO 2021'!I107:J107+'[9]CONSOL. NNA FEBRERO 2021'!I107:J107+'[9]CONSOL. NNA MARZO 2021'!I107:J107</f>
        <v>0</v>
      </c>
      <c r="J107" s="947"/>
      <c r="K107" s="534"/>
      <c r="L107" s="535"/>
    </row>
    <row r="108" spans="2:15" ht="14.25" thickTop="1" thickBot="1" x14ac:dyDescent="0.25">
      <c r="B108" s="514"/>
      <c r="C108" s="534"/>
      <c r="D108" s="621"/>
      <c r="E108" s="622" t="s">
        <v>22</v>
      </c>
      <c r="F108" s="623"/>
      <c r="G108" s="623"/>
      <c r="H108" s="624"/>
      <c r="I108" s="947">
        <f>'[9]CONSOL. NNA ENERO 2021'!I108:J108+'[9]CONSOL. NNA FEBRERO 2021'!I108:J108+'[9]CONSOL. NNA MARZO 2021'!I108:J108</f>
        <v>0</v>
      </c>
      <c r="J108" s="947"/>
      <c r="K108" s="534"/>
      <c r="L108" s="535"/>
    </row>
    <row r="109" spans="2:15" ht="14.25" thickTop="1" thickBot="1" x14ac:dyDescent="0.25">
      <c r="B109" s="514"/>
      <c r="C109" s="534"/>
      <c r="D109" s="621"/>
      <c r="E109" s="622" t="s">
        <v>21</v>
      </c>
      <c r="F109" s="623"/>
      <c r="G109" s="623"/>
      <c r="H109" s="624"/>
      <c r="I109" s="947">
        <f>'[9]CONSOL. NNA ENERO 2021'!I109:J109+'[9]CONSOL. NNA FEBRERO 2021'!I109:J109+'[9]CONSOL. NNA MARZO 2021'!I109:J109</f>
        <v>2</v>
      </c>
      <c r="J109" s="947"/>
      <c r="K109" s="534"/>
      <c r="L109" s="535"/>
    </row>
    <row r="110" spans="2:15" ht="14.25" thickTop="1" thickBot="1" x14ac:dyDescent="0.25">
      <c r="B110" s="514"/>
      <c r="C110" s="534"/>
      <c r="D110" s="621"/>
      <c r="E110" s="628" t="s">
        <v>143</v>
      </c>
      <c r="F110" s="629"/>
      <c r="G110" s="629"/>
      <c r="H110" s="630"/>
      <c r="I110" s="947">
        <f>'[9]CONSOL. NNA ENERO 2021'!I110:J110+'[9]CONSOL. NNA FEBRERO 2021'!I110:J110+'[9]CONSOL. NNA MARZO 2021'!I110:J110</f>
        <v>0</v>
      </c>
      <c r="J110" s="947"/>
      <c r="K110" s="534"/>
      <c r="L110" s="535"/>
    </row>
    <row r="111" spans="2:15" ht="14.25" thickTop="1" thickBot="1" x14ac:dyDescent="0.25">
      <c r="B111" s="514"/>
      <c r="C111" s="534"/>
      <c r="D111" s="621"/>
      <c r="E111" s="631" t="s">
        <v>86</v>
      </c>
      <c r="F111" s="627"/>
      <c r="G111" s="627"/>
      <c r="H111" s="632"/>
      <c r="I111" s="961">
        <f>(I112+I113+I114+I115+I116)</f>
        <v>0</v>
      </c>
      <c r="J111" s="962"/>
      <c r="K111" s="534"/>
      <c r="L111" s="535"/>
      <c r="O111" s="527"/>
    </row>
    <row r="112" spans="2:15" ht="14.25" thickTop="1" thickBot="1" x14ac:dyDescent="0.25">
      <c r="B112" s="514"/>
      <c r="C112" s="534"/>
      <c r="D112" s="621"/>
      <c r="E112" s="618" t="s">
        <v>42</v>
      </c>
      <c r="F112" s="619"/>
      <c r="G112" s="619"/>
      <c r="H112" s="620"/>
      <c r="I112" s="947">
        <f>'[9]CONSOL. NNA ENERO 2021'!I112:J112+'[9]CONSOL. NNA FEBRERO 2021'!I112:J112+'[9]CONSOL. NNA MARZO 2021'!I112:J112</f>
        <v>0</v>
      </c>
      <c r="J112" s="947"/>
      <c r="K112" s="534"/>
      <c r="L112" s="535"/>
      <c r="O112" s="527"/>
    </row>
    <row r="113" spans="2:15" ht="14.25" thickTop="1" thickBot="1" x14ac:dyDescent="0.25">
      <c r="B113" s="514"/>
      <c r="C113" s="534"/>
      <c r="D113" s="621"/>
      <c r="E113" s="622" t="s">
        <v>142</v>
      </c>
      <c r="F113" s="623"/>
      <c r="G113" s="623"/>
      <c r="H113" s="624"/>
      <c r="I113" s="947">
        <f>'[9]CONSOL. NNA ENERO 2021'!I113:J113+'[9]CONSOL. NNA FEBRERO 2021'!I113:J113+'[9]CONSOL. NNA MARZO 2021'!I113:J113</f>
        <v>0</v>
      </c>
      <c r="J113" s="947"/>
      <c r="K113" s="534"/>
      <c r="L113" s="535"/>
      <c r="O113" s="527"/>
    </row>
    <row r="114" spans="2:15" ht="14.25" thickTop="1" thickBot="1" x14ac:dyDescent="0.25">
      <c r="B114" s="514"/>
      <c r="C114" s="534"/>
      <c r="D114" s="621"/>
      <c r="E114" s="622" t="s">
        <v>22</v>
      </c>
      <c r="F114" s="623"/>
      <c r="G114" s="623"/>
      <c r="H114" s="624"/>
      <c r="I114" s="947">
        <f>'[9]CONSOL. NNA ENERO 2021'!I114:J114+'[9]CONSOL. NNA FEBRERO 2021'!I114:J114+'[9]CONSOL. NNA MARZO 2021'!I114:J114</f>
        <v>0</v>
      </c>
      <c r="J114" s="947"/>
      <c r="K114" s="534"/>
      <c r="L114" s="535"/>
      <c r="O114" s="527"/>
    </row>
    <row r="115" spans="2:15" ht="14.25" thickTop="1" thickBot="1" x14ac:dyDescent="0.25">
      <c r="B115" s="514"/>
      <c r="C115" s="534"/>
      <c r="D115" s="621"/>
      <c r="E115" s="622" t="s">
        <v>21</v>
      </c>
      <c r="F115" s="623"/>
      <c r="G115" s="623"/>
      <c r="H115" s="624"/>
      <c r="I115" s="947">
        <f>'[9]CONSOL. NNA ENERO 2021'!I115:J115+'[9]CONSOL. NNA FEBRERO 2021'!I115:J115+'[9]CONSOL. NNA MARZO 2021'!I115:J115</f>
        <v>0</v>
      </c>
      <c r="J115" s="947"/>
      <c r="K115" s="534"/>
      <c r="L115" s="535"/>
      <c r="O115" s="527"/>
    </row>
    <row r="116" spans="2:15" ht="14.25" thickTop="1" thickBot="1" x14ac:dyDescent="0.25">
      <c r="B116" s="514"/>
      <c r="C116" s="534"/>
      <c r="D116" s="621"/>
      <c r="E116" s="625" t="s">
        <v>143</v>
      </c>
      <c r="F116" s="613"/>
      <c r="G116" s="613"/>
      <c r="H116" s="613"/>
      <c r="I116" s="947">
        <f>'[9]CONSOL. NNA ENERO 2021'!I116:J116+'[9]CONSOL. NNA FEBRERO 2021'!I116:J116+'[9]CONSOL. NNA MARZO 2021'!I116:J116</f>
        <v>0</v>
      </c>
      <c r="J116" s="947"/>
      <c r="K116" s="534"/>
      <c r="L116" s="535"/>
      <c r="O116" s="527"/>
    </row>
    <row r="117" spans="2:15" ht="14.25" thickTop="1" thickBot="1" x14ac:dyDescent="0.25">
      <c r="B117" s="514"/>
      <c r="C117" s="534"/>
      <c r="D117" s="621"/>
      <c r="E117" s="631" t="s">
        <v>88</v>
      </c>
      <c r="F117" s="627"/>
      <c r="G117" s="627"/>
      <c r="H117" s="632"/>
      <c r="I117" s="961">
        <f>I119+I120+I118</f>
        <v>0</v>
      </c>
      <c r="J117" s="962"/>
      <c r="K117" s="534"/>
      <c r="L117" s="535"/>
      <c r="O117" s="527"/>
    </row>
    <row r="118" spans="2:15" ht="14.25" thickTop="1" thickBot="1" x14ac:dyDescent="0.25">
      <c r="B118" s="514"/>
      <c r="C118" s="534"/>
      <c r="D118" s="621"/>
      <c r="E118" s="633" t="s">
        <v>144</v>
      </c>
      <c r="F118" s="634"/>
      <c r="G118" s="634"/>
      <c r="H118" s="634"/>
      <c r="I118" s="947">
        <f>'[9]CONSOL. NNA ENERO 2021'!I118:J118+'[9]CONSOL. NNA FEBRERO 2021'!I118:J118+'[9]CONSOL. NNA MARZO 2021'!I118:J118</f>
        <v>0</v>
      </c>
      <c r="J118" s="947"/>
      <c r="K118" s="534"/>
      <c r="L118" s="535"/>
      <c r="O118" s="527"/>
    </row>
    <row r="119" spans="2:15" ht="14.25" thickTop="1" thickBot="1" x14ac:dyDescent="0.25">
      <c r="B119" s="514"/>
      <c r="C119" s="534"/>
      <c r="D119" s="621"/>
      <c r="E119" s="633" t="s">
        <v>46</v>
      </c>
      <c r="F119" s="635"/>
      <c r="G119" s="635"/>
      <c r="H119" s="635"/>
      <c r="I119" s="947">
        <f>'[9]CONSOL. NNA ENERO 2021'!I119:J119+'[9]CONSOL. NNA FEBRERO 2021'!I119:J119+'[9]CONSOL. NNA MARZO 2021'!I119:J119</f>
        <v>0</v>
      </c>
      <c r="J119" s="947"/>
      <c r="K119" s="534"/>
      <c r="L119" s="535"/>
      <c r="O119" s="527"/>
    </row>
    <row r="120" spans="2:15" ht="14.25" thickTop="1" thickBot="1" x14ac:dyDescent="0.25">
      <c r="B120" s="514"/>
      <c r="C120" s="534"/>
      <c r="D120" s="621"/>
      <c r="E120" s="618" t="s">
        <v>45</v>
      </c>
      <c r="F120" s="635"/>
      <c r="G120" s="635"/>
      <c r="H120" s="636"/>
      <c r="I120" s="947">
        <f>'[9]CONSOL. NNA ENERO 2021'!I120:J120+'[9]CONSOL. NNA FEBRERO 2021'!I120:J120+'[9]CONSOL. NNA MARZO 2021'!I120:J120</f>
        <v>0</v>
      </c>
      <c r="J120" s="947"/>
      <c r="K120" s="534"/>
      <c r="L120" s="535"/>
      <c r="O120" s="527"/>
    </row>
    <row r="121" spans="2:15" ht="14.25" thickTop="1" thickBot="1" x14ac:dyDescent="0.25">
      <c r="B121" s="514"/>
      <c r="C121" s="534"/>
      <c r="D121" s="621"/>
      <c r="E121" s="631" t="s">
        <v>89</v>
      </c>
      <c r="F121" s="627"/>
      <c r="G121" s="627"/>
      <c r="H121" s="627"/>
      <c r="I121" s="961">
        <f>I123+I124+I122</f>
        <v>0</v>
      </c>
      <c r="J121" s="962"/>
      <c r="K121" s="534"/>
      <c r="L121" s="535"/>
    </row>
    <row r="122" spans="2:15" ht="14.25" thickTop="1" thickBot="1" x14ac:dyDescent="0.25">
      <c r="B122" s="514"/>
      <c r="C122" s="534"/>
      <c r="D122" s="621"/>
      <c r="E122" s="633" t="s">
        <v>47</v>
      </c>
      <c r="F122" s="634"/>
      <c r="G122" s="634"/>
      <c r="H122" s="634"/>
      <c r="I122" s="947">
        <f>'[9]CONSOL. NNA ENERO 2021'!I122:J122+'[9]CONSOL. NNA FEBRERO 2021'!I122:J122+'[9]CONSOL. NNA MARZO 2021'!I122:J122</f>
        <v>0</v>
      </c>
      <c r="J122" s="947"/>
      <c r="K122" s="534"/>
      <c r="L122" s="535"/>
    </row>
    <row r="123" spans="2:15" ht="14.25" thickTop="1" thickBot="1" x14ac:dyDescent="0.25">
      <c r="B123" s="514"/>
      <c r="C123" s="534"/>
      <c r="D123" s="621"/>
      <c r="E123" s="633" t="s">
        <v>46</v>
      </c>
      <c r="F123" s="635"/>
      <c r="G123" s="635"/>
      <c r="H123" s="635"/>
      <c r="I123" s="947">
        <f>'[9]CONSOL. NNA ENERO 2021'!I123:J123+'[9]CONSOL. NNA FEBRERO 2021'!I123:J123+'[9]CONSOL. NNA MARZO 2021'!I123:J123</f>
        <v>0</v>
      </c>
      <c r="J123" s="947"/>
      <c r="K123" s="534"/>
      <c r="L123" s="535"/>
    </row>
    <row r="124" spans="2:15" ht="14.25" thickTop="1" thickBot="1" x14ac:dyDescent="0.25">
      <c r="B124" s="514"/>
      <c r="C124" s="534"/>
      <c r="D124" s="621"/>
      <c r="E124" s="618" t="s">
        <v>45</v>
      </c>
      <c r="F124" s="635"/>
      <c r="G124" s="635"/>
      <c r="H124" s="636"/>
      <c r="I124" s="947">
        <f>'[9]CONSOL. NNA ENERO 2021'!I124:J124+'[9]CONSOL. NNA FEBRERO 2021'!I124:J124+'[9]CONSOL. NNA MARZO 2021'!I124:J124</f>
        <v>0</v>
      </c>
      <c r="J124" s="947"/>
      <c r="K124" s="534"/>
      <c r="L124" s="535"/>
    </row>
    <row r="125" spans="2:15" ht="14.25" thickTop="1" thickBot="1" x14ac:dyDescent="0.25">
      <c r="B125" s="514"/>
      <c r="C125" s="534"/>
      <c r="D125" s="621"/>
      <c r="E125" s="631" t="s">
        <v>90</v>
      </c>
      <c r="F125" s="627"/>
      <c r="G125" s="627"/>
      <c r="H125" s="627"/>
      <c r="I125" s="935">
        <f>(I126+I127+I128+I129+I130)</f>
        <v>2</v>
      </c>
      <c r="J125" s="935"/>
      <c r="K125" s="534"/>
      <c r="L125" s="535"/>
    </row>
    <row r="126" spans="2:15" ht="14.25" thickTop="1" thickBot="1" x14ac:dyDescent="0.25">
      <c r="B126" s="514"/>
      <c r="C126" s="534"/>
      <c r="D126" s="621"/>
      <c r="E126" s="618" t="s">
        <v>42</v>
      </c>
      <c r="F126" s="619"/>
      <c r="G126" s="619"/>
      <c r="H126" s="620"/>
      <c r="I126" s="947">
        <f>'[9]CONSOL. NNA ENERO 2021'!I126:J126+'[9]CONSOL. NNA FEBRERO 2021'!I126:J126+'[9]CONSOL. NNA MARZO 2021'!I126:J126</f>
        <v>1</v>
      </c>
      <c r="J126" s="947"/>
      <c r="K126" s="534"/>
      <c r="L126" s="535"/>
    </row>
    <row r="127" spans="2:15" ht="14.25" thickTop="1" thickBot="1" x14ac:dyDescent="0.25">
      <c r="B127" s="514"/>
      <c r="C127" s="534"/>
      <c r="D127" s="621"/>
      <c r="E127" s="622" t="s">
        <v>142</v>
      </c>
      <c r="F127" s="623"/>
      <c r="G127" s="623"/>
      <c r="H127" s="624"/>
      <c r="I127" s="947">
        <f>'[9]CONSOL. NNA ENERO 2021'!I127:J127+'[9]CONSOL. NNA FEBRERO 2021'!I127:J127+'[9]CONSOL. NNA MARZO 2021'!I127:J127</f>
        <v>0</v>
      </c>
      <c r="J127" s="947"/>
      <c r="K127" s="534"/>
      <c r="L127" s="535"/>
    </row>
    <row r="128" spans="2:15" ht="14.25" thickTop="1" thickBot="1" x14ac:dyDescent="0.25">
      <c r="B128" s="514"/>
      <c r="C128" s="534"/>
      <c r="D128" s="621"/>
      <c r="E128" s="622" t="s">
        <v>22</v>
      </c>
      <c r="F128" s="623"/>
      <c r="G128" s="623"/>
      <c r="H128" s="624"/>
      <c r="I128" s="947">
        <f>'[9]CONSOL. NNA ENERO 2021'!I128:J128+'[9]CONSOL. NNA FEBRERO 2021'!I128:J128+'[9]CONSOL. NNA MARZO 2021'!I128:J128</f>
        <v>0</v>
      </c>
      <c r="J128" s="947"/>
      <c r="K128" s="534"/>
      <c r="L128" s="535"/>
    </row>
    <row r="129" spans="2:14" ht="14.25" thickTop="1" thickBot="1" x14ac:dyDescent="0.25">
      <c r="B129" s="514"/>
      <c r="C129" s="534"/>
      <c r="D129" s="621"/>
      <c r="E129" s="622" t="s">
        <v>21</v>
      </c>
      <c r="F129" s="623"/>
      <c r="G129" s="623"/>
      <c r="H129" s="624"/>
      <c r="I129" s="947">
        <f>'[9]CONSOL. NNA ENERO 2021'!I129:J129+'[9]CONSOL. NNA FEBRERO 2021'!I129:J129+'[9]CONSOL. NNA MARZO 2021'!I129:J129</f>
        <v>1</v>
      </c>
      <c r="J129" s="947"/>
      <c r="K129" s="534"/>
      <c r="L129" s="535"/>
    </row>
    <row r="130" spans="2:14" ht="14.25" thickTop="1" thickBot="1" x14ac:dyDescent="0.25">
      <c r="B130" s="514"/>
      <c r="C130" s="534"/>
      <c r="D130" s="621"/>
      <c r="E130" s="625" t="s">
        <v>143</v>
      </c>
      <c r="F130" s="613"/>
      <c r="G130" s="613"/>
      <c r="H130" s="613"/>
      <c r="I130" s="947">
        <f>'[9]CONSOL. NNA ENERO 2021'!I130:J130+'[9]CONSOL. NNA FEBRERO 2021'!I130:J130+'[9]CONSOL. NNA MARZO 2021'!I130:J130</f>
        <v>0</v>
      </c>
      <c r="J130" s="947"/>
      <c r="K130" s="534"/>
      <c r="L130" s="535"/>
    </row>
    <row r="131" spans="2:14" ht="14.25" thickTop="1" thickBot="1" x14ac:dyDescent="0.25">
      <c r="B131" s="514"/>
      <c r="C131" s="534"/>
      <c r="D131" s="621"/>
      <c r="E131" s="637" t="s">
        <v>87</v>
      </c>
      <c r="F131" s="627"/>
      <c r="G131" s="627"/>
      <c r="H131" s="627"/>
      <c r="I131" s="935">
        <f>(I132+I133++I134+I135+I136)</f>
        <v>4</v>
      </c>
      <c r="J131" s="935"/>
      <c r="K131" s="534"/>
      <c r="L131" s="535"/>
    </row>
    <row r="132" spans="2:14" ht="14.25" thickTop="1" thickBot="1" x14ac:dyDescent="0.25">
      <c r="B132" s="514"/>
      <c r="C132" s="534"/>
      <c r="D132" s="621"/>
      <c r="E132" s="618" t="s">
        <v>47</v>
      </c>
      <c r="F132" s="619"/>
      <c r="G132" s="619"/>
      <c r="H132" s="620"/>
      <c r="I132" s="947">
        <f>'[9]CONSOL. NNA ENERO 2021'!I132:J132+'[9]CONSOL. NNA FEBRERO 2021'!I132:J132+'[9]CONSOL. NNA MARZO 2021'!I132:J132</f>
        <v>3</v>
      </c>
      <c r="J132" s="947"/>
      <c r="K132" s="534"/>
      <c r="L132" s="535"/>
    </row>
    <row r="133" spans="2:14" ht="14.25" thickTop="1" thickBot="1" x14ac:dyDescent="0.25">
      <c r="B133" s="514"/>
      <c r="C133" s="534"/>
      <c r="D133" s="621"/>
      <c r="E133" s="622" t="s">
        <v>142</v>
      </c>
      <c r="F133" s="623"/>
      <c r="G133" s="623"/>
      <c r="H133" s="624"/>
      <c r="I133" s="947">
        <f>'[9]CONSOL. NNA ENERO 2021'!I133:J133+'[9]CONSOL. NNA FEBRERO 2021'!I133:J133+'[9]CONSOL. NNA MARZO 2021'!I133:J133</f>
        <v>0</v>
      </c>
      <c r="J133" s="947"/>
      <c r="K133" s="534"/>
      <c r="L133" s="535"/>
    </row>
    <row r="134" spans="2:14" ht="14.25" thickTop="1" thickBot="1" x14ac:dyDescent="0.25">
      <c r="B134" s="514"/>
      <c r="C134" s="534"/>
      <c r="D134" s="621"/>
      <c r="E134" s="622" t="s">
        <v>46</v>
      </c>
      <c r="F134" s="623"/>
      <c r="G134" s="623"/>
      <c r="H134" s="624"/>
      <c r="I134" s="947">
        <f>'[9]CONSOL. NNA ENERO 2021'!I134:J134+'[9]CONSOL. NNA FEBRERO 2021'!I134:J134+'[9]CONSOL. NNA MARZO 2021'!I134:J134</f>
        <v>1</v>
      </c>
      <c r="J134" s="947"/>
      <c r="K134" s="534"/>
      <c r="L134" s="535"/>
    </row>
    <row r="135" spans="2:14" ht="14.25" thickTop="1" thickBot="1" x14ac:dyDescent="0.25">
      <c r="B135" s="514"/>
      <c r="C135" s="534"/>
      <c r="D135" s="621"/>
      <c r="E135" s="638" t="s">
        <v>45</v>
      </c>
      <c r="F135" s="635"/>
      <c r="G135" s="635"/>
      <c r="H135" s="635"/>
      <c r="I135" s="947">
        <f>'[9]CONSOL. NNA ENERO 2021'!I135:J135+'[9]CONSOL. NNA FEBRERO 2021'!I135:J135+'[9]CONSOL. NNA MARZO 2021'!I135:J135</f>
        <v>0</v>
      </c>
      <c r="J135" s="947"/>
      <c r="K135" s="534"/>
      <c r="L135" s="535"/>
    </row>
    <row r="136" spans="2:14" ht="14.25" thickTop="1" thickBot="1" x14ac:dyDescent="0.25">
      <c r="B136" s="514"/>
      <c r="C136" s="534"/>
      <c r="D136" s="621"/>
      <c r="E136" s="625" t="s">
        <v>145</v>
      </c>
      <c r="F136" s="613"/>
      <c r="G136" s="613"/>
      <c r="H136" s="613"/>
      <c r="I136" s="947">
        <f>'[9]CONSOL. NNA ENERO 2021'!I136:J136+'[9]CONSOL. NNA FEBRERO 2021'!I136:J136+'[9]CONSOL. NNA MARZO 2021'!I136:J136</f>
        <v>0</v>
      </c>
      <c r="J136" s="947"/>
      <c r="K136" s="534"/>
      <c r="L136" s="535"/>
    </row>
    <row r="137" spans="2:14" ht="16.5" thickTop="1" thickBot="1" x14ac:dyDescent="0.25">
      <c r="B137" s="514"/>
      <c r="C137" s="534"/>
      <c r="D137" s="639" t="s">
        <v>146</v>
      </c>
      <c r="E137" s="640"/>
      <c r="F137" s="641"/>
      <c r="G137" s="642"/>
      <c r="H137" s="642"/>
      <c r="I137" s="899">
        <f>(I138+I143+I148+I153+I158+I163+I168)</f>
        <v>3</v>
      </c>
      <c r="J137" s="900"/>
      <c r="K137" s="534"/>
      <c r="L137" s="535"/>
    </row>
    <row r="138" spans="2:14" ht="14.25" thickTop="1" thickBot="1" x14ac:dyDescent="0.25">
      <c r="B138" s="514"/>
      <c r="C138" s="534"/>
      <c r="D138" s="643"/>
      <c r="E138" s="644" t="s">
        <v>23</v>
      </c>
      <c r="F138" s="627"/>
      <c r="G138" s="627"/>
      <c r="H138" s="632"/>
      <c r="I138" s="961">
        <f>(I139+I140+I141+I142)</f>
        <v>3</v>
      </c>
      <c r="J138" s="962"/>
      <c r="K138" s="534"/>
      <c r="L138" s="535"/>
      <c r="N138" s="527"/>
    </row>
    <row r="139" spans="2:14" ht="14.25" thickTop="1" thickBot="1" x14ac:dyDescent="0.25">
      <c r="B139" s="514"/>
      <c r="C139" s="534"/>
      <c r="D139" s="645"/>
      <c r="E139" s="646" t="s">
        <v>42</v>
      </c>
      <c r="F139" s="635"/>
      <c r="G139" s="635"/>
      <c r="H139" s="636"/>
      <c r="I139" s="947">
        <f>'[9]CONSOL. NNA ENERO 2021'!I139:J139+'[9]CONSOL. NNA FEBRERO 2021'!I139:J139+'[9]CONSOL. NNA MARZO 2021'!I139:J139</f>
        <v>2</v>
      </c>
      <c r="J139" s="947"/>
      <c r="K139" s="534"/>
      <c r="L139" s="535"/>
      <c r="N139" s="527"/>
    </row>
    <row r="140" spans="2:14" ht="14.25" thickTop="1" thickBot="1" x14ac:dyDescent="0.25">
      <c r="B140" s="514"/>
      <c r="C140" s="534"/>
      <c r="D140" s="645"/>
      <c r="E140" s="646" t="s">
        <v>142</v>
      </c>
      <c r="F140" s="635"/>
      <c r="G140" s="635"/>
      <c r="H140" s="636"/>
      <c r="I140" s="947">
        <f>'[9]CONSOL. NNA ENERO 2021'!I140:J140+'[9]CONSOL. NNA FEBRERO 2021'!I140:J140+'[9]CONSOL. NNA MARZO 2021'!I140:J140</f>
        <v>0</v>
      </c>
      <c r="J140" s="947"/>
      <c r="K140" s="534"/>
      <c r="L140" s="535"/>
      <c r="N140" s="527"/>
    </row>
    <row r="141" spans="2:14" ht="14.25" thickTop="1" thickBot="1" x14ac:dyDescent="0.25">
      <c r="B141" s="514"/>
      <c r="C141" s="534"/>
      <c r="D141" s="645"/>
      <c r="E141" s="646" t="s">
        <v>22</v>
      </c>
      <c r="F141" s="635"/>
      <c r="G141" s="635"/>
      <c r="H141" s="636"/>
      <c r="I141" s="947">
        <f>'[9]CONSOL. NNA ENERO 2021'!I141:J141+'[9]CONSOL. NNA FEBRERO 2021'!I141:J141+'[9]CONSOL. NNA MARZO 2021'!I141:J141</f>
        <v>1</v>
      </c>
      <c r="J141" s="947"/>
      <c r="K141" s="534"/>
      <c r="L141" s="535"/>
      <c r="N141" s="527"/>
    </row>
    <row r="142" spans="2:14" ht="14.25" thickTop="1" thickBot="1" x14ac:dyDescent="0.25">
      <c r="B142" s="514"/>
      <c r="C142" s="534"/>
      <c r="D142" s="645"/>
      <c r="E142" s="646" t="s">
        <v>21</v>
      </c>
      <c r="F142" s="647"/>
      <c r="G142" s="647"/>
      <c r="H142" s="648"/>
      <c r="I142" s="947">
        <f>'[9]CONSOL. NNA ENERO 2021'!I142:J142+'[9]CONSOL. NNA FEBRERO 2021'!I142:J142+'[9]CONSOL. NNA MARZO 2021'!I142:J142</f>
        <v>0</v>
      </c>
      <c r="J142" s="947"/>
      <c r="K142" s="534"/>
      <c r="L142" s="535"/>
      <c r="M142" s="527"/>
      <c r="N142" s="527"/>
    </row>
    <row r="143" spans="2:14" ht="14.25" thickTop="1" thickBot="1" x14ac:dyDescent="0.25">
      <c r="B143" s="514"/>
      <c r="C143" s="534"/>
      <c r="D143" s="645"/>
      <c r="E143" s="649" t="s">
        <v>8</v>
      </c>
      <c r="F143" s="650"/>
      <c r="G143" s="650"/>
      <c r="H143" s="650"/>
      <c r="I143" s="963">
        <f>(I144+I145+I146+I147)</f>
        <v>0</v>
      </c>
      <c r="J143" s="963"/>
      <c r="K143" s="534"/>
      <c r="L143" s="535"/>
      <c r="M143" s="527"/>
      <c r="N143" s="527"/>
    </row>
    <row r="144" spans="2:14" ht="14.25" thickTop="1" thickBot="1" x14ac:dyDescent="0.25">
      <c r="B144" s="514"/>
      <c r="C144" s="534"/>
      <c r="D144" s="645"/>
      <c r="E144" s="646" t="s">
        <v>42</v>
      </c>
      <c r="F144" s="635"/>
      <c r="G144" s="635"/>
      <c r="H144" s="636"/>
      <c r="I144" s="947">
        <f>'[9]CONSOL. NNA ENERO 2021'!I144:J144+'[9]CONSOL. NNA FEBRERO 2021'!I144:J144+'[9]CONSOL. NNA MARZO 2021'!I144:J144</f>
        <v>0</v>
      </c>
      <c r="J144" s="947"/>
      <c r="K144" s="534"/>
      <c r="L144" s="535"/>
      <c r="M144" s="527"/>
      <c r="N144" s="527"/>
    </row>
    <row r="145" spans="1:14" ht="14.25" thickTop="1" thickBot="1" x14ac:dyDescent="0.25">
      <c r="B145" s="514"/>
      <c r="C145" s="534"/>
      <c r="D145" s="645"/>
      <c r="E145" s="646" t="s">
        <v>142</v>
      </c>
      <c r="F145" s="635"/>
      <c r="G145" s="635"/>
      <c r="H145" s="636"/>
      <c r="I145" s="947">
        <f>'[9]CONSOL. NNA ENERO 2021'!I145:J145+'[9]CONSOL. NNA FEBRERO 2021'!I145:J145+'[9]CONSOL. NNA MARZO 2021'!I145:J145</f>
        <v>0</v>
      </c>
      <c r="J145" s="947"/>
      <c r="K145" s="534"/>
      <c r="L145" s="535"/>
      <c r="M145" s="527"/>
      <c r="N145" s="527"/>
    </row>
    <row r="146" spans="1:14" ht="14.25" thickTop="1" thickBot="1" x14ac:dyDescent="0.25">
      <c r="B146" s="514"/>
      <c r="C146" s="534"/>
      <c r="D146" s="645"/>
      <c r="E146" s="646" t="s">
        <v>22</v>
      </c>
      <c r="F146" s="635"/>
      <c r="G146" s="635"/>
      <c r="H146" s="636"/>
      <c r="I146" s="947">
        <f>'[9]CONSOL. NNA ENERO 2021'!I146:J146+'[9]CONSOL. NNA FEBRERO 2021'!I146:J146+'[9]CONSOL. NNA MARZO 2021'!I146:J146</f>
        <v>0</v>
      </c>
      <c r="J146" s="947"/>
      <c r="K146" s="534"/>
      <c r="L146" s="535"/>
      <c r="M146" s="527"/>
      <c r="N146" s="527"/>
    </row>
    <row r="147" spans="1:14" ht="14.25" thickTop="1" thickBot="1" x14ac:dyDescent="0.25">
      <c r="B147" s="514"/>
      <c r="C147" s="534"/>
      <c r="D147" s="645"/>
      <c r="E147" s="646" t="s">
        <v>21</v>
      </c>
      <c r="F147" s="647"/>
      <c r="G147" s="647"/>
      <c r="H147" s="648"/>
      <c r="I147" s="947">
        <f>'[9]CONSOL. NNA ENERO 2021'!I147:J147+'[9]CONSOL. NNA FEBRERO 2021'!I147:J147+'[9]CONSOL. NNA MARZO 2021'!I147:J147</f>
        <v>0</v>
      </c>
      <c r="J147" s="947"/>
      <c r="K147" s="534"/>
      <c r="L147" s="535"/>
      <c r="M147" s="527"/>
      <c r="N147" s="527"/>
    </row>
    <row r="148" spans="1:14" ht="14.25" thickTop="1" thickBot="1" x14ac:dyDescent="0.25">
      <c r="B148" s="514"/>
      <c r="C148" s="534"/>
      <c r="D148" s="645"/>
      <c r="E148" s="644" t="s">
        <v>147</v>
      </c>
      <c r="F148" s="627"/>
      <c r="G148" s="627"/>
      <c r="H148" s="632"/>
      <c r="I148" s="961">
        <f>(I149+I150+I151+I152)</f>
        <v>0</v>
      </c>
      <c r="J148" s="962"/>
      <c r="K148" s="534"/>
      <c r="L148" s="535"/>
      <c r="M148" s="527"/>
      <c r="N148" s="527"/>
    </row>
    <row r="149" spans="1:14" ht="14.25" thickTop="1" thickBot="1" x14ac:dyDescent="0.25">
      <c r="B149" s="514"/>
      <c r="C149" s="534"/>
      <c r="D149" s="645"/>
      <c r="E149" s="646" t="s">
        <v>42</v>
      </c>
      <c r="F149" s="635"/>
      <c r="G149" s="635"/>
      <c r="H149" s="636"/>
      <c r="I149" s="947">
        <f>'[9]CONSOL. NNA ENERO 2021'!I149:J149+'[9]CONSOL. NNA FEBRERO 2021'!I149:J149+'[9]CONSOL. NNA MARZO 2021'!I149:J149</f>
        <v>0</v>
      </c>
      <c r="J149" s="947"/>
      <c r="K149" s="534"/>
      <c r="L149" s="535"/>
      <c r="M149" s="527"/>
      <c r="N149" s="527"/>
    </row>
    <row r="150" spans="1:14" ht="14.25" thickTop="1" thickBot="1" x14ac:dyDescent="0.25">
      <c r="B150" s="514"/>
      <c r="C150" s="534"/>
      <c r="D150" s="645"/>
      <c r="E150" s="646" t="s">
        <v>142</v>
      </c>
      <c r="F150" s="635"/>
      <c r="G150" s="635"/>
      <c r="H150" s="636"/>
      <c r="I150" s="947">
        <f>'[9]CONSOL. NNA ENERO 2021'!I150:J150+'[9]CONSOL. NNA FEBRERO 2021'!I150:J150+'[9]CONSOL. NNA MARZO 2021'!I150:J150</f>
        <v>0</v>
      </c>
      <c r="J150" s="947"/>
      <c r="K150" s="534"/>
      <c r="L150" s="535"/>
      <c r="M150" s="527"/>
      <c r="N150" s="527"/>
    </row>
    <row r="151" spans="1:14" ht="14.25" thickTop="1" thickBot="1" x14ac:dyDescent="0.25">
      <c r="B151" s="514"/>
      <c r="C151" s="534"/>
      <c r="D151" s="645"/>
      <c r="E151" s="646" t="s">
        <v>22</v>
      </c>
      <c r="F151" s="635"/>
      <c r="G151" s="635"/>
      <c r="H151" s="636"/>
      <c r="I151" s="947">
        <f>'[9]CONSOL. NNA ENERO 2021'!I151:J151+'[9]CONSOL. NNA FEBRERO 2021'!I151:J151+'[9]CONSOL. NNA MARZO 2021'!I151:J151</f>
        <v>0</v>
      </c>
      <c r="J151" s="947"/>
      <c r="K151" s="534"/>
      <c r="L151" s="535"/>
      <c r="M151" s="527"/>
      <c r="N151" s="527"/>
    </row>
    <row r="152" spans="1:14" ht="14.25" thickTop="1" thickBot="1" x14ac:dyDescent="0.25">
      <c r="B152" s="514"/>
      <c r="C152" s="534"/>
      <c r="D152" s="645"/>
      <c r="E152" s="646" t="s">
        <v>21</v>
      </c>
      <c r="F152" s="647"/>
      <c r="G152" s="647"/>
      <c r="H152" s="648"/>
      <c r="I152" s="947">
        <f>'[9]CONSOL. NNA ENERO 2021'!I152:J152+'[9]CONSOL. NNA FEBRERO 2021'!I152:J152+'[9]CONSOL. NNA MARZO 2021'!I152:J152</f>
        <v>0</v>
      </c>
      <c r="J152" s="947"/>
      <c r="K152" s="534"/>
      <c r="L152" s="535"/>
      <c r="M152" s="527"/>
      <c r="N152" s="527"/>
    </row>
    <row r="153" spans="1:14" ht="14.25" thickTop="1" thickBot="1" x14ac:dyDescent="0.25">
      <c r="B153" s="514"/>
      <c r="C153" s="534"/>
      <c r="D153" s="645"/>
      <c r="E153" s="651" t="s">
        <v>91</v>
      </c>
      <c r="F153" s="627"/>
      <c r="G153" s="627"/>
      <c r="H153" s="632"/>
      <c r="I153" s="963">
        <f>(I154+I155+I156+I157)</f>
        <v>0</v>
      </c>
      <c r="J153" s="963"/>
      <c r="K153" s="534"/>
      <c r="L153" s="535"/>
      <c r="M153" s="527"/>
      <c r="N153" s="527"/>
    </row>
    <row r="154" spans="1:14" ht="14.25" thickTop="1" thickBot="1" x14ac:dyDescent="0.25">
      <c r="B154" s="514"/>
      <c r="C154" s="534"/>
      <c r="D154" s="645"/>
      <c r="E154" s="652" t="s">
        <v>44</v>
      </c>
      <c r="F154" s="619"/>
      <c r="G154" s="619"/>
      <c r="H154" s="620"/>
      <c r="I154" s="947">
        <f>'[9]CONSOL. NNA ENERO 2021'!I154:J154+'[9]CONSOL. NNA FEBRERO 2021'!I154:J154+'[9]CONSOL. NNA MARZO 2021'!I154:J154</f>
        <v>0</v>
      </c>
      <c r="J154" s="947"/>
      <c r="K154" s="534"/>
      <c r="L154" s="535"/>
      <c r="M154" s="527"/>
      <c r="N154" s="527"/>
    </row>
    <row r="155" spans="1:14" ht="14.25" thickTop="1" thickBot="1" x14ac:dyDescent="0.25">
      <c r="B155" s="514"/>
      <c r="C155" s="534"/>
      <c r="D155" s="645"/>
      <c r="E155" s="652" t="s">
        <v>142</v>
      </c>
      <c r="F155" s="619"/>
      <c r="G155" s="619"/>
      <c r="H155" s="620"/>
      <c r="I155" s="947">
        <f>'[9]CONSOL. NNA ENERO 2021'!I155:J155+'[9]CONSOL. NNA FEBRERO 2021'!I155:J155+'[9]CONSOL. NNA MARZO 2021'!I155:J155</f>
        <v>0</v>
      </c>
      <c r="J155" s="947"/>
      <c r="K155" s="534"/>
      <c r="L155" s="535"/>
      <c r="M155" s="527"/>
      <c r="N155" s="527"/>
    </row>
    <row r="156" spans="1:14" ht="14.25" thickTop="1" thickBot="1" x14ac:dyDescent="0.25">
      <c r="B156" s="514"/>
      <c r="C156" s="534"/>
      <c r="D156" s="645"/>
      <c r="E156" s="652" t="s">
        <v>46</v>
      </c>
      <c r="F156" s="619"/>
      <c r="G156" s="619"/>
      <c r="H156" s="620"/>
      <c r="I156" s="947">
        <f>'[9]CONSOL. NNA ENERO 2021'!I156:J156+'[9]CONSOL. NNA FEBRERO 2021'!I156:J156+'[9]CONSOL. NNA MARZO 2021'!I156:J156</f>
        <v>0</v>
      </c>
      <c r="J156" s="947"/>
      <c r="K156" s="534"/>
      <c r="L156" s="535"/>
      <c r="M156" s="527"/>
      <c r="N156" s="527"/>
    </row>
    <row r="157" spans="1:14" ht="14.25" thickTop="1" thickBot="1" x14ac:dyDescent="0.25">
      <c r="A157" s="527"/>
      <c r="B157" s="572"/>
      <c r="C157" s="534"/>
      <c r="D157" s="645"/>
      <c r="E157" s="652" t="s">
        <v>45</v>
      </c>
      <c r="F157" s="619"/>
      <c r="G157" s="619"/>
      <c r="H157" s="620"/>
      <c r="I157" s="947">
        <f>'[9]CONSOL. NNA ENERO 2021'!I157:J157+'[9]CONSOL. NNA FEBRERO 2021'!I157:J157+'[9]CONSOL. NNA MARZO 2021'!I157:J157</f>
        <v>0</v>
      </c>
      <c r="J157" s="947"/>
      <c r="K157" s="534"/>
      <c r="L157" s="535"/>
      <c r="M157" s="527"/>
    </row>
    <row r="158" spans="1:14" ht="14.25" thickTop="1" thickBot="1" x14ac:dyDescent="0.25">
      <c r="A158" s="527"/>
      <c r="B158" s="572"/>
      <c r="C158" s="534"/>
      <c r="D158" s="645"/>
      <c r="E158" s="653" t="s">
        <v>92</v>
      </c>
      <c r="F158" s="627"/>
      <c r="G158" s="627"/>
      <c r="H158" s="632"/>
      <c r="I158" s="963">
        <f>(I159+I160+I161+I162)</f>
        <v>0</v>
      </c>
      <c r="J158" s="963"/>
      <c r="K158" s="534"/>
      <c r="L158" s="535"/>
      <c r="M158" s="527"/>
    </row>
    <row r="159" spans="1:14" ht="14.25" thickTop="1" thickBot="1" x14ac:dyDescent="0.25">
      <c r="A159" s="527"/>
      <c r="B159" s="572"/>
      <c r="C159" s="534"/>
      <c r="D159" s="645"/>
      <c r="E159" s="652" t="s">
        <v>47</v>
      </c>
      <c r="F159" s="619"/>
      <c r="G159" s="619"/>
      <c r="H159" s="620"/>
      <c r="I159" s="947">
        <f>'[9]CONSOL. NNA ENERO 2021'!I159:J159+'[9]CONSOL. NNA FEBRERO 2021'!I159:J159+'[9]CONSOL. NNA MARZO 2021'!I159:J159</f>
        <v>0</v>
      </c>
      <c r="J159" s="947"/>
      <c r="K159" s="534"/>
      <c r="L159" s="535"/>
      <c r="M159" s="527"/>
    </row>
    <row r="160" spans="1:14" ht="14.25" thickTop="1" thickBot="1" x14ac:dyDescent="0.25">
      <c r="A160" s="527"/>
      <c r="B160" s="572"/>
      <c r="C160" s="534"/>
      <c r="D160" s="645"/>
      <c r="E160" s="652" t="s">
        <v>142</v>
      </c>
      <c r="F160" s="619"/>
      <c r="G160" s="619"/>
      <c r="H160" s="620"/>
      <c r="I160" s="947">
        <f>'[9]CONSOL. NNA ENERO 2021'!I160:J160+'[9]CONSOL. NNA FEBRERO 2021'!I160:J160+'[9]CONSOL. NNA MARZO 2021'!I160:J160</f>
        <v>0</v>
      </c>
      <c r="J160" s="947"/>
      <c r="K160" s="534"/>
      <c r="L160" s="535"/>
      <c r="M160" s="527"/>
    </row>
    <row r="161" spans="1:17" ht="14.25" thickTop="1" thickBot="1" x14ac:dyDescent="0.25">
      <c r="A161" s="527"/>
      <c r="B161" s="572"/>
      <c r="C161" s="534"/>
      <c r="D161" s="645"/>
      <c r="E161" s="652" t="s">
        <v>46</v>
      </c>
      <c r="F161" s="619"/>
      <c r="G161" s="619"/>
      <c r="H161" s="620"/>
      <c r="I161" s="947">
        <f>'[9]CONSOL. NNA ENERO 2021'!I161:J161+'[9]CONSOL. NNA FEBRERO 2021'!I161:J161+'[9]CONSOL. NNA MARZO 2021'!I161:J161</f>
        <v>0</v>
      </c>
      <c r="J161" s="947"/>
      <c r="K161" s="534"/>
      <c r="L161" s="535"/>
      <c r="M161" s="527"/>
    </row>
    <row r="162" spans="1:17" ht="14.25" thickTop="1" thickBot="1" x14ac:dyDescent="0.25">
      <c r="A162" s="527"/>
      <c r="B162" s="572"/>
      <c r="C162" s="534"/>
      <c r="D162" s="645"/>
      <c r="E162" s="652" t="s">
        <v>45</v>
      </c>
      <c r="F162" s="619"/>
      <c r="G162" s="619"/>
      <c r="H162" s="620"/>
      <c r="I162" s="947">
        <f>'[9]CONSOL. NNA ENERO 2021'!I162:J162+'[9]CONSOL. NNA FEBRERO 2021'!I162:J162+'[9]CONSOL. NNA MARZO 2021'!I162:J162</f>
        <v>0</v>
      </c>
      <c r="J162" s="947"/>
      <c r="K162" s="534"/>
      <c r="L162" s="535"/>
      <c r="M162" s="527"/>
    </row>
    <row r="163" spans="1:17" ht="14.25" thickTop="1" thickBot="1" x14ac:dyDescent="0.25">
      <c r="A163" s="527"/>
      <c r="B163" s="572"/>
      <c r="C163" s="534"/>
      <c r="D163" s="645"/>
      <c r="E163" s="653" t="s">
        <v>148</v>
      </c>
      <c r="F163" s="654"/>
      <c r="G163" s="654"/>
      <c r="H163" s="655"/>
      <c r="I163" s="963">
        <f>(I164+I165+I166+I167)</f>
        <v>0</v>
      </c>
      <c r="J163" s="963"/>
      <c r="K163" s="534"/>
      <c r="L163" s="535"/>
      <c r="M163" s="527"/>
    </row>
    <row r="164" spans="1:17" ht="14.25" thickTop="1" thickBot="1" x14ac:dyDescent="0.25">
      <c r="A164" s="527"/>
      <c r="B164" s="572"/>
      <c r="C164" s="534"/>
      <c r="D164" s="645"/>
      <c r="E164" s="652" t="s">
        <v>47</v>
      </c>
      <c r="F164" s="619"/>
      <c r="G164" s="619"/>
      <c r="H164" s="620"/>
      <c r="I164" s="947">
        <f>'[9]CONSOL. NNA ENERO 2021'!I164:J164+'[9]CONSOL. NNA FEBRERO 2021'!I164:J164+'[9]CONSOL. NNA MARZO 2021'!I164:J164</f>
        <v>0</v>
      </c>
      <c r="J164" s="947"/>
      <c r="K164" s="534"/>
      <c r="L164" s="535"/>
      <c r="M164" s="527"/>
    </row>
    <row r="165" spans="1:17" ht="14.25" thickTop="1" thickBot="1" x14ac:dyDescent="0.25">
      <c r="A165" s="527"/>
      <c r="B165" s="572"/>
      <c r="C165" s="534"/>
      <c r="D165" s="645"/>
      <c r="E165" s="652" t="s">
        <v>142</v>
      </c>
      <c r="F165" s="619"/>
      <c r="G165" s="619"/>
      <c r="H165" s="620"/>
      <c r="I165" s="947">
        <f>'[9]CONSOL. NNA ENERO 2021'!I165:J165+'[9]CONSOL. NNA FEBRERO 2021'!I165:J165+'[9]CONSOL. NNA MARZO 2021'!I165:J165</f>
        <v>0</v>
      </c>
      <c r="J165" s="947"/>
      <c r="K165" s="534"/>
      <c r="L165" s="535"/>
      <c r="M165" s="527"/>
    </row>
    <row r="166" spans="1:17" ht="14.25" thickTop="1" thickBot="1" x14ac:dyDescent="0.25">
      <c r="A166" s="527"/>
      <c r="B166" s="572"/>
      <c r="C166" s="534"/>
      <c r="D166" s="645"/>
      <c r="E166" s="652" t="s">
        <v>46</v>
      </c>
      <c r="F166" s="619"/>
      <c r="G166" s="619"/>
      <c r="H166" s="620"/>
      <c r="I166" s="947">
        <f>'[9]CONSOL. NNA ENERO 2021'!I166:J166+'[9]CONSOL. NNA FEBRERO 2021'!I166:J166+'[9]CONSOL. NNA MARZO 2021'!I166:J166</f>
        <v>0</v>
      </c>
      <c r="J166" s="947"/>
      <c r="K166" s="534"/>
      <c r="L166" s="535"/>
      <c r="M166" s="527"/>
    </row>
    <row r="167" spans="1:17" ht="14.25" thickTop="1" thickBot="1" x14ac:dyDescent="0.25">
      <c r="A167" s="527"/>
      <c r="B167" s="572"/>
      <c r="C167" s="534"/>
      <c r="D167" s="645"/>
      <c r="E167" s="652" t="s">
        <v>45</v>
      </c>
      <c r="F167" s="619"/>
      <c r="G167" s="619"/>
      <c r="H167" s="620"/>
      <c r="I167" s="947">
        <f>'[9]CONSOL. NNA ENERO 2021'!I167:J167+'[9]CONSOL. NNA FEBRERO 2021'!I167:J167+'[9]CONSOL. NNA MARZO 2021'!I167:J167</f>
        <v>0</v>
      </c>
      <c r="J167" s="947"/>
      <c r="K167" s="534"/>
      <c r="L167" s="535"/>
      <c r="M167" s="527"/>
    </row>
    <row r="168" spans="1:17" ht="14.25" thickTop="1" thickBot="1" x14ac:dyDescent="0.25">
      <c r="A168" s="527"/>
      <c r="B168" s="572"/>
      <c r="C168" s="534"/>
      <c r="D168" s="645"/>
      <c r="E168" s="653" t="s">
        <v>149</v>
      </c>
      <c r="F168" s="654"/>
      <c r="G168" s="654"/>
      <c r="H168" s="655"/>
      <c r="I168" s="963">
        <f>(I169+I170+I171+I172)</f>
        <v>0</v>
      </c>
      <c r="J168" s="963"/>
      <c r="K168" s="534"/>
      <c r="L168" s="535"/>
      <c r="M168" s="527"/>
    </row>
    <row r="169" spans="1:17" ht="14.25" thickTop="1" thickBot="1" x14ac:dyDescent="0.25">
      <c r="A169" s="527"/>
      <c r="B169" s="572"/>
      <c r="C169" s="534"/>
      <c r="D169" s="645"/>
      <c r="E169" s="652" t="s">
        <v>47</v>
      </c>
      <c r="F169" s="619"/>
      <c r="G169" s="619"/>
      <c r="H169" s="620"/>
      <c r="I169" s="947">
        <f>'[9]CONSOL. NNA ENERO 2021'!I169:J169+'[9]CONSOL. NNA FEBRERO 2021'!I169:J169+'[9]CONSOL. NNA MARZO 2021'!I169:J169</f>
        <v>0</v>
      </c>
      <c r="J169" s="947"/>
      <c r="K169" s="534"/>
      <c r="L169" s="535"/>
      <c r="M169" s="527"/>
    </row>
    <row r="170" spans="1:17" ht="14.25" thickTop="1" thickBot="1" x14ac:dyDescent="0.25">
      <c r="A170" s="527"/>
      <c r="B170" s="572"/>
      <c r="C170" s="534"/>
      <c r="D170" s="645"/>
      <c r="E170" s="652" t="s">
        <v>142</v>
      </c>
      <c r="F170" s="619"/>
      <c r="G170" s="619"/>
      <c r="H170" s="620"/>
      <c r="I170" s="947">
        <f>'[9]CONSOL. NNA ENERO 2021'!I170:J170+'[9]CONSOL. NNA FEBRERO 2021'!I170:J170+'[9]CONSOL. NNA MARZO 2021'!I170:J170</f>
        <v>0</v>
      </c>
      <c r="J170" s="947"/>
      <c r="K170" s="534"/>
      <c r="L170" s="535"/>
      <c r="M170" s="527"/>
    </row>
    <row r="171" spans="1:17" ht="14.25" thickTop="1" thickBot="1" x14ac:dyDescent="0.25">
      <c r="A171" s="527"/>
      <c r="B171" s="572"/>
      <c r="C171" s="534"/>
      <c r="D171" s="645"/>
      <c r="E171" s="652" t="s">
        <v>46</v>
      </c>
      <c r="F171" s="619"/>
      <c r="G171" s="619"/>
      <c r="H171" s="620"/>
      <c r="I171" s="947">
        <f>'[9]CONSOL. NNA ENERO 2021'!I171:J171+'[9]CONSOL. NNA FEBRERO 2021'!I171:J171+'[9]CONSOL. NNA MARZO 2021'!I171:J171</f>
        <v>0</v>
      </c>
      <c r="J171" s="947"/>
      <c r="K171" s="534"/>
      <c r="L171" s="535"/>
      <c r="M171" s="527"/>
    </row>
    <row r="172" spans="1:17" ht="14.25" thickTop="1" thickBot="1" x14ac:dyDescent="0.25">
      <c r="A172" s="527"/>
      <c r="B172" s="572"/>
      <c r="C172" s="534"/>
      <c r="D172" s="656"/>
      <c r="E172" s="652" t="s">
        <v>45</v>
      </c>
      <c r="F172" s="619"/>
      <c r="G172" s="619"/>
      <c r="H172" s="620"/>
      <c r="I172" s="947">
        <f>'[9]CONSOL. NNA ENERO 2021'!I172:J172+'[9]CONSOL. NNA FEBRERO 2021'!I172:J172+'[9]CONSOL. NNA MARZO 2021'!I172:J172</f>
        <v>0</v>
      </c>
      <c r="J172" s="947"/>
      <c r="K172" s="534"/>
      <c r="L172" s="535"/>
    </row>
    <row r="173" spans="1:17" ht="16.5" thickTop="1" thickBot="1" x14ac:dyDescent="0.25">
      <c r="B173" s="514"/>
      <c r="C173" s="534"/>
      <c r="D173" s="563" t="s">
        <v>95</v>
      </c>
      <c r="E173" s="657"/>
      <c r="F173" s="642"/>
      <c r="G173" s="642"/>
      <c r="H173" s="658"/>
      <c r="I173" s="927">
        <f>SUM(I174:J210)</f>
        <v>36</v>
      </c>
      <c r="J173" s="927"/>
      <c r="K173" s="534"/>
      <c r="L173" s="535"/>
      <c r="P173" s="527"/>
      <c r="Q173" s="527"/>
    </row>
    <row r="174" spans="1:17" s="527" customFormat="1" ht="14.25" customHeight="1" thickTop="1" thickBot="1" x14ac:dyDescent="0.25">
      <c r="A174" s="517"/>
      <c r="B174" s="514"/>
      <c r="C174" s="514"/>
      <c r="D174" s="659"/>
      <c r="E174" s="660" t="s">
        <v>54</v>
      </c>
      <c r="F174" s="660"/>
      <c r="G174" s="660"/>
      <c r="H174" s="661"/>
      <c r="I174" s="947">
        <f>'[9]CONSOL. NNA ENERO 2021'!I174:J174+'[9]CONSOL. NNA FEBRERO 2021'!I174:J174+'[9]CONSOL. NNA MARZO 2021'!I174:J174</f>
        <v>0</v>
      </c>
      <c r="J174" s="947"/>
      <c r="K174" s="534"/>
      <c r="L174" s="535"/>
      <c r="M174" s="517"/>
      <c r="N174" s="517"/>
      <c r="O174" s="517"/>
      <c r="P174" s="517"/>
      <c r="Q174" s="517"/>
    </row>
    <row r="175" spans="1:17" ht="14.25" customHeight="1" thickTop="1" thickBot="1" x14ac:dyDescent="0.25">
      <c r="B175" s="514"/>
      <c r="C175" s="514"/>
      <c r="D175" s="659"/>
      <c r="E175" s="660" t="s">
        <v>30</v>
      </c>
      <c r="F175" s="619"/>
      <c r="G175" s="619"/>
      <c r="H175" s="620"/>
      <c r="I175" s="947">
        <f>'[9]CONSOL. NNA ENERO 2021'!I175:J175+'[9]CONSOL. NNA FEBRERO 2021'!I175:J175+'[9]CONSOL. NNA MARZO 2021'!I175:J175</f>
        <v>0</v>
      </c>
      <c r="J175" s="947"/>
      <c r="K175" s="534"/>
      <c r="L175" s="535"/>
    </row>
    <row r="176" spans="1:17" ht="14.25" customHeight="1" thickTop="1" thickBot="1" x14ac:dyDescent="0.25">
      <c r="B176" s="514"/>
      <c r="C176" s="514"/>
      <c r="D176" s="659"/>
      <c r="E176" s="660" t="s">
        <v>55</v>
      </c>
      <c r="F176" s="662"/>
      <c r="G176" s="619"/>
      <c r="H176" s="620"/>
      <c r="I176" s="947">
        <f>'[9]CONSOL. NNA ENERO 2021'!I176:J176+'[9]CONSOL. NNA FEBRERO 2021'!I176:J176+'[9]CONSOL. NNA MARZO 2021'!I176:J176</f>
        <v>0</v>
      </c>
      <c r="J176" s="947"/>
      <c r="K176" s="534"/>
      <c r="L176" s="535"/>
    </row>
    <row r="177" spans="2:13" ht="14.25" customHeight="1" thickTop="1" thickBot="1" x14ac:dyDescent="0.25">
      <c r="B177" s="514"/>
      <c r="C177" s="534"/>
      <c r="D177" s="659"/>
      <c r="E177" s="660" t="s">
        <v>97</v>
      </c>
      <c r="F177" s="619"/>
      <c r="G177" s="619"/>
      <c r="H177" s="620"/>
      <c r="I177" s="947">
        <f>'[9]CONSOL. NNA ENERO 2021'!I177:J177+'[9]CONSOL. NNA FEBRERO 2021'!I177:J177+'[9]CONSOL. NNA MARZO 2021'!I177:J177</f>
        <v>0</v>
      </c>
      <c r="J177" s="947"/>
      <c r="K177" s="534"/>
      <c r="L177" s="535"/>
    </row>
    <row r="178" spans="2:13" ht="14.25" customHeight="1" thickTop="1" thickBot="1" x14ac:dyDescent="0.4">
      <c r="B178" s="514"/>
      <c r="C178" s="534"/>
      <c r="D178" s="659"/>
      <c r="E178" s="660" t="s">
        <v>28</v>
      </c>
      <c r="F178" s="619"/>
      <c r="G178" s="619"/>
      <c r="H178" s="620"/>
      <c r="I178" s="947">
        <f>'[9]CONSOL. NNA ENERO 2021'!I178:J178+'[9]CONSOL. NNA FEBRERO 2021'!I178:J178+'[9]CONSOL. NNA MARZO 2021'!I178:J178</f>
        <v>0</v>
      </c>
      <c r="J178" s="947"/>
      <c r="K178" s="534"/>
      <c r="L178" s="535"/>
      <c r="M178" s="663"/>
    </row>
    <row r="179" spans="2:13" ht="14.25" customHeight="1" thickTop="1" thickBot="1" x14ac:dyDescent="0.4">
      <c r="B179" s="514"/>
      <c r="C179" s="534"/>
      <c r="D179" s="659"/>
      <c r="E179" s="664" t="s">
        <v>129</v>
      </c>
      <c r="F179" s="619"/>
      <c r="G179" s="619"/>
      <c r="H179" s="620"/>
      <c r="I179" s="947">
        <f>'[9]CONSOL. NNA ENERO 2021'!I179:J179+'[9]CONSOL. NNA FEBRERO 2021'!I179:J179+'[9]CONSOL. NNA MARZO 2021'!I179:J179</f>
        <v>0</v>
      </c>
      <c r="J179" s="947"/>
      <c r="K179" s="534"/>
      <c r="L179" s="535"/>
      <c r="M179" s="663"/>
    </row>
    <row r="180" spans="2:13" ht="14.25" customHeight="1" thickTop="1" thickBot="1" x14ac:dyDescent="0.25">
      <c r="B180" s="514"/>
      <c r="C180" s="534"/>
      <c r="D180" s="665"/>
      <c r="E180" s="660" t="s">
        <v>98</v>
      </c>
      <c r="F180" s="619"/>
      <c r="G180" s="619"/>
      <c r="H180" s="620"/>
      <c r="I180" s="947">
        <f>'[9]CONSOL. NNA ENERO 2021'!I180:J180+'[9]CONSOL. NNA FEBRERO 2021'!I180:J180+'[9]CONSOL. NNA MARZO 2021'!I180:J180</f>
        <v>0</v>
      </c>
      <c r="J180" s="947"/>
      <c r="K180" s="534"/>
      <c r="L180" s="535"/>
    </row>
    <row r="181" spans="2:13" ht="14.25" customHeight="1" thickTop="1" thickBot="1" x14ac:dyDescent="0.25">
      <c r="B181" s="514"/>
      <c r="C181" s="534"/>
      <c r="D181" s="659"/>
      <c r="E181" s="660" t="s">
        <v>56</v>
      </c>
      <c r="F181" s="619"/>
      <c r="G181" s="619"/>
      <c r="H181" s="620"/>
      <c r="I181" s="947">
        <f>'[9]CONSOL. NNA ENERO 2021'!I181:J181+'[9]CONSOL. NNA FEBRERO 2021'!I181:J181+'[9]CONSOL. NNA MARZO 2021'!I181:J181</f>
        <v>0</v>
      </c>
      <c r="J181" s="947"/>
      <c r="K181" s="534"/>
      <c r="L181" s="535"/>
    </row>
    <row r="182" spans="2:13" ht="14.25" customHeight="1" thickTop="1" thickBot="1" x14ac:dyDescent="0.25">
      <c r="B182" s="514"/>
      <c r="C182" s="534"/>
      <c r="D182" s="665"/>
      <c r="E182" s="666" t="s">
        <v>100</v>
      </c>
      <c r="F182" s="619"/>
      <c r="G182" s="619"/>
      <c r="H182" s="620"/>
      <c r="I182" s="947">
        <f>'[9]CONSOL. NNA ENERO 2021'!I182:J182+'[9]CONSOL. NNA FEBRERO 2021'!I182:J182+'[9]CONSOL. NNA MARZO 2021'!I182:J182</f>
        <v>0</v>
      </c>
      <c r="J182" s="947"/>
      <c r="K182" s="534"/>
      <c r="L182" s="535"/>
    </row>
    <row r="183" spans="2:13" ht="14.25" customHeight="1" thickTop="1" thickBot="1" x14ac:dyDescent="0.25">
      <c r="B183" s="514"/>
      <c r="C183" s="534"/>
      <c r="D183" s="659"/>
      <c r="E183" s="660" t="s">
        <v>99</v>
      </c>
      <c r="F183" s="619"/>
      <c r="G183" s="619"/>
      <c r="H183" s="620"/>
      <c r="I183" s="947">
        <f>'[9]CONSOL. NNA ENERO 2021'!I183:J183+'[9]CONSOL. NNA FEBRERO 2021'!I183:J183+'[9]CONSOL. NNA MARZO 2021'!I183:J183</f>
        <v>0</v>
      </c>
      <c r="J183" s="947"/>
      <c r="K183" s="534"/>
      <c r="L183" s="535"/>
    </row>
    <row r="184" spans="2:13" ht="14.25" customHeight="1" thickTop="1" thickBot="1" x14ac:dyDescent="0.25">
      <c r="B184" s="514"/>
      <c r="C184" s="534"/>
      <c r="D184" s="659"/>
      <c r="E184" s="660" t="s">
        <v>94</v>
      </c>
      <c r="F184" s="619"/>
      <c r="G184" s="619"/>
      <c r="H184" s="620"/>
      <c r="I184" s="947">
        <f>'[9]CONSOL. NNA ENERO 2021'!I184:J184+'[9]CONSOL. NNA FEBRERO 2021'!I184:J184+'[9]CONSOL. NNA MARZO 2021'!I184:J184</f>
        <v>14</v>
      </c>
      <c r="J184" s="947"/>
      <c r="K184" s="534"/>
      <c r="L184" s="535"/>
    </row>
    <row r="185" spans="2:13" ht="14.25" customHeight="1" thickTop="1" thickBot="1" x14ac:dyDescent="0.25">
      <c r="B185" s="514"/>
      <c r="C185" s="534"/>
      <c r="D185" s="659"/>
      <c r="E185" s="667" t="s">
        <v>59</v>
      </c>
      <c r="F185" s="613"/>
      <c r="G185" s="613"/>
      <c r="H185" s="613"/>
      <c r="I185" s="947">
        <f>'[9]CONSOL. NNA ENERO 2021'!I185:J185+'[9]CONSOL. NNA FEBRERO 2021'!I185:J185+'[9]CONSOL. NNA MARZO 2021'!I185:J185</f>
        <v>0</v>
      </c>
      <c r="J185" s="947"/>
      <c r="K185" s="534"/>
      <c r="L185" s="535"/>
    </row>
    <row r="186" spans="2:13" ht="14.25" customHeight="1" thickTop="1" thickBot="1" x14ac:dyDescent="0.25">
      <c r="B186" s="514"/>
      <c r="C186" s="534"/>
      <c r="D186" s="659"/>
      <c r="E186" s="668" t="s">
        <v>103</v>
      </c>
      <c r="F186" s="619"/>
      <c r="G186" s="619"/>
      <c r="H186" s="620"/>
      <c r="I186" s="947">
        <f>'[9]CONSOL. NNA ENERO 2021'!I186:J186+'[9]CONSOL. NNA FEBRERO 2021'!I186:J186+'[9]CONSOL. NNA MARZO 2021'!I186:J186</f>
        <v>0</v>
      </c>
      <c r="J186" s="947"/>
      <c r="K186" s="534"/>
      <c r="L186" s="535"/>
    </row>
    <row r="187" spans="2:13" ht="14.25" customHeight="1" thickTop="1" thickBot="1" x14ac:dyDescent="0.25">
      <c r="B187" s="514"/>
      <c r="C187" s="534"/>
      <c r="D187" s="659"/>
      <c r="E187" s="660" t="s">
        <v>101</v>
      </c>
      <c r="F187" s="613"/>
      <c r="G187" s="613"/>
      <c r="H187" s="613"/>
      <c r="I187" s="947">
        <f>'[9]CONSOL. NNA ENERO 2021'!I187:J187+'[9]CONSOL. NNA FEBRERO 2021'!I187:J187+'[9]CONSOL. NNA MARZO 2021'!I187:J187</f>
        <v>0</v>
      </c>
      <c r="J187" s="947"/>
      <c r="K187" s="534"/>
      <c r="L187" s="535"/>
    </row>
    <row r="188" spans="2:13" ht="14.25" customHeight="1" thickTop="1" thickBot="1" x14ac:dyDescent="0.25">
      <c r="B188" s="514"/>
      <c r="C188" s="534"/>
      <c r="D188" s="659"/>
      <c r="E188" s="660" t="s">
        <v>107</v>
      </c>
      <c r="F188" s="619"/>
      <c r="G188" s="619"/>
      <c r="H188" s="620"/>
      <c r="I188" s="947">
        <f>'[9]CONSOL. NNA ENERO 2021'!I188:J188+'[9]CONSOL. NNA FEBRERO 2021'!I188:J188+'[9]CONSOL. NNA MARZO 2021'!I188:J188</f>
        <v>0</v>
      </c>
      <c r="J188" s="947"/>
      <c r="K188" s="534"/>
      <c r="L188" s="535"/>
    </row>
    <row r="189" spans="2:13" ht="14.25" customHeight="1" thickTop="1" thickBot="1" x14ac:dyDescent="0.25">
      <c r="B189" s="514"/>
      <c r="C189" s="534"/>
      <c r="D189" s="659"/>
      <c r="E189" s="660" t="s">
        <v>93</v>
      </c>
      <c r="F189" s="619"/>
      <c r="G189" s="619"/>
      <c r="H189" s="620"/>
      <c r="I189" s="947">
        <f>'[9]CONSOL. NNA ENERO 2021'!I189:J189+'[9]CONSOL. NNA FEBRERO 2021'!I189:J189+'[9]CONSOL. NNA MARZO 2021'!I189:J189</f>
        <v>0</v>
      </c>
      <c r="J189" s="947"/>
      <c r="K189" s="534"/>
      <c r="L189" s="535"/>
    </row>
    <row r="190" spans="2:13" ht="14.25" customHeight="1" thickTop="1" thickBot="1" x14ac:dyDescent="0.25">
      <c r="B190" s="514"/>
      <c r="C190" s="534"/>
      <c r="D190" s="659"/>
      <c r="E190" s="660" t="s">
        <v>102</v>
      </c>
      <c r="F190" s="662"/>
      <c r="G190" s="619"/>
      <c r="H190" s="620"/>
      <c r="I190" s="947">
        <f>'[9]CONSOL. NNA ENERO 2021'!I190:J190+'[9]CONSOL. NNA FEBRERO 2021'!I190:J190+'[9]CONSOL. NNA MARZO 2021'!I190:J190</f>
        <v>0</v>
      </c>
      <c r="J190" s="947"/>
      <c r="K190" s="534"/>
      <c r="L190" s="535"/>
    </row>
    <row r="191" spans="2:13" ht="14.25" customHeight="1" thickTop="1" thickBot="1" x14ac:dyDescent="0.25">
      <c r="B191" s="514"/>
      <c r="C191" s="514"/>
      <c r="D191" s="665"/>
      <c r="E191" s="660" t="s">
        <v>106</v>
      </c>
      <c r="F191" s="662"/>
      <c r="G191" s="619"/>
      <c r="H191" s="620"/>
      <c r="I191" s="947">
        <f>'[9]CONSOL. NNA ENERO 2021'!I191:J191+'[9]CONSOL. NNA FEBRERO 2021'!I191:J191+'[9]CONSOL. NNA MARZO 2021'!I191:J191</f>
        <v>0</v>
      </c>
      <c r="J191" s="947"/>
      <c r="K191" s="534"/>
      <c r="L191" s="535"/>
    </row>
    <row r="192" spans="2:13" ht="14.25" customHeight="1" thickTop="1" thickBot="1" x14ac:dyDescent="0.25">
      <c r="B192" s="514"/>
      <c r="C192" s="514"/>
      <c r="D192" s="665"/>
      <c r="E192" s="660" t="s">
        <v>70</v>
      </c>
      <c r="F192" s="662"/>
      <c r="G192" s="619"/>
      <c r="H192" s="620"/>
      <c r="I192" s="947">
        <f>'[9]CONSOL. NNA ENERO 2021'!I192:J192+'[9]CONSOL. NNA FEBRERO 2021'!I192:J192+'[9]CONSOL. NNA MARZO 2021'!I192:J192</f>
        <v>0</v>
      </c>
      <c r="J192" s="947"/>
      <c r="K192" s="534"/>
      <c r="L192" s="535"/>
    </row>
    <row r="193" spans="2:12" ht="14.25" customHeight="1" thickTop="1" thickBot="1" x14ac:dyDescent="0.25">
      <c r="B193" s="514"/>
      <c r="C193" s="514"/>
      <c r="D193" s="659"/>
      <c r="E193" s="669" t="s">
        <v>109</v>
      </c>
      <c r="F193" s="613"/>
      <c r="G193" s="613"/>
      <c r="H193" s="613"/>
      <c r="I193" s="947">
        <f>'[9]CONSOL. NNA ENERO 2021'!I193:J193+'[9]CONSOL. NNA FEBRERO 2021'!I193:J193+'[9]CONSOL. NNA MARZO 2021'!I193:J193</f>
        <v>0</v>
      </c>
      <c r="J193" s="947"/>
      <c r="K193" s="534"/>
      <c r="L193" s="535"/>
    </row>
    <row r="194" spans="2:12" ht="14.25" customHeight="1" thickTop="1" thickBot="1" x14ac:dyDescent="0.25">
      <c r="B194" s="514"/>
      <c r="C194" s="514"/>
      <c r="D194" s="659"/>
      <c r="E194" s="669" t="s">
        <v>38</v>
      </c>
      <c r="F194" s="619"/>
      <c r="G194" s="619"/>
      <c r="H194" s="620"/>
      <c r="I194" s="947">
        <f>'[9]CONSOL. NNA ENERO 2021'!I194:J194+'[9]CONSOL. NNA FEBRERO 2021'!I194:J194+'[9]CONSOL. NNA MARZO 2021'!I194:J194</f>
        <v>0</v>
      </c>
      <c r="J194" s="947"/>
      <c r="K194" s="534"/>
      <c r="L194" s="535"/>
    </row>
    <row r="195" spans="2:12" ht="14.25" customHeight="1" thickTop="1" thickBot="1" x14ac:dyDescent="0.25">
      <c r="B195" s="514"/>
      <c r="C195" s="514"/>
      <c r="D195" s="659"/>
      <c r="E195" s="670" t="s">
        <v>74</v>
      </c>
      <c r="F195" s="613"/>
      <c r="G195" s="613"/>
      <c r="H195" s="613"/>
      <c r="I195" s="947">
        <f>'[9]CONSOL. NNA ENERO 2021'!I195:J195+'[9]CONSOL. NNA FEBRERO 2021'!I195:J195+'[9]CONSOL. NNA MARZO 2021'!I195:J195</f>
        <v>0</v>
      </c>
      <c r="J195" s="947"/>
      <c r="K195" s="534"/>
      <c r="L195" s="535"/>
    </row>
    <row r="196" spans="2:12" ht="14.25" customHeight="1" thickTop="1" thickBot="1" x14ac:dyDescent="0.25">
      <c r="B196" s="514"/>
      <c r="C196" s="514"/>
      <c r="D196" s="659"/>
      <c r="E196" s="669" t="s">
        <v>150</v>
      </c>
      <c r="F196" s="619"/>
      <c r="G196" s="619"/>
      <c r="H196" s="620"/>
      <c r="I196" s="947">
        <f>'[9]CONSOL. NNA ENERO 2021'!I196:J196+'[9]CONSOL. NNA FEBRERO 2021'!I196:J196+'[9]CONSOL. NNA MARZO 2021'!I196:J196</f>
        <v>0</v>
      </c>
      <c r="J196" s="947"/>
      <c r="K196" s="534"/>
      <c r="L196" s="535"/>
    </row>
    <row r="197" spans="2:12" ht="14.25" customHeight="1" thickTop="1" thickBot="1" x14ac:dyDescent="0.25">
      <c r="B197" s="514"/>
      <c r="C197" s="514"/>
      <c r="D197" s="665"/>
      <c r="E197" s="669" t="s">
        <v>52</v>
      </c>
      <c r="F197" s="619"/>
      <c r="G197" s="619"/>
      <c r="H197" s="620"/>
      <c r="I197" s="947">
        <f>'[9]CONSOL. NNA ENERO 2021'!I197:J197+'[9]CONSOL. NNA FEBRERO 2021'!I197:J197+'[9]CONSOL. NNA MARZO 2021'!I197:J197</f>
        <v>0</v>
      </c>
      <c r="J197" s="947"/>
      <c r="K197" s="534"/>
      <c r="L197" s="535"/>
    </row>
    <row r="198" spans="2:12" ht="14.25" customHeight="1" thickTop="1" thickBot="1" x14ac:dyDescent="0.25">
      <c r="B198" s="514"/>
      <c r="C198" s="514"/>
      <c r="D198" s="665"/>
      <c r="E198" s="671" t="s">
        <v>110</v>
      </c>
      <c r="F198" s="619"/>
      <c r="G198" s="619"/>
      <c r="H198" s="620"/>
      <c r="I198" s="947">
        <f>'[9]CONSOL. NNA ENERO 2021'!I198:J198+'[9]CONSOL. NNA FEBRERO 2021'!I198:J198+'[9]CONSOL. NNA MARZO 2021'!I198:J198</f>
        <v>0</v>
      </c>
      <c r="J198" s="947"/>
      <c r="K198" s="534"/>
      <c r="L198" s="535"/>
    </row>
    <row r="199" spans="2:12" ht="14.25" customHeight="1" thickTop="1" thickBot="1" x14ac:dyDescent="0.25">
      <c r="B199" s="514"/>
      <c r="C199" s="514"/>
      <c r="D199" s="665"/>
      <c r="E199" s="669" t="s">
        <v>75</v>
      </c>
      <c r="F199" s="619"/>
      <c r="G199" s="619"/>
      <c r="H199" s="620"/>
      <c r="I199" s="947">
        <f>'[9]CONSOL. NNA ENERO 2021'!I199:J199+'[9]CONSOL. NNA FEBRERO 2021'!I199:J199+'[9]CONSOL. NNA MARZO 2021'!I199:J199</f>
        <v>0</v>
      </c>
      <c r="J199" s="947"/>
      <c r="K199" s="534"/>
      <c r="L199" s="535"/>
    </row>
    <row r="200" spans="2:12" ht="14.25" customHeight="1" thickTop="1" thickBot="1" x14ac:dyDescent="0.25">
      <c r="B200" s="514"/>
      <c r="C200" s="514"/>
      <c r="D200" s="665"/>
      <c r="E200" s="669" t="s">
        <v>111</v>
      </c>
      <c r="F200" s="619"/>
      <c r="G200" s="619"/>
      <c r="H200" s="620"/>
      <c r="I200" s="947">
        <f>'[9]CONSOL. NNA ENERO 2021'!I200:J200+'[9]CONSOL. NNA FEBRERO 2021'!I200:J200+'[9]CONSOL. NNA MARZO 2021'!I200:J200</f>
        <v>2</v>
      </c>
      <c r="J200" s="947"/>
      <c r="K200" s="534"/>
      <c r="L200" s="535"/>
    </row>
    <row r="201" spans="2:12" ht="14.25" customHeight="1" thickTop="1" thickBot="1" x14ac:dyDescent="0.25">
      <c r="B201" s="514"/>
      <c r="C201" s="514"/>
      <c r="D201" s="665"/>
      <c r="E201" s="669" t="s">
        <v>151</v>
      </c>
      <c r="F201" s="619"/>
      <c r="G201" s="619"/>
      <c r="H201" s="620"/>
      <c r="I201" s="947">
        <f>'[9]CONSOL. NNA ENERO 2021'!I201:J201+'[9]CONSOL. NNA FEBRERO 2021'!I201:J201+'[9]CONSOL. NNA MARZO 2021'!I201:J201</f>
        <v>1</v>
      </c>
      <c r="J201" s="947"/>
      <c r="K201" s="534"/>
      <c r="L201" s="535"/>
    </row>
    <row r="202" spans="2:12" ht="14.25" customHeight="1" thickTop="1" thickBot="1" x14ac:dyDescent="0.25">
      <c r="B202" s="514"/>
      <c r="C202" s="514"/>
      <c r="D202" s="665"/>
      <c r="E202" s="669" t="s">
        <v>152</v>
      </c>
      <c r="F202" s="619"/>
      <c r="G202" s="619"/>
      <c r="H202" s="620"/>
      <c r="I202" s="947">
        <f>'[9]CONSOL. NNA ENERO 2021'!I202:J202+'[9]CONSOL. NNA FEBRERO 2021'!I202:J202+'[9]CONSOL. NNA MARZO 2021'!I202:J202</f>
        <v>0</v>
      </c>
      <c r="J202" s="947"/>
      <c r="K202" s="534"/>
      <c r="L202" s="535"/>
    </row>
    <row r="203" spans="2:12" ht="14.25" customHeight="1" thickTop="1" thickBot="1" x14ac:dyDescent="0.25">
      <c r="B203" s="514"/>
      <c r="C203" s="514"/>
      <c r="D203" s="665"/>
      <c r="E203" s="669" t="s">
        <v>153</v>
      </c>
      <c r="F203" s="619"/>
      <c r="G203" s="619"/>
      <c r="H203" s="620"/>
      <c r="I203" s="947">
        <f>'[9]CONSOL. NNA ENERO 2021'!I203:J203+'[9]CONSOL. NNA FEBRERO 2021'!I203:J203+'[9]CONSOL. NNA MARZO 2021'!I203:J203</f>
        <v>0</v>
      </c>
      <c r="J203" s="947"/>
      <c r="K203" s="534"/>
      <c r="L203" s="535"/>
    </row>
    <row r="204" spans="2:12" ht="14.25" customHeight="1" thickTop="1" thickBot="1" x14ac:dyDescent="0.25">
      <c r="B204" s="514"/>
      <c r="C204" s="514"/>
      <c r="D204" s="665"/>
      <c r="E204" s="669" t="s">
        <v>154</v>
      </c>
      <c r="F204" s="619"/>
      <c r="G204" s="619"/>
      <c r="H204" s="620"/>
      <c r="I204" s="947">
        <f>'[9]CONSOL. NNA ENERO 2021'!I204:J204+'[9]CONSOL. NNA FEBRERO 2021'!I204:J204+'[9]CONSOL. NNA MARZO 2021'!I204:J204</f>
        <v>0</v>
      </c>
      <c r="J204" s="947"/>
      <c r="K204" s="534"/>
      <c r="L204" s="535"/>
    </row>
    <row r="205" spans="2:12" ht="14.25" customHeight="1" thickTop="1" thickBot="1" x14ac:dyDescent="0.25">
      <c r="B205" s="514"/>
      <c r="C205" s="514"/>
      <c r="D205" s="665"/>
      <c r="E205" s="670" t="s">
        <v>108</v>
      </c>
      <c r="F205" s="619"/>
      <c r="G205" s="619"/>
      <c r="H205" s="620"/>
      <c r="I205" s="947">
        <f>'[9]CONSOL. NNA ENERO 2021'!I205:J205+'[9]CONSOL. NNA FEBRERO 2021'!I205:J205+'[9]CONSOL. NNA MARZO 2021'!I205:J205</f>
        <v>0</v>
      </c>
      <c r="J205" s="947"/>
      <c r="K205" s="534"/>
      <c r="L205" s="535"/>
    </row>
    <row r="206" spans="2:12" ht="14.25" customHeight="1" thickTop="1" thickBot="1" x14ac:dyDescent="0.25">
      <c r="B206" s="514"/>
      <c r="C206" s="514"/>
      <c r="D206" s="659"/>
      <c r="E206" s="635" t="s">
        <v>105</v>
      </c>
      <c r="F206" s="613"/>
      <c r="G206" s="613"/>
      <c r="H206" s="613"/>
      <c r="I206" s="947">
        <f>'[9]CONSOL. NNA ENERO 2021'!I206:J206+'[9]CONSOL. NNA FEBRERO 2021'!I206:J206+'[9]CONSOL. NNA MARZO 2021'!I206:J206</f>
        <v>1</v>
      </c>
      <c r="J206" s="947"/>
      <c r="K206" s="534"/>
      <c r="L206" s="535"/>
    </row>
    <row r="207" spans="2:12" ht="14.25" customHeight="1" thickTop="1" thickBot="1" x14ac:dyDescent="0.25">
      <c r="B207" s="514"/>
      <c r="C207" s="514"/>
      <c r="D207" s="672"/>
      <c r="E207" s="669" t="s">
        <v>104</v>
      </c>
      <c r="F207" s="619"/>
      <c r="G207" s="619"/>
      <c r="H207" s="620"/>
      <c r="I207" s="947">
        <f>'[9]CONSOL. NNA ENERO 2021'!I207:J207+'[9]CONSOL. NNA FEBRERO 2021'!I207:J207+'[9]CONSOL. NNA MARZO 2021'!I207:J207</f>
        <v>0</v>
      </c>
      <c r="J207" s="947"/>
      <c r="K207" s="534"/>
      <c r="L207" s="535"/>
    </row>
    <row r="208" spans="2:12" ht="14.25" customHeight="1" thickTop="1" thickBot="1" x14ac:dyDescent="0.25">
      <c r="B208" s="514"/>
      <c r="C208" s="514"/>
      <c r="D208" s="665"/>
      <c r="E208" s="635" t="s">
        <v>96</v>
      </c>
      <c r="F208" s="619"/>
      <c r="G208" s="619"/>
      <c r="H208" s="620"/>
      <c r="I208" s="947">
        <f>'[9]CONSOL. NNA ENERO 2021'!I208:J208+'[9]CONSOL. NNA FEBRERO 2021'!I208:J208+'[9]CONSOL. NNA MARZO 2021'!I208:J208</f>
        <v>0</v>
      </c>
      <c r="J208" s="947"/>
      <c r="K208" s="534"/>
      <c r="L208" s="535"/>
    </row>
    <row r="209" spans="2:12" ht="14.25" customHeight="1" thickTop="1" thickBot="1" x14ac:dyDescent="0.25">
      <c r="B209" s="514"/>
      <c r="C209" s="514"/>
      <c r="D209" s="665"/>
      <c r="E209" s="669" t="s">
        <v>155</v>
      </c>
      <c r="F209" s="619"/>
      <c r="G209" s="619"/>
      <c r="H209" s="620"/>
      <c r="I209" s="947">
        <f>'[9]CONSOL. NNA ENERO 2021'!I209:J209+'[9]CONSOL. NNA FEBRERO 2021'!I209:J209+'[9]CONSOL. NNA MARZO 2021'!I209:J209</f>
        <v>1</v>
      </c>
      <c r="J209" s="947"/>
      <c r="K209" s="534"/>
      <c r="L209" s="535"/>
    </row>
    <row r="210" spans="2:12" ht="14.25" customHeight="1" thickTop="1" thickBot="1" x14ac:dyDescent="0.25">
      <c r="B210" s="514"/>
      <c r="C210" s="514"/>
      <c r="D210" s="673"/>
      <c r="E210" s="674" t="s">
        <v>50</v>
      </c>
      <c r="F210" s="619"/>
      <c r="G210" s="619"/>
      <c r="H210" s="620"/>
      <c r="I210" s="947">
        <f>'[9]CONSOL. NNA ENERO 2021'!I210:J210+'[9]CONSOL. NNA FEBRERO 2021'!I210:J210+'[9]CONSOL. NNA MARZO 2021'!I210:J210</f>
        <v>17</v>
      </c>
      <c r="J210" s="947"/>
      <c r="K210" s="534"/>
      <c r="L210" s="535"/>
    </row>
    <row r="211" spans="2:12" ht="16.5" thickTop="1" thickBot="1" x14ac:dyDescent="0.25">
      <c r="B211" s="514"/>
      <c r="C211" s="514"/>
      <c r="D211" s="675" t="s">
        <v>157</v>
      </c>
      <c r="E211" s="676"/>
      <c r="F211" s="677"/>
      <c r="G211" s="677"/>
      <c r="H211" s="678"/>
      <c r="I211" s="889">
        <f>SUM(I212:J214)</f>
        <v>217</v>
      </c>
      <c r="J211" s="890"/>
      <c r="K211" s="534"/>
      <c r="L211" s="535"/>
    </row>
    <row r="212" spans="2:12" ht="14.25" thickTop="1" thickBot="1" x14ac:dyDescent="0.25">
      <c r="B212" s="514"/>
      <c r="C212" s="514"/>
      <c r="D212" s="679"/>
      <c r="E212" s="652" t="s">
        <v>115</v>
      </c>
      <c r="F212" s="619"/>
      <c r="G212" s="619"/>
      <c r="H212" s="620"/>
      <c r="I212" s="947">
        <f>'[9]CONSOL. NNA ENERO 2021'!I212:J212+'[9]CONSOL. NNA FEBRERO 2021'!I212:J212+'[9]CONSOL. NNA MARZO 2021'!I212:J212</f>
        <v>107</v>
      </c>
      <c r="J212" s="947"/>
      <c r="K212" s="534"/>
      <c r="L212" s="535"/>
    </row>
    <row r="213" spans="2:12" ht="14.25" thickTop="1" thickBot="1" x14ac:dyDescent="0.25">
      <c r="B213" s="514"/>
      <c r="C213" s="514"/>
      <c r="D213" s="680"/>
      <c r="E213" s="652" t="s">
        <v>158</v>
      </c>
      <c r="F213" s="619"/>
      <c r="G213" s="619"/>
      <c r="H213" s="620"/>
      <c r="I213" s="947">
        <f>'[9]CONSOL. NNA ENERO 2021'!I213:J213+'[9]CONSOL. NNA FEBRERO 2021'!I213:J213+'[9]CONSOL. NNA MARZO 2021'!I213:J213</f>
        <v>0</v>
      </c>
      <c r="J213" s="947"/>
      <c r="K213" s="534"/>
      <c r="L213" s="535"/>
    </row>
    <row r="214" spans="2:12" ht="14.25" thickTop="1" thickBot="1" x14ac:dyDescent="0.25">
      <c r="B214" s="514"/>
      <c r="C214" s="514"/>
      <c r="D214" s="680"/>
      <c r="E214" s="652" t="s">
        <v>159</v>
      </c>
      <c r="F214" s="623"/>
      <c r="G214" s="623"/>
      <c r="H214" s="624"/>
      <c r="I214" s="947">
        <f>'[9]CONSOL. NNA ENERO 2021'!I214:J214+'[9]CONSOL. NNA FEBRERO 2021'!I214:J214+'[9]CONSOL. NNA MARZO 2021'!I214:J214</f>
        <v>110</v>
      </c>
      <c r="J214" s="947"/>
      <c r="K214" s="534"/>
      <c r="L214" s="535"/>
    </row>
    <row r="215" spans="2:12" ht="16.5" thickTop="1" thickBot="1" x14ac:dyDescent="0.3">
      <c r="B215" s="514"/>
      <c r="C215" s="514"/>
      <c r="D215" s="572"/>
      <c r="E215" s="681" t="s">
        <v>116</v>
      </c>
      <c r="F215" s="682"/>
      <c r="G215" s="682"/>
      <c r="H215" s="683"/>
      <c r="I215" s="935">
        <f>(I216+I217)</f>
        <v>0</v>
      </c>
      <c r="J215" s="935"/>
      <c r="K215" s="534"/>
      <c r="L215" s="535"/>
    </row>
    <row r="216" spans="2:12" ht="14.25" thickTop="1" thickBot="1" x14ac:dyDescent="0.25">
      <c r="B216" s="514"/>
      <c r="C216" s="514"/>
      <c r="D216" s="680"/>
      <c r="E216" s="684" t="s">
        <v>175</v>
      </c>
      <c r="F216" s="619"/>
      <c r="G216" s="619"/>
      <c r="H216" s="620"/>
      <c r="I216" s="947">
        <f>'[9]CONSOL. NNA ENERO 2021'!I216:J216+'[9]CONSOL. NNA FEBRERO 2021'!I216:J216+'[9]CONSOL. NNA MARZO 2021'!I216:J216</f>
        <v>0</v>
      </c>
      <c r="J216" s="947"/>
      <c r="K216" s="534"/>
      <c r="L216" s="535"/>
    </row>
    <row r="217" spans="2:12" ht="14.25" thickTop="1" thickBot="1" x14ac:dyDescent="0.25">
      <c r="B217" s="685"/>
      <c r="C217" s="514"/>
      <c r="D217" s="686"/>
      <c r="E217" s="687" t="s">
        <v>176</v>
      </c>
      <c r="F217" s="688"/>
      <c r="G217" s="688"/>
      <c r="H217" s="689"/>
      <c r="I217" s="947">
        <f>'[9]CONSOL. NNA ENERO 2021'!I217:J217+'[9]CONSOL. NNA FEBRERO 2021'!I217:J217+'[9]CONSOL. NNA MARZO 2021'!I217:J217</f>
        <v>0</v>
      </c>
      <c r="J217" s="947"/>
      <c r="K217" s="534"/>
      <c r="L217" s="535"/>
    </row>
    <row r="218" spans="2:12" ht="15.75" thickTop="1" thickBot="1" x14ac:dyDescent="0.25">
      <c r="B218" s="514"/>
      <c r="C218" s="514"/>
      <c r="D218" s="680"/>
      <c r="E218" s="690" t="s">
        <v>120</v>
      </c>
      <c r="F218" s="691"/>
      <c r="G218" s="691"/>
      <c r="H218" s="692"/>
      <c r="I218" s="935">
        <f>(I219+I220+I221+I222)</f>
        <v>2</v>
      </c>
      <c r="J218" s="935"/>
      <c r="K218" s="534"/>
      <c r="L218" s="535"/>
    </row>
    <row r="219" spans="2:12" ht="14.25" thickTop="1" thickBot="1" x14ac:dyDescent="0.25">
      <c r="B219" s="514"/>
      <c r="C219" s="514"/>
      <c r="D219" s="680"/>
      <c r="E219" s="693" t="s">
        <v>160</v>
      </c>
      <c r="F219" s="646"/>
      <c r="G219" s="646"/>
      <c r="H219" s="694"/>
      <c r="I219" s="947">
        <f>'[9]CONSOL. NNA ENERO 2021'!I219:J219+'[9]CONSOL. NNA FEBRERO 2021'!I219:J219+'[9]CONSOL. NNA MARZO 2021'!I219:J219</f>
        <v>0</v>
      </c>
      <c r="J219" s="947"/>
      <c r="K219" s="534"/>
      <c r="L219" s="535"/>
    </row>
    <row r="220" spans="2:12" ht="14.25" thickTop="1" thickBot="1" x14ac:dyDescent="0.25">
      <c r="B220" s="514"/>
      <c r="C220" s="514"/>
      <c r="D220" s="680"/>
      <c r="E220" s="693" t="s">
        <v>118</v>
      </c>
      <c r="F220" s="646"/>
      <c r="G220" s="646"/>
      <c r="H220" s="694"/>
      <c r="I220" s="947">
        <f>'[9]CONSOL. NNA ENERO 2021'!I220:J220+'[9]CONSOL. NNA FEBRERO 2021'!I220:J220+'[9]CONSOL. NNA MARZO 2021'!I220:J220</f>
        <v>0</v>
      </c>
      <c r="J220" s="947"/>
      <c r="K220" s="534"/>
      <c r="L220" s="535"/>
    </row>
    <row r="221" spans="2:12" ht="14.25" thickTop="1" thickBot="1" x14ac:dyDescent="0.25">
      <c r="B221" s="514"/>
      <c r="C221" s="514"/>
      <c r="D221" s="680"/>
      <c r="E221" s="693" t="s">
        <v>119</v>
      </c>
      <c r="F221" s="646"/>
      <c r="G221" s="646"/>
      <c r="H221" s="694"/>
      <c r="I221" s="947">
        <f>'[9]CONSOL. NNA ENERO 2021'!I221:J221+'[9]CONSOL. NNA FEBRERO 2021'!I221:J221+'[9]CONSOL. NNA MARZO 2021'!I221:J221</f>
        <v>2</v>
      </c>
      <c r="J221" s="947"/>
      <c r="K221" s="534"/>
      <c r="L221" s="535"/>
    </row>
    <row r="222" spans="2:12" ht="14.25" thickTop="1" thickBot="1" x14ac:dyDescent="0.25">
      <c r="B222" s="514"/>
      <c r="C222" s="514"/>
      <c r="D222" s="680"/>
      <c r="E222" s="671" t="s">
        <v>161</v>
      </c>
      <c r="F222" s="619"/>
      <c r="G222" s="619"/>
      <c r="H222" s="620"/>
      <c r="I222" s="947">
        <f>'[9]CONSOL. NNA ENERO 2021'!I222:J222+'[9]CONSOL. NNA FEBRERO 2021'!I222:J222+'[9]CONSOL. NNA MARZO 2021'!I222:J222</f>
        <v>0</v>
      </c>
      <c r="J222" s="947"/>
      <c r="K222" s="534"/>
      <c r="L222" s="535"/>
    </row>
    <row r="223" spans="2:12" ht="16.5" thickTop="1" thickBot="1" x14ac:dyDescent="0.25">
      <c r="B223" s="514"/>
      <c r="C223" s="514"/>
      <c r="D223" s="695" t="s">
        <v>162</v>
      </c>
      <c r="E223" s="676"/>
      <c r="F223" s="676"/>
      <c r="G223" s="676"/>
      <c r="H223" s="696"/>
      <c r="I223" s="889">
        <f>(I224+I225+I226)</f>
        <v>295</v>
      </c>
      <c r="J223" s="890"/>
      <c r="K223" s="534"/>
      <c r="L223" s="535"/>
    </row>
    <row r="224" spans="2:12" ht="14.25" thickTop="1" thickBot="1" x14ac:dyDescent="0.25">
      <c r="B224" s="514"/>
      <c r="C224" s="514"/>
      <c r="D224" s="680"/>
      <c r="E224" s="697" t="s">
        <v>10</v>
      </c>
      <c r="F224" s="613"/>
      <c r="G224" s="613"/>
      <c r="H224" s="613"/>
      <c r="I224" s="947">
        <f>'[9]CONSOL. NNA ENERO 2021'!I224:J224+'[9]CONSOL. NNA FEBRERO 2021'!I224:J224+'[9]CONSOL. NNA MARZO 2021'!I224:J224</f>
        <v>65</v>
      </c>
      <c r="J224" s="947"/>
      <c r="K224" s="534"/>
      <c r="L224" s="535"/>
    </row>
    <row r="225" spans="2:13" ht="14.25" thickTop="1" thickBot="1" x14ac:dyDescent="0.25">
      <c r="B225" s="514"/>
      <c r="C225" s="514"/>
      <c r="D225" s="680"/>
      <c r="E225" s="652" t="s">
        <v>163</v>
      </c>
      <c r="F225" s="619"/>
      <c r="G225" s="619"/>
      <c r="H225" s="620"/>
      <c r="I225" s="947">
        <f>'[9]CONSOL. NNA ENERO 2021'!I225:J225+'[9]CONSOL. NNA FEBRERO 2021'!I225:J225+'[9]CONSOL. NNA MARZO 2021'!I225:J225</f>
        <v>0</v>
      </c>
      <c r="J225" s="947"/>
      <c r="K225" s="534"/>
      <c r="L225" s="535"/>
    </row>
    <row r="226" spans="2:13" ht="14.25" thickTop="1" thickBot="1" x14ac:dyDescent="0.25">
      <c r="B226" s="514"/>
      <c r="C226" s="514"/>
      <c r="D226" s="680"/>
      <c r="E226" s="698" t="s">
        <v>164</v>
      </c>
      <c r="F226" s="623"/>
      <c r="G226" s="623"/>
      <c r="H226" s="624"/>
      <c r="I226" s="947">
        <f>'[9]CONSOL. NNA ENERO 2021'!I226:J226+'[9]CONSOL. NNA FEBRERO 2021'!I226:J226+'[9]CONSOL. NNA MARZO 2021'!I226:J226</f>
        <v>230</v>
      </c>
      <c r="J226" s="947"/>
      <c r="K226" s="534"/>
      <c r="L226" s="535"/>
    </row>
    <row r="227" spans="2:13" ht="16.5" thickTop="1" thickBot="1" x14ac:dyDescent="0.25">
      <c r="B227" s="514"/>
      <c r="C227" s="514"/>
      <c r="D227" s="695" t="s">
        <v>165</v>
      </c>
      <c r="E227" s="676"/>
      <c r="F227" s="676"/>
      <c r="G227" s="676"/>
      <c r="H227" s="696"/>
      <c r="I227" s="889">
        <f>(I228+I229+I230+I231)</f>
        <v>136</v>
      </c>
      <c r="J227" s="890"/>
      <c r="K227" s="534"/>
      <c r="L227" s="535"/>
      <c r="M227" s="699"/>
    </row>
    <row r="228" spans="2:13" ht="14.25" thickTop="1" thickBot="1" x14ac:dyDescent="0.25">
      <c r="B228" s="514"/>
      <c r="C228" s="514"/>
      <c r="D228" s="679"/>
      <c r="E228" s="652" t="s">
        <v>10</v>
      </c>
      <c r="F228" s="619"/>
      <c r="G228" s="619"/>
      <c r="H228" s="620"/>
      <c r="I228" s="947">
        <f>'[9]CONSOL. NNA ENERO 2021'!I228:J228+'[9]CONSOL. NNA FEBRERO 2021'!I228:J228+'[9]CONSOL. NNA MARZO 2021'!I228:J228</f>
        <v>57</v>
      </c>
      <c r="J228" s="947"/>
      <c r="K228" s="534"/>
      <c r="L228" s="535"/>
    </row>
    <row r="229" spans="2:13" ht="14.25" thickTop="1" thickBot="1" x14ac:dyDescent="0.25">
      <c r="B229" s="514"/>
      <c r="C229" s="514"/>
      <c r="D229" s="680"/>
      <c r="E229" s="652" t="s">
        <v>163</v>
      </c>
      <c r="F229" s="619"/>
      <c r="G229" s="619"/>
      <c r="H229" s="620"/>
      <c r="I229" s="947">
        <f>'[9]CONSOL. NNA ENERO 2021'!I229:J229+'[9]CONSOL. NNA FEBRERO 2021'!I229:J229+'[9]CONSOL. NNA MARZO 2021'!I229:J229</f>
        <v>0</v>
      </c>
      <c r="J229" s="947"/>
      <c r="K229" s="534"/>
      <c r="L229" s="700"/>
    </row>
    <row r="230" spans="2:13" ht="14.25" thickTop="1" thickBot="1" x14ac:dyDescent="0.25">
      <c r="B230" s="514"/>
      <c r="C230" s="514"/>
      <c r="D230" s="680"/>
      <c r="E230" s="698" t="s">
        <v>164</v>
      </c>
      <c r="F230" s="623"/>
      <c r="G230" s="623"/>
      <c r="H230" s="624"/>
      <c r="I230" s="947">
        <f>'[9]CONSOL. NNA ENERO 2021'!I230:J230+'[9]CONSOL. NNA FEBRERO 2021'!I230:J230+'[9]CONSOL. NNA MARZO 2021'!I230:J230</f>
        <v>79</v>
      </c>
      <c r="J230" s="947"/>
      <c r="K230" s="534"/>
      <c r="L230" s="535"/>
    </row>
    <row r="231" spans="2:13" ht="14.25" thickTop="1" thickBot="1" x14ac:dyDescent="0.25">
      <c r="B231" s="514"/>
      <c r="C231" s="514"/>
      <c r="D231" s="680"/>
      <c r="E231" s="698" t="s">
        <v>166</v>
      </c>
      <c r="F231" s="623"/>
      <c r="G231" s="623"/>
      <c r="H231" s="624"/>
      <c r="I231" s="947">
        <f>'[9]CONSOL. NNA ENERO 2021'!I231:J231+'[9]CONSOL. NNA FEBRERO 2021'!I231:J231+'[9]CONSOL. NNA MARZO 2021'!I231:J231</f>
        <v>0</v>
      </c>
      <c r="J231" s="947"/>
      <c r="K231" s="534"/>
      <c r="L231" s="535"/>
    </row>
    <row r="232" spans="2:13" ht="16.5" thickTop="1" thickBot="1" x14ac:dyDescent="0.3">
      <c r="B232" s="514"/>
      <c r="C232" s="514"/>
      <c r="D232" s="680"/>
      <c r="E232" s="968" t="s">
        <v>31</v>
      </c>
      <c r="F232" s="969"/>
      <c r="G232" s="969"/>
      <c r="H232" s="970"/>
      <c r="I232" s="935">
        <f>(I233+I234+I235+I236)</f>
        <v>310</v>
      </c>
      <c r="J232" s="935"/>
      <c r="K232" s="534"/>
      <c r="L232" s="535"/>
    </row>
    <row r="233" spans="2:13" ht="14.25" thickTop="1" thickBot="1" x14ac:dyDescent="0.25">
      <c r="B233" s="514"/>
      <c r="C233" s="514"/>
      <c r="D233" s="680"/>
      <c r="E233" s="697" t="s">
        <v>10</v>
      </c>
      <c r="F233" s="613"/>
      <c r="G233" s="613"/>
      <c r="H233" s="613"/>
      <c r="I233" s="947">
        <f>'[9]CONSOL. NNA ENERO 2021'!I233:J233+'[9]CONSOL. NNA FEBRERO 2021'!I233:J233+'[9]CONSOL. NNA MARZO 2021'!I233:J233</f>
        <v>70</v>
      </c>
      <c r="J233" s="947"/>
      <c r="K233" s="534"/>
      <c r="L233" s="535"/>
    </row>
    <row r="234" spans="2:13" ht="14.25" thickTop="1" thickBot="1" x14ac:dyDescent="0.25">
      <c r="B234" s="514"/>
      <c r="C234" s="514"/>
      <c r="D234" s="680"/>
      <c r="E234" s="652" t="s">
        <v>163</v>
      </c>
      <c r="F234" s="619"/>
      <c r="G234" s="619"/>
      <c r="H234" s="620"/>
      <c r="I234" s="947">
        <f>'[9]CONSOL. NNA ENERO 2021'!I234:J234+'[9]CONSOL. NNA FEBRERO 2021'!I234:J234+'[9]CONSOL. NNA MARZO 2021'!I234:J234</f>
        <v>0</v>
      </c>
      <c r="J234" s="947"/>
      <c r="K234" s="534"/>
      <c r="L234" s="535"/>
    </row>
    <row r="235" spans="2:13" ht="14.25" thickTop="1" thickBot="1" x14ac:dyDescent="0.25">
      <c r="B235" s="514"/>
      <c r="C235" s="514"/>
      <c r="D235" s="680"/>
      <c r="E235" s="698" t="s">
        <v>164</v>
      </c>
      <c r="F235" s="623"/>
      <c r="G235" s="623"/>
      <c r="H235" s="624"/>
      <c r="I235" s="947">
        <f>'[9]CONSOL. NNA ENERO 2021'!I235:J235+'[9]CONSOL. NNA FEBRERO 2021'!I235:J235+'[9]CONSOL. NNA MARZO 2021'!I235:J235</f>
        <v>196</v>
      </c>
      <c r="J235" s="947"/>
      <c r="K235" s="534"/>
      <c r="L235" s="535"/>
    </row>
    <row r="236" spans="2:13" ht="14.25" thickTop="1" thickBot="1" x14ac:dyDescent="0.25">
      <c r="B236" s="514"/>
      <c r="C236" s="514"/>
      <c r="D236" s="680"/>
      <c r="E236" s="652" t="s">
        <v>44</v>
      </c>
      <c r="F236" s="623"/>
      <c r="G236" s="623"/>
      <c r="H236" s="624"/>
      <c r="I236" s="947">
        <f>'[9]CONSOL. NNA ENERO 2021'!I236:J236+'[9]CONSOL. NNA FEBRERO 2021'!I236:J236+'[9]CONSOL. NNA MARZO 2021'!I236:J236</f>
        <v>44</v>
      </c>
      <c r="J236" s="947"/>
      <c r="K236" s="534"/>
      <c r="L236" s="535"/>
    </row>
    <row r="237" spans="2:13" ht="16.5" thickTop="1" thickBot="1" x14ac:dyDescent="0.25">
      <c r="B237" s="514"/>
      <c r="C237" s="701"/>
      <c r="D237" s="702" t="s">
        <v>171</v>
      </c>
      <c r="E237" s="640"/>
      <c r="F237" s="703"/>
      <c r="G237" s="642"/>
      <c r="H237" s="658"/>
      <c r="I237" s="907">
        <f>(I238+I239+I240+I241)</f>
        <v>87</v>
      </c>
      <c r="J237" s="907"/>
      <c r="K237" s="514"/>
      <c r="L237" s="535"/>
    </row>
    <row r="238" spans="2:13" ht="14.25" thickTop="1" thickBot="1" x14ac:dyDescent="0.25">
      <c r="B238" s="514"/>
      <c r="C238" s="518"/>
      <c r="D238" s="704"/>
      <c r="E238" s="705" t="s">
        <v>167</v>
      </c>
      <c r="F238" s="688"/>
      <c r="G238" s="688"/>
      <c r="H238" s="689"/>
      <c r="I238" s="947">
        <f>'[9]CONSOL. NNA ENERO 2021'!I238:J238+'[9]CONSOL. NNA FEBRERO 2021'!I238:J238+'[9]CONSOL. NNA MARZO 2021'!I238:J238</f>
        <v>13</v>
      </c>
      <c r="J238" s="947"/>
      <c r="K238" s="514"/>
      <c r="L238" s="535"/>
    </row>
    <row r="239" spans="2:13" ht="12.75" customHeight="1" thickTop="1" thickBot="1" x14ac:dyDescent="0.25">
      <c r="B239" s="514"/>
      <c r="C239" s="706"/>
      <c r="D239" s="701"/>
      <c r="E239" s="688" t="s">
        <v>168</v>
      </c>
      <c r="F239" s="688"/>
      <c r="G239" s="688"/>
      <c r="H239" s="688"/>
      <c r="I239" s="947">
        <f>'[9]CONSOL. NNA ENERO 2021'!I239:J239+'[9]CONSOL. NNA FEBRERO 2021'!I239:J239+'[9]CONSOL. NNA MARZO 2021'!I239:J239</f>
        <v>4</v>
      </c>
      <c r="J239" s="947"/>
      <c r="K239" s="514"/>
    </row>
    <row r="240" spans="2:13" ht="12.75" customHeight="1" thickTop="1" thickBot="1" x14ac:dyDescent="0.25">
      <c r="B240" s="514"/>
      <c r="C240" s="706"/>
      <c r="D240" s="701"/>
      <c r="E240" s="707" t="s">
        <v>169</v>
      </c>
      <c r="F240" s="688"/>
      <c r="G240" s="688"/>
      <c r="H240" s="689"/>
      <c r="I240" s="947">
        <f>'[9]CONSOL. NNA ENERO 2021'!I240:J240+'[9]CONSOL. NNA FEBRERO 2021'!I240:J240+'[9]CONSOL. NNA MARZO 2021'!I240:J240</f>
        <v>69</v>
      </c>
      <c r="J240" s="947"/>
      <c r="K240" s="514"/>
    </row>
    <row r="241" spans="2:11" ht="13.5" customHeight="1" thickTop="1" thickBot="1" x14ac:dyDescent="0.25">
      <c r="B241" s="514"/>
      <c r="C241" s="706"/>
      <c r="D241" s="701"/>
      <c r="E241" s="707" t="s">
        <v>170</v>
      </c>
      <c r="F241" s="688"/>
      <c r="G241" s="688"/>
      <c r="H241" s="689"/>
      <c r="I241" s="947">
        <f>'[9]CONSOL. NNA ENERO 2021'!I241:J241+'[9]CONSOL. NNA FEBRERO 2021'!I241:J241+'[9]CONSOL. NNA MARZO 2021'!I241:J241</f>
        <v>1</v>
      </c>
      <c r="J241" s="947"/>
      <c r="K241" s="514"/>
    </row>
    <row r="242" spans="2:11" ht="15" customHeight="1" thickTop="1" thickBot="1" x14ac:dyDescent="0.3">
      <c r="B242" s="514"/>
      <c r="C242" s="610"/>
      <c r="D242" s="680"/>
      <c r="E242" s="681" t="s">
        <v>40</v>
      </c>
      <c r="F242" s="682"/>
      <c r="G242" s="682"/>
      <c r="H242" s="683"/>
      <c r="I242" s="935">
        <f>I243+I244+I245</f>
        <v>3</v>
      </c>
      <c r="J242" s="935"/>
      <c r="K242" s="514"/>
    </row>
    <row r="243" spans="2:11" ht="13.5" customHeight="1" thickTop="1" thickBot="1" x14ac:dyDescent="0.25">
      <c r="B243" s="514"/>
      <c r="C243" s="514"/>
      <c r="D243" s="680"/>
      <c r="E243" s="708" t="s">
        <v>13</v>
      </c>
      <c r="F243" s="619"/>
      <c r="G243" s="619"/>
      <c r="H243" s="620"/>
      <c r="I243" s="947">
        <f>'[9]CONSOL. NNA ENERO 2021'!I243:J243+'[9]CONSOL. NNA FEBRERO 2021'!I243:J243+'[9]CONSOL. NNA MARZO 2021'!I243:J243</f>
        <v>0</v>
      </c>
      <c r="J243" s="947"/>
      <c r="K243" s="514"/>
    </row>
    <row r="244" spans="2:11" ht="13.5" customHeight="1" thickTop="1" thickBot="1" x14ac:dyDescent="0.25">
      <c r="B244" s="514"/>
      <c r="C244" s="610"/>
      <c r="D244" s="680"/>
      <c r="E244" s="709" t="s">
        <v>14</v>
      </c>
      <c r="F244" s="688"/>
      <c r="G244" s="688"/>
      <c r="H244" s="689"/>
      <c r="I244" s="947">
        <f>'[9]CONSOL. NNA ENERO 2021'!I244:J244+'[9]CONSOL. NNA FEBRERO 2021'!I244:J244+'[9]CONSOL. NNA MARZO 2021'!I244:J244</f>
        <v>3</v>
      </c>
      <c r="J244" s="947"/>
      <c r="K244" s="514"/>
    </row>
    <row r="245" spans="2:11" ht="15.75" customHeight="1" thickTop="1" thickBot="1" x14ac:dyDescent="0.25">
      <c r="B245" s="514"/>
      <c r="C245" s="610"/>
      <c r="D245" s="680"/>
      <c r="E245" s="710" t="s">
        <v>121</v>
      </c>
      <c r="F245" s="688"/>
      <c r="G245" s="688"/>
      <c r="H245" s="689"/>
      <c r="I245" s="947">
        <f>'[9]CONSOL. NNA ENERO 2021'!I245:J245+'[9]CONSOL. NNA FEBRERO 2021'!I245:J245+'[9]CONSOL. NNA MARZO 2021'!I245:J245</f>
        <v>0</v>
      </c>
      <c r="J245" s="947"/>
      <c r="K245" s="572"/>
    </row>
    <row r="246" spans="2:11" ht="17.25" thickTop="1" thickBot="1" x14ac:dyDescent="0.25">
      <c r="B246" s="514"/>
      <c r="C246" s="711" t="s">
        <v>172</v>
      </c>
      <c r="D246" s="712"/>
      <c r="E246" s="712"/>
      <c r="F246" s="712"/>
      <c r="G246" s="713"/>
      <c r="H246" s="889" t="s">
        <v>0</v>
      </c>
      <c r="I246" s="974"/>
      <c r="J246" s="890"/>
      <c r="K246" s="514"/>
    </row>
    <row r="247" spans="2:11" ht="16.5" thickTop="1" x14ac:dyDescent="0.2">
      <c r="B247" s="514"/>
      <c r="C247" s="714"/>
      <c r="D247" s="715"/>
      <c r="E247" s="715"/>
      <c r="F247" s="715"/>
      <c r="G247" s="716"/>
      <c r="H247" s="975">
        <f>(F10+J15-F21+J77-H89)</f>
        <v>1334</v>
      </c>
      <c r="I247" s="976"/>
      <c r="J247" s="977"/>
      <c r="K247" s="514"/>
    </row>
    <row r="248" spans="2:11" ht="16.5" thickBot="1" x14ac:dyDescent="0.25">
      <c r="B248" s="572"/>
      <c r="C248" s="717"/>
      <c r="D248" s="718"/>
      <c r="E248" s="718"/>
      <c r="F248" s="718"/>
      <c r="G248" s="719"/>
      <c r="H248" s="978"/>
      <c r="I248" s="979"/>
      <c r="J248" s="980"/>
      <c r="K248" s="572"/>
    </row>
    <row r="249" spans="2:11" ht="13.5" thickTop="1" x14ac:dyDescent="0.2">
      <c r="E249" s="527"/>
    </row>
    <row r="251" spans="2:11" x14ac:dyDescent="0.2">
      <c r="E251" s="720"/>
    </row>
    <row r="252" spans="2:11" x14ac:dyDescent="0.2">
      <c r="E252" s="720"/>
    </row>
    <row r="253" spans="2:11" x14ac:dyDescent="0.2">
      <c r="E253" s="720"/>
    </row>
    <row r="254" spans="2:11" x14ac:dyDescent="0.2">
      <c r="E254" s="720"/>
    </row>
    <row r="255" spans="2:11" x14ac:dyDescent="0.2">
      <c r="E255" s="720"/>
    </row>
    <row r="256" spans="2:11" x14ac:dyDescent="0.2">
      <c r="E256" s="527"/>
    </row>
    <row r="258" spans="5:5" x14ac:dyDescent="0.2">
      <c r="E258" s="527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55" zoomScale="110" zoomScaleNormal="110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250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300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301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>
        <v>44286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40</v>
      </c>
      <c r="G10" s="806"/>
      <c r="H10" s="807">
        <f>SUM(F10:G11)</f>
        <v>40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506" t="s">
        <v>1</v>
      </c>
      <c r="I14" s="506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505">
        <f>SUM(H16:H17)</f>
        <v>1</v>
      </c>
      <c r="I15" s="505">
        <f>SUM(I16:I17)</f>
        <v>0</v>
      </c>
      <c r="J15" s="792">
        <f>H15+I15</f>
        <v>1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v>1</v>
      </c>
      <c r="I16" s="84"/>
      <c r="J16" s="796">
        <f>(H16+I16)</f>
        <v>1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/>
      <c r="I17" s="84"/>
      <c r="J17" s="824">
        <f>(H17+I17)</f>
        <v>0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506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0</v>
      </c>
      <c r="G21" s="825"/>
      <c r="H21" s="825"/>
      <c r="I21" s="826"/>
      <c r="J21" s="827">
        <f>(J23+J28+J34+J38+J43+J55+J70+J72+J78)</f>
        <v>1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1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/>
      <c r="G24" s="392"/>
      <c r="H24" s="392"/>
      <c r="I24" s="392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/>
      <c r="G25" s="392"/>
      <c r="H25" s="392"/>
      <c r="I25" s="392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/>
      <c r="G26" s="392"/>
      <c r="H26" s="392"/>
      <c r="I26" s="392"/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/>
      <c r="G27" s="392"/>
      <c r="H27" s="392"/>
      <c r="I27" s="392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511" t="s">
        <v>20</v>
      </c>
      <c r="E28" s="101"/>
      <c r="F28" s="492">
        <f>SUM(F29:F33)</f>
        <v>0</v>
      </c>
      <c r="G28" s="492">
        <f>SUM(G29:G33)</f>
        <v>0</v>
      </c>
      <c r="H28" s="492">
        <f>SUM(H29:H33)</f>
        <v>0</v>
      </c>
      <c r="I28" s="492">
        <f>SUM(I29:I33)</f>
        <v>0</v>
      </c>
      <c r="J28" s="102">
        <f t="shared" si="0"/>
        <v>0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/>
      <c r="G29" s="392"/>
      <c r="H29" s="392"/>
      <c r="I29" s="392"/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/>
      <c r="G30" s="392"/>
      <c r="H30" s="392"/>
      <c r="I30" s="392"/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/>
      <c r="G31" s="392"/>
      <c r="H31" s="392"/>
      <c r="I31" s="392"/>
      <c r="J31" s="365">
        <f t="shared" si="0"/>
        <v>0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/>
      <c r="G32" s="392"/>
      <c r="H32" s="392"/>
      <c r="I32" s="392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/>
      <c r="G33" s="392"/>
      <c r="H33" s="392"/>
      <c r="I33" s="392"/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0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0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/>
      <c r="G35" s="225"/>
      <c r="H35" s="225"/>
      <c r="I35" s="225"/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507"/>
      <c r="G36" s="507"/>
      <c r="H36" s="507"/>
      <c r="I36" s="507"/>
      <c r="J36" s="366">
        <f>SUM(F36:I36)</f>
        <v>0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507"/>
      <c r="G37" s="507"/>
      <c r="H37" s="507"/>
      <c r="I37" s="507"/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492">
        <f>SUM(F39:F42)</f>
        <v>0</v>
      </c>
      <c r="G38" s="492">
        <f>SUM(G39:G42)</f>
        <v>0</v>
      </c>
      <c r="H38" s="492">
        <f>SUM(H39:H42)</f>
        <v>0</v>
      </c>
      <c r="I38" s="492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/>
      <c r="G39" s="392"/>
      <c r="H39" s="392"/>
      <c r="I39" s="392"/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507"/>
      <c r="G40" s="507"/>
      <c r="H40" s="507"/>
      <c r="I40" s="507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507"/>
      <c r="G41" s="507"/>
      <c r="H41" s="507"/>
      <c r="I41" s="507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507"/>
      <c r="G42" s="507"/>
      <c r="H42" s="507"/>
      <c r="I42" s="507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492">
        <f>SUM(F44:F54)</f>
        <v>0</v>
      </c>
      <c r="G43" s="492">
        <f>SUM(G44:G54)</f>
        <v>0</v>
      </c>
      <c r="H43" s="492">
        <f>SUM(H44:H54)</f>
        <v>0</v>
      </c>
      <c r="I43" s="492">
        <f>SUM(I44:I54)</f>
        <v>0</v>
      </c>
      <c r="J43" s="105">
        <f>SUM(F43:I43)</f>
        <v>0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507"/>
      <c r="G44" s="507"/>
      <c r="H44" s="507"/>
      <c r="I44" s="507"/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507"/>
      <c r="G45" s="507"/>
      <c r="H45" s="507"/>
      <c r="I45" s="507"/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507"/>
      <c r="G46" s="507"/>
      <c r="H46" s="507"/>
      <c r="I46" s="507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507"/>
      <c r="G47" s="507"/>
      <c r="H47" s="507"/>
      <c r="I47" s="507"/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507"/>
      <c r="G48" s="507"/>
      <c r="H48" s="507"/>
      <c r="I48" s="507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507"/>
      <c r="G49" s="507"/>
      <c r="H49" s="507"/>
      <c r="I49" s="507"/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507"/>
      <c r="G50" s="507"/>
      <c r="H50" s="507"/>
      <c r="I50" s="507"/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507"/>
      <c r="G51" s="507"/>
      <c r="H51" s="507"/>
      <c r="I51" s="507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507"/>
      <c r="G52" s="507"/>
      <c r="H52" s="507"/>
      <c r="I52" s="507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507"/>
      <c r="G53" s="507"/>
      <c r="H53" s="507"/>
      <c r="I53" s="507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507"/>
      <c r="G54" s="507"/>
      <c r="H54" s="507"/>
      <c r="I54" s="507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507"/>
      <c r="G56" s="507"/>
      <c r="H56" s="507"/>
      <c r="I56" s="507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507"/>
      <c r="G57" s="507"/>
      <c r="H57" s="507"/>
      <c r="I57" s="507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507"/>
      <c r="G58" s="507"/>
      <c r="H58" s="507"/>
      <c r="I58" s="507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507"/>
      <c r="G59" s="507"/>
      <c r="H59" s="507"/>
      <c r="I59" s="507"/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507"/>
      <c r="G60" s="507"/>
      <c r="H60" s="507"/>
      <c r="I60" s="507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507"/>
      <c r="G61" s="507"/>
      <c r="H61" s="507"/>
      <c r="I61" s="507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507"/>
      <c r="G62" s="507"/>
      <c r="H62" s="507"/>
      <c r="I62" s="507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507"/>
      <c r="G63" s="507"/>
      <c r="H63" s="507"/>
      <c r="I63" s="507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507"/>
      <c r="G64" s="507"/>
      <c r="H64" s="507"/>
      <c r="I64" s="507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0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492">
        <f>(F71)</f>
        <v>0</v>
      </c>
      <c r="G70" s="492">
        <f>(G71)</f>
        <v>0</v>
      </c>
      <c r="H70" s="492">
        <f>(H71)</f>
        <v>0</v>
      </c>
      <c r="I70" s="492">
        <f>(I71)</f>
        <v>0</v>
      </c>
      <c r="J70" s="492">
        <f>SUM(F70:I70)</f>
        <v>0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507"/>
      <c r="G71" s="507"/>
      <c r="H71" s="507"/>
      <c r="I71" s="507"/>
      <c r="J71" s="367">
        <f>SUM(F71:I71)</f>
        <v>0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492">
        <f>SUM(F73:F75)</f>
        <v>0</v>
      </c>
      <c r="G72" s="492">
        <f>SUM(G73:G75)</f>
        <v>0</v>
      </c>
      <c r="H72" s="492">
        <f>SUM(H73:H75)</f>
        <v>0</v>
      </c>
      <c r="I72" s="492">
        <f>SUM(I73:I75)</f>
        <v>0</v>
      </c>
      <c r="J72" s="492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507"/>
      <c r="G73" s="507"/>
      <c r="H73" s="507"/>
      <c r="I73" s="507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507"/>
      <c r="G74" s="507"/>
      <c r="H74" s="507"/>
      <c r="I74" s="507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507"/>
      <c r="G75" s="507"/>
      <c r="H75" s="507"/>
      <c r="I75" s="507"/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40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504"/>
      <c r="G77" s="504"/>
      <c r="H77" s="504"/>
      <c r="I77" s="504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1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1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504"/>
      <c r="G79" s="504"/>
      <c r="H79" s="504"/>
      <c r="I79" s="504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504"/>
      <c r="G80" s="504"/>
      <c r="H80" s="504"/>
      <c r="I80" s="504"/>
      <c r="J80" s="415">
        <f>SUM(F80:I80)</f>
        <v>0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504"/>
      <c r="G81" s="504"/>
      <c r="H81" s="504"/>
      <c r="I81" s="504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504"/>
      <c r="G82" s="504"/>
      <c r="H82" s="504"/>
      <c r="I82" s="504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504"/>
      <c r="G83" s="504"/>
      <c r="H83" s="504"/>
      <c r="I83" s="504"/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504"/>
      <c r="G84" s="504"/>
      <c r="H84" s="504"/>
      <c r="I84" s="504"/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504">
        <v>1</v>
      </c>
      <c r="G85" s="504"/>
      <c r="H85" s="504"/>
      <c r="I85" s="504"/>
      <c r="J85" s="415">
        <f t="shared" si="2"/>
        <v>1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504"/>
      <c r="G86" s="504"/>
      <c r="H86" s="504"/>
      <c r="I86" s="504"/>
      <c r="J86" s="415">
        <f t="shared" si="2"/>
        <v>0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1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503">
        <v>1</v>
      </c>
      <c r="H91" s="832">
        <f>SUM(F91:G91)</f>
        <v>1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508" t="s">
        <v>137</v>
      </c>
      <c r="F92" s="509"/>
      <c r="G92" s="503"/>
      <c r="H92" s="832">
        <f>SUM(F92:G92)</f>
        <v>0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508" t="s">
        <v>139</v>
      </c>
      <c r="F93" s="509"/>
      <c r="G93" s="503"/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416"/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6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0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/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/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/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/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/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0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/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/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0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/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/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/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/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/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/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/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511" t="s">
        <v>95</v>
      </c>
      <c r="E173" s="448"/>
      <c r="F173" s="437"/>
      <c r="G173" s="437"/>
      <c r="H173" s="449"/>
      <c r="I173" s="824">
        <f>SUM(I174:J210)</f>
        <v>3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/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/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/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/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/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/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/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/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/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/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/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/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/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/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/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/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/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/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/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/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/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/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/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/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/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/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/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/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/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/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/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/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>
        <v>1</v>
      </c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/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0"/>
      <c r="J208" s="870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0"/>
      <c r="J209" s="870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0">
        <v>2</v>
      </c>
      <c r="J210" s="870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2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>
        <v>1</v>
      </c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/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2">
        <v>1</v>
      </c>
      <c r="J214" s="87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/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/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1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>
        <v>1</v>
      </c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/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0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/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0"/>
      <c r="J225" s="870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0"/>
      <c r="J226" s="870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0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/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/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/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/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0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/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/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/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/>
      <c r="J236" s="873"/>
      <c r="K236" s="382"/>
      <c r="L236" s="383"/>
    </row>
    <row r="237" spans="2:13" ht="16.5" thickTop="1" thickBot="1" x14ac:dyDescent="0.25">
      <c r="B237" s="371"/>
      <c r="C237" s="475"/>
      <c r="D237" s="510" t="s">
        <v>171</v>
      </c>
      <c r="E237" s="155"/>
      <c r="F237" s="476"/>
      <c r="G237" s="437"/>
      <c r="H237" s="449"/>
      <c r="I237" s="804">
        <f>(I238+I239+I240+I241)</f>
        <v>0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0"/>
      <c r="J238" s="870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1"/>
      <c r="J239" s="871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0"/>
      <c r="J240" s="870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0"/>
      <c r="J241" s="870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/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/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40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E24" zoomScale="120" zoomScaleNormal="120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250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295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298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 t="s">
        <v>299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16</v>
      </c>
      <c r="G10" s="806"/>
      <c r="H10" s="807">
        <f>SUM(F10:G11)</f>
        <v>16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506" t="s">
        <v>1</v>
      </c>
      <c r="I14" s="506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505">
        <f>SUM(H16:H17)</f>
        <v>0</v>
      </c>
      <c r="I15" s="505">
        <f>SUM(I16:I17)</f>
        <v>0</v>
      </c>
      <c r="J15" s="792">
        <f>H15+I15</f>
        <v>0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/>
      <c r="I16" s="84"/>
      <c r="J16" s="796">
        <f>(H16+I16)</f>
        <v>0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/>
      <c r="I17" s="84"/>
      <c r="J17" s="824">
        <f>(H17+I17)</f>
        <v>0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506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0</v>
      </c>
      <c r="G21" s="825"/>
      <c r="H21" s="825"/>
      <c r="I21" s="826"/>
      <c r="J21" s="827">
        <f>(J23+J28+J34+J38+J43+J55+J70+J72+J78)</f>
        <v>0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0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/>
      <c r="G24" s="392"/>
      <c r="H24" s="392"/>
      <c r="I24" s="392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/>
      <c r="G25" s="392"/>
      <c r="H25" s="392"/>
      <c r="I25" s="392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/>
      <c r="G26" s="392"/>
      <c r="H26" s="392"/>
      <c r="I26" s="392"/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/>
      <c r="G27" s="392"/>
      <c r="H27" s="392"/>
      <c r="I27" s="392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511" t="s">
        <v>20</v>
      </c>
      <c r="E28" s="101"/>
      <c r="F28" s="492">
        <f>SUM(F29:F33)</f>
        <v>0</v>
      </c>
      <c r="G28" s="492">
        <f>SUM(G29:G33)</f>
        <v>0</v>
      </c>
      <c r="H28" s="492">
        <f>SUM(H29:H33)</f>
        <v>0</v>
      </c>
      <c r="I28" s="492">
        <f>SUM(I29:I33)</f>
        <v>0</v>
      </c>
      <c r="J28" s="102">
        <f t="shared" si="0"/>
        <v>0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/>
      <c r="G29" s="392"/>
      <c r="H29" s="392"/>
      <c r="I29" s="392"/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/>
      <c r="G30" s="392"/>
      <c r="H30" s="392"/>
      <c r="I30" s="392"/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/>
      <c r="G31" s="392"/>
      <c r="H31" s="392"/>
      <c r="I31" s="392"/>
      <c r="J31" s="365">
        <f t="shared" si="0"/>
        <v>0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/>
      <c r="G32" s="392"/>
      <c r="H32" s="392"/>
      <c r="I32" s="392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/>
      <c r="G33" s="392"/>
      <c r="H33" s="392"/>
      <c r="I33" s="392"/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0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0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/>
      <c r="G35" s="225"/>
      <c r="H35" s="225"/>
      <c r="I35" s="225"/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507"/>
      <c r="G36" s="507"/>
      <c r="H36" s="507"/>
      <c r="I36" s="507"/>
      <c r="J36" s="366">
        <f>SUM(F36:I36)</f>
        <v>0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507"/>
      <c r="G37" s="507"/>
      <c r="H37" s="507"/>
      <c r="I37" s="507"/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492">
        <f>SUM(F39:F42)</f>
        <v>0</v>
      </c>
      <c r="G38" s="492">
        <f>SUM(G39:G42)</f>
        <v>0</v>
      </c>
      <c r="H38" s="492">
        <f>SUM(H39:H42)</f>
        <v>0</v>
      </c>
      <c r="I38" s="492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/>
      <c r="G39" s="392"/>
      <c r="H39" s="392"/>
      <c r="I39" s="392"/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507"/>
      <c r="G40" s="507"/>
      <c r="H40" s="507"/>
      <c r="I40" s="507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507"/>
      <c r="G41" s="507"/>
      <c r="H41" s="507"/>
      <c r="I41" s="507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507"/>
      <c r="G42" s="507"/>
      <c r="H42" s="507"/>
      <c r="I42" s="507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492">
        <f>SUM(F44:F54)</f>
        <v>0</v>
      </c>
      <c r="G43" s="492">
        <f>SUM(G44:G54)</f>
        <v>0</v>
      </c>
      <c r="H43" s="492">
        <f>SUM(H44:H54)</f>
        <v>0</v>
      </c>
      <c r="I43" s="492">
        <f>SUM(I44:I54)</f>
        <v>0</v>
      </c>
      <c r="J43" s="105">
        <f>SUM(F43:I43)</f>
        <v>0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507"/>
      <c r="G44" s="507"/>
      <c r="H44" s="507"/>
      <c r="I44" s="507"/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507"/>
      <c r="G45" s="507"/>
      <c r="H45" s="507"/>
      <c r="I45" s="507"/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507"/>
      <c r="G46" s="507"/>
      <c r="H46" s="507"/>
      <c r="I46" s="507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507"/>
      <c r="G47" s="507"/>
      <c r="H47" s="507"/>
      <c r="I47" s="507"/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507"/>
      <c r="G48" s="507"/>
      <c r="H48" s="507"/>
      <c r="I48" s="507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507"/>
      <c r="G49" s="507"/>
      <c r="H49" s="507"/>
      <c r="I49" s="507"/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507"/>
      <c r="G50" s="507"/>
      <c r="H50" s="507"/>
      <c r="I50" s="507"/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507"/>
      <c r="G51" s="507"/>
      <c r="H51" s="507"/>
      <c r="I51" s="507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507"/>
      <c r="G52" s="507"/>
      <c r="H52" s="507"/>
      <c r="I52" s="507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507"/>
      <c r="G53" s="507"/>
      <c r="H53" s="507"/>
      <c r="I53" s="507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507"/>
      <c r="G54" s="507"/>
      <c r="H54" s="507"/>
      <c r="I54" s="507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507"/>
      <c r="G56" s="507"/>
      <c r="H56" s="507"/>
      <c r="I56" s="507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507"/>
      <c r="G57" s="507"/>
      <c r="H57" s="507"/>
      <c r="I57" s="507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507"/>
      <c r="G58" s="507"/>
      <c r="H58" s="507"/>
      <c r="I58" s="507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507"/>
      <c r="G59" s="507"/>
      <c r="H59" s="507"/>
      <c r="I59" s="507"/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507"/>
      <c r="G60" s="507"/>
      <c r="H60" s="507"/>
      <c r="I60" s="507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507"/>
      <c r="G61" s="507"/>
      <c r="H61" s="507"/>
      <c r="I61" s="507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507"/>
      <c r="G62" s="507"/>
      <c r="H62" s="507"/>
      <c r="I62" s="507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507"/>
      <c r="G63" s="507"/>
      <c r="H63" s="507"/>
      <c r="I63" s="507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507"/>
      <c r="G64" s="507"/>
      <c r="H64" s="507"/>
      <c r="I64" s="507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0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492">
        <f>(F71)</f>
        <v>0</v>
      </c>
      <c r="G70" s="492">
        <f>(G71)</f>
        <v>0</v>
      </c>
      <c r="H70" s="492">
        <f>(H71)</f>
        <v>0</v>
      </c>
      <c r="I70" s="492">
        <f>(I71)</f>
        <v>0</v>
      </c>
      <c r="J70" s="492">
        <f>SUM(F70:I70)</f>
        <v>0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507"/>
      <c r="G71" s="507"/>
      <c r="H71" s="507"/>
      <c r="I71" s="507"/>
      <c r="J71" s="367">
        <f>SUM(F71:I71)</f>
        <v>0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492">
        <f>SUM(F73:F75)</f>
        <v>0</v>
      </c>
      <c r="G72" s="492">
        <f>SUM(G73:G75)</f>
        <v>0</v>
      </c>
      <c r="H72" s="492">
        <f>SUM(H73:H75)</f>
        <v>0</v>
      </c>
      <c r="I72" s="492">
        <f>SUM(I73:I75)</f>
        <v>0</v>
      </c>
      <c r="J72" s="492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507"/>
      <c r="G73" s="507"/>
      <c r="H73" s="507"/>
      <c r="I73" s="507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507"/>
      <c r="G74" s="507"/>
      <c r="H74" s="507"/>
      <c r="I74" s="507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507"/>
      <c r="G75" s="507"/>
      <c r="H75" s="507"/>
      <c r="I75" s="507"/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16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504"/>
      <c r="G77" s="504"/>
      <c r="H77" s="504"/>
      <c r="I77" s="504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0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0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504"/>
      <c r="G79" s="504"/>
      <c r="H79" s="504"/>
      <c r="I79" s="504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504"/>
      <c r="G80" s="504"/>
      <c r="H80" s="504"/>
      <c r="I80" s="504"/>
      <c r="J80" s="415">
        <f>SUM(F80:I80)</f>
        <v>0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504"/>
      <c r="G81" s="504"/>
      <c r="H81" s="504"/>
      <c r="I81" s="504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504"/>
      <c r="G82" s="504"/>
      <c r="H82" s="504"/>
      <c r="I82" s="504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504"/>
      <c r="G83" s="504"/>
      <c r="H83" s="504"/>
      <c r="I83" s="504"/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504"/>
      <c r="G84" s="504"/>
      <c r="H84" s="504"/>
      <c r="I84" s="504"/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504"/>
      <c r="G85" s="504"/>
      <c r="H85" s="504"/>
      <c r="I85" s="504"/>
      <c r="J85" s="415">
        <f t="shared" si="2"/>
        <v>0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504"/>
      <c r="G86" s="504"/>
      <c r="H86" s="504"/>
      <c r="I86" s="504"/>
      <c r="J86" s="415">
        <f t="shared" si="2"/>
        <v>0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0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503"/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508" t="s">
        <v>137</v>
      </c>
      <c r="F92" s="509"/>
      <c r="G92" s="503"/>
      <c r="H92" s="832">
        <f>SUM(F92:G92)</f>
        <v>0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508" t="s">
        <v>139</v>
      </c>
      <c r="F93" s="509"/>
      <c r="G93" s="503"/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416"/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1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0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/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/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/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/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/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0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/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/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0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/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/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/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/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/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/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/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511" t="s">
        <v>95</v>
      </c>
      <c r="E173" s="448"/>
      <c r="F173" s="437"/>
      <c r="G173" s="437"/>
      <c r="H173" s="449"/>
      <c r="I173" s="824">
        <f>SUM(I174:J210)</f>
        <v>0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/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/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/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/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/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/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/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/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/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/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/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/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/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/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/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/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/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/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/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/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/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/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/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/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/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/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/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/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/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/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/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/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/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/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0"/>
      <c r="J208" s="870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0"/>
      <c r="J209" s="870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0"/>
      <c r="J210" s="870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0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/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/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2"/>
      <c r="J214" s="87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/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/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/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1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/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0"/>
      <c r="J225" s="870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0">
        <v>1</v>
      </c>
      <c r="J226" s="870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0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/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/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/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/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0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/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/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/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/>
      <c r="J236" s="873"/>
      <c r="K236" s="382"/>
      <c r="L236" s="383"/>
    </row>
    <row r="237" spans="2:13" ht="16.5" thickTop="1" thickBot="1" x14ac:dyDescent="0.25">
      <c r="B237" s="371"/>
      <c r="C237" s="475"/>
      <c r="D237" s="510" t="s">
        <v>171</v>
      </c>
      <c r="E237" s="155"/>
      <c r="F237" s="476"/>
      <c r="G237" s="437"/>
      <c r="H237" s="449"/>
      <c r="I237" s="804">
        <f>(I238+I239+I240+I241)</f>
        <v>0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0"/>
      <c r="J238" s="870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1"/>
      <c r="J239" s="871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0"/>
      <c r="J240" s="870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0"/>
      <c r="J241" s="870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/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/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16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50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67" zoomScale="85" zoomScaleNormal="85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250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295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296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 t="s">
        <v>297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64</v>
      </c>
      <c r="G10" s="806"/>
      <c r="H10" s="807">
        <f>SUM(F10:G11)</f>
        <v>64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506" t="s">
        <v>1</v>
      </c>
      <c r="I14" s="506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505">
        <f>SUM(H16:H17)</f>
        <v>6</v>
      </c>
      <c r="I15" s="505">
        <f>SUM(I16:I17)</f>
        <v>0</v>
      </c>
      <c r="J15" s="792">
        <f>H15+I15</f>
        <v>6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v>6</v>
      </c>
      <c r="I16" s="84"/>
      <c r="J16" s="796">
        <f>(H16+I16)</f>
        <v>6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/>
      <c r="I17" s="84"/>
      <c r="J17" s="824">
        <f>(H17+I17)</f>
        <v>0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506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4</v>
      </c>
      <c r="G21" s="825"/>
      <c r="H21" s="825"/>
      <c r="I21" s="826"/>
      <c r="J21" s="827">
        <f>(J23+J28+J34+J38+J43+J55+J70+J72+J78)</f>
        <v>9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6</v>
      </c>
      <c r="G22" s="97">
        <f>(G23+G28+G34+G38+G43+G55+G70+G72+G77+G78)</f>
        <v>3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/>
      <c r="G24" s="392"/>
      <c r="H24" s="392"/>
      <c r="I24" s="392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/>
      <c r="G25" s="392"/>
      <c r="H25" s="392"/>
      <c r="I25" s="392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/>
      <c r="G26" s="392"/>
      <c r="H26" s="392"/>
      <c r="I26" s="392"/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/>
      <c r="G27" s="392"/>
      <c r="H27" s="392"/>
      <c r="I27" s="392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511" t="s">
        <v>20</v>
      </c>
      <c r="E28" s="101"/>
      <c r="F28" s="492">
        <f>SUM(F29:F33)</f>
        <v>2</v>
      </c>
      <c r="G28" s="492">
        <f>SUM(G29:G33)</f>
        <v>0</v>
      </c>
      <c r="H28" s="492">
        <f>SUM(H29:H33)</f>
        <v>0</v>
      </c>
      <c r="I28" s="492">
        <f>SUM(I29:I33)</f>
        <v>0</v>
      </c>
      <c r="J28" s="102">
        <f t="shared" si="0"/>
        <v>2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/>
      <c r="G29" s="392"/>
      <c r="H29" s="392"/>
      <c r="I29" s="392"/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/>
      <c r="G30" s="392"/>
      <c r="H30" s="392"/>
      <c r="I30" s="392"/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>
        <v>2</v>
      </c>
      <c r="G31" s="392"/>
      <c r="H31" s="392"/>
      <c r="I31" s="392"/>
      <c r="J31" s="365">
        <f t="shared" si="0"/>
        <v>2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/>
      <c r="G32" s="392"/>
      <c r="H32" s="392"/>
      <c r="I32" s="392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/>
      <c r="G33" s="392"/>
      <c r="H33" s="392"/>
      <c r="I33" s="392"/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0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0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/>
      <c r="G35" s="225"/>
      <c r="H35" s="225"/>
      <c r="I35" s="225"/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507"/>
      <c r="G36" s="507"/>
      <c r="H36" s="507"/>
      <c r="I36" s="507"/>
      <c r="J36" s="366">
        <f>SUM(F36:I36)</f>
        <v>0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507"/>
      <c r="G37" s="507"/>
      <c r="H37" s="507"/>
      <c r="I37" s="507"/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492">
        <f>SUM(F39:F42)</f>
        <v>0</v>
      </c>
      <c r="G38" s="492">
        <f>SUM(G39:G42)</f>
        <v>2</v>
      </c>
      <c r="H38" s="492">
        <f>SUM(H39:H42)</f>
        <v>0</v>
      </c>
      <c r="I38" s="492">
        <f>SUM(I39:I42)</f>
        <v>0</v>
      </c>
      <c r="J38" s="100">
        <f t="shared" si="1"/>
        <v>2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/>
      <c r="G39" s="392">
        <v>2</v>
      </c>
      <c r="H39" s="392"/>
      <c r="I39" s="392"/>
      <c r="J39" s="366">
        <f t="shared" si="1"/>
        <v>2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507"/>
      <c r="G40" s="507"/>
      <c r="H40" s="507"/>
      <c r="I40" s="507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507"/>
      <c r="G41" s="507"/>
      <c r="H41" s="507"/>
      <c r="I41" s="507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507"/>
      <c r="G42" s="507"/>
      <c r="H42" s="507"/>
      <c r="I42" s="507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492">
        <f>SUM(F44:F54)</f>
        <v>0</v>
      </c>
      <c r="G43" s="492">
        <f>SUM(G44:G54)</f>
        <v>1</v>
      </c>
      <c r="H43" s="492">
        <f>SUM(H44:H54)</f>
        <v>0</v>
      </c>
      <c r="I43" s="492">
        <f>SUM(I44:I54)</f>
        <v>0</v>
      </c>
      <c r="J43" s="105">
        <f>SUM(F43:I43)</f>
        <v>1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507"/>
      <c r="G44" s="507"/>
      <c r="H44" s="507"/>
      <c r="I44" s="507"/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507"/>
      <c r="G45" s="507"/>
      <c r="H45" s="507"/>
      <c r="I45" s="507"/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507"/>
      <c r="G46" s="507"/>
      <c r="H46" s="507"/>
      <c r="I46" s="507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507"/>
      <c r="G47" s="507"/>
      <c r="H47" s="507"/>
      <c r="I47" s="507"/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507"/>
      <c r="G48" s="507"/>
      <c r="H48" s="507"/>
      <c r="I48" s="507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507"/>
      <c r="G49" s="507"/>
      <c r="H49" s="507"/>
      <c r="I49" s="507"/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507"/>
      <c r="G50" s="507">
        <v>1</v>
      </c>
      <c r="H50" s="507"/>
      <c r="I50" s="507"/>
      <c r="J50" s="367">
        <f t="shared" si="1"/>
        <v>1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507"/>
      <c r="G51" s="507"/>
      <c r="H51" s="507"/>
      <c r="I51" s="507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507"/>
      <c r="G52" s="507"/>
      <c r="H52" s="507"/>
      <c r="I52" s="507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507"/>
      <c r="G53" s="507"/>
      <c r="H53" s="507"/>
      <c r="I53" s="507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507"/>
      <c r="G54" s="507"/>
      <c r="H54" s="507"/>
      <c r="I54" s="507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507"/>
      <c r="G56" s="507"/>
      <c r="H56" s="507"/>
      <c r="I56" s="507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507"/>
      <c r="G57" s="507"/>
      <c r="H57" s="507"/>
      <c r="I57" s="507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507"/>
      <c r="G58" s="507"/>
      <c r="H58" s="507"/>
      <c r="I58" s="507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507"/>
      <c r="G59" s="507"/>
      <c r="H59" s="507"/>
      <c r="I59" s="507"/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507"/>
      <c r="G60" s="507"/>
      <c r="H60" s="507"/>
      <c r="I60" s="507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507"/>
      <c r="G61" s="507"/>
      <c r="H61" s="507"/>
      <c r="I61" s="507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507"/>
      <c r="G62" s="507"/>
      <c r="H62" s="507"/>
      <c r="I62" s="507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507"/>
      <c r="G63" s="507"/>
      <c r="H63" s="507"/>
      <c r="I63" s="507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507"/>
      <c r="G64" s="507"/>
      <c r="H64" s="507"/>
      <c r="I64" s="507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4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492">
        <f>(F71)</f>
        <v>0</v>
      </c>
      <c r="G70" s="492">
        <f>(G71)</f>
        <v>0</v>
      </c>
      <c r="H70" s="492">
        <f>(H71)</f>
        <v>0</v>
      </c>
      <c r="I70" s="492">
        <f>(I71)</f>
        <v>0</v>
      </c>
      <c r="J70" s="492">
        <f>SUM(F70:I70)</f>
        <v>0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507"/>
      <c r="G71" s="507"/>
      <c r="H71" s="507"/>
      <c r="I71" s="507"/>
      <c r="J71" s="367">
        <f>SUM(F71:I71)</f>
        <v>0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492">
        <f>SUM(F73:F75)</f>
        <v>0</v>
      </c>
      <c r="G72" s="492">
        <f>SUM(G73:G75)</f>
        <v>0</v>
      </c>
      <c r="H72" s="492">
        <f>SUM(H73:H75)</f>
        <v>0</v>
      </c>
      <c r="I72" s="492">
        <f>SUM(I73:I75)</f>
        <v>0</v>
      </c>
      <c r="J72" s="492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507"/>
      <c r="G73" s="507"/>
      <c r="H73" s="507"/>
      <c r="I73" s="507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507"/>
      <c r="G74" s="507"/>
      <c r="H74" s="507"/>
      <c r="I74" s="507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507"/>
      <c r="G75" s="507"/>
      <c r="H75" s="507"/>
      <c r="I75" s="507"/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61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504"/>
      <c r="G77" s="504"/>
      <c r="H77" s="504"/>
      <c r="I77" s="504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4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4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504"/>
      <c r="G79" s="504"/>
      <c r="H79" s="504"/>
      <c r="I79" s="504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504">
        <v>2</v>
      </c>
      <c r="G80" s="504"/>
      <c r="H80" s="504"/>
      <c r="I80" s="504"/>
      <c r="J80" s="415">
        <f>SUM(F80:I80)</f>
        <v>2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504"/>
      <c r="G81" s="504"/>
      <c r="H81" s="504"/>
      <c r="I81" s="504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504"/>
      <c r="G82" s="504"/>
      <c r="H82" s="504"/>
      <c r="I82" s="504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504"/>
      <c r="G83" s="504"/>
      <c r="H83" s="504"/>
      <c r="I83" s="504"/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504"/>
      <c r="G84" s="504"/>
      <c r="H84" s="504"/>
      <c r="I84" s="504"/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504">
        <v>1</v>
      </c>
      <c r="G85" s="504"/>
      <c r="H85" s="504"/>
      <c r="I85" s="504"/>
      <c r="J85" s="415">
        <f t="shared" si="2"/>
        <v>1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504">
        <v>1</v>
      </c>
      <c r="G86" s="504"/>
      <c r="H86" s="504"/>
      <c r="I86" s="504"/>
      <c r="J86" s="415">
        <f t="shared" si="2"/>
        <v>1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1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503"/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508" t="s">
        <v>137</v>
      </c>
      <c r="F92" s="509"/>
      <c r="G92" s="503">
        <v>1</v>
      </c>
      <c r="H92" s="832">
        <f>SUM(F92:G92)</f>
        <v>1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508" t="s">
        <v>139</v>
      </c>
      <c r="F93" s="509"/>
      <c r="G93" s="503"/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416"/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42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0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/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/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/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/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/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0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/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/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0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/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/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/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/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/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/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/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511" t="s">
        <v>95</v>
      </c>
      <c r="E173" s="448"/>
      <c r="F173" s="437"/>
      <c r="G173" s="437"/>
      <c r="H173" s="449"/>
      <c r="I173" s="824">
        <f>SUM(I174:J210)</f>
        <v>2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/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>
        <v>1</v>
      </c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/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/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/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/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/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/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/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/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/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/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/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/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/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>
        <v>1</v>
      </c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/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/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/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/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/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/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/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/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/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/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/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/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/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/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/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/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/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/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0"/>
      <c r="J208" s="870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0"/>
      <c r="J209" s="870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0"/>
      <c r="J210" s="870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12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>
        <v>8</v>
      </c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/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2">
        <v>4</v>
      </c>
      <c r="J214" s="87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/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/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/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14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>
        <v>1</v>
      </c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0"/>
      <c r="J225" s="870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0">
        <v>13</v>
      </c>
      <c r="J226" s="870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14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>
        <v>4</v>
      </c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/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>
        <v>10</v>
      </c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/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0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/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/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/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/>
      <c r="J236" s="873"/>
      <c r="K236" s="382"/>
      <c r="L236" s="383"/>
    </row>
    <row r="237" spans="2:13" ht="16.5" thickTop="1" thickBot="1" x14ac:dyDescent="0.25">
      <c r="B237" s="371"/>
      <c r="C237" s="475"/>
      <c r="D237" s="510" t="s">
        <v>171</v>
      </c>
      <c r="E237" s="155"/>
      <c r="F237" s="476"/>
      <c r="G237" s="437"/>
      <c r="H237" s="449"/>
      <c r="I237" s="804">
        <f>(I238+I239+I240+I241)</f>
        <v>0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0"/>
      <c r="J238" s="870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1"/>
      <c r="J239" s="871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0"/>
      <c r="J240" s="870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0"/>
      <c r="J241" s="870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/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/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65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50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58" zoomScale="85" zoomScaleNormal="85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259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293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294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>
        <v>44291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51</v>
      </c>
      <c r="G10" s="806"/>
      <c r="H10" s="807">
        <f>SUM(F10:G11)</f>
        <v>51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506" t="s">
        <v>1</v>
      </c>
      <c r="I14" s="506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505">
        <f>SUM(H16:H17)</f>
        <v>4</v>
      </c>
      <c r="I15" s="505">
        <f>SUM(I16:I17)</f>
        <v>0</v>
      </c>
      <c r="J15" s="792">
        <f>H15+I15</f>
        <v>4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v>1</v>
      </c>
      <c r="I16" s="84"/>
      <c r="J16" s="796">
        <f>(H16+I16)</f>
        <v>1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>
        <v>3</v>
      </c>
      <c r="I17" s="84"/>
      <c r="J17" s="824">
        <f>(H17+I17)</f>
        <v>3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506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0</v>
      </c>
      <c r="G21" s="825"/>
      <c r="H21" s="825"/>
      <c r="I21" s="826"/>
      <c r="J21" s="827">
        <f>(J23+J28+J34+J38+J43+J55+J70+J72+J78)</f>
        <v>3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3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/>
      <c r="G24" s="392"/>
      <c r="H24" s="392"/>
      <c r="I24" s="392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/>
      <c r="G25" s="392"/>
      <c r="H25" s="392"/>
      <c r="I25" s="392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/>
      <c r="G26" s="392"/>
      <c r="H26" s="392"/>
      <c r="I26" s="392"/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/>
      <c r="G27" s="392"/>
      <c r="H27" s="392"/>
      <c r="I27" s="392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511" t="s">
        <v>20</v>
      </c>
      <c r="E28" s="101"/>
      <c r="F28" s="492">
        <f>SUM(F29:F33)</f>
        <v>0</v>
      </c>
      <c r="G28" s="492">
        <f>SUM(G29:G33)</f>
        <v>0</v>
      </c>
      <c r="H28" s="492">
        <f>SUM(H29:H33)</f>
        <v>0</v>
      </c>
      <c r="I28" s="492">
        <f>SUM(I29:I33)</f>
        <v>0</v>
      </c>
      <c r="J28" s="102">
        <f t="shared" si="0"/>
        <v>0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/>
      <c r="G29" s="392"/>
      <c r="H29" s="392"/>
      <c r="I29" s="392"/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/>
      <c r="G30" s="392"/>
      <c r="H30" s="392"/>
      <c r="I30" s="392"/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/>
      <c r="G31" s="392"/>
      <c r="H31" s="392"/>
      <c r="I31" s="392"/>
      <c r="J31" s="365">
        <f t="shared" si="0"/>
        <v>0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/>
      <c r="G32" s="392"/>
      <c r="H32" s="392"/>
      <c r="I32" s="392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/>
      <c r="G33" s="392"/>
      <c r="H33" s="392"/>
      <c r="I33" s="392"/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1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1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/>
      <c r="G35" s="225"/>
      <c r="H35" s="225"/>
      <c r="I35" s="225"/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507">
        <v>1</v>
      </c>
      <c r="G36" s="507"/>
      <c r="H36" s="507"/>
      <c r="I36" s="507"/>
      <c r="J36" s="366">
        <f>SUM(F36:I36)</f>
        <v>1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507"/>
      <c r="G37" s="507"/>
      <c r="H37" s="507"/>
      <c r="I37" s="507"/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492">
        <f>SUM(F39:F42)</f>
        <v>0</v>
      </c>
      <c r="G38" s="492">
        <f>SUM(G39:G42)</f>
        <v>0</v>
      </c>
      <c r="H38" s="492">
        <f>SUM(H39:H42)</f>
        <v>0</v>
      </c>
      <c r="I38" s="492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/>
      <c r="G39" s="392"/>
      <c r="H39" s="392"/>
      <c r="I39" s="392"/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507"/>
      <c r="G40" s="507"/>
      <c r="H40" s="507"/>
      <c r="I40" s="507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507"/>
      <c r="G41" s="507"/>
      <c r="H41" s="507"/>
      <c r="I41" s="507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507"/>
      <c r="G42" s="507"/>
      <c r="H42" s="507"/>
      <c r="I42" s="507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492">
        <f>SUM(F44:F54)</f>
        <v>0</v>
      </c>
      <c r="G43" s="492">
        <f>SUM(G44:G54)</f>
        <v>0</v>
      </c>
      <c r="H43" s="492">
        <f>SUM(H44:H54)</f>
        <v>0</v>
      </c>
      <c r="I43" s="492">
        <f>SUM(I44:I54)</f>
        <v>0</v>
      </c>
      <c r="J43" s="105">
        <f>SUM(F43:I43)</f>
        <v>0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507"/>
      <c r="G44" s="507"/>
      <c r="H44" s="507"/>
      <c r="I44" s="507"/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507"/>
      <c r="G45" s="507"/>
      <c r="H45" s="507"/>
      <c r="I45" s="507"/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507"/>
      <c r="G46" s="507"/>
      <c r="H46" s="507"/>
      <c r="I46" s="507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507"/>
      <c r="G47" s="507"/>
      <c r="H47" s="507"/>
      <c r="I47" s="507"/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507"/>
      <c r="G48" s="507"/>
      <c r="H48" s="507"/>
      <c r="I48" s="507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507"/>
      <c r="G49" s="507"/>
      <c r="H49" s="507"/>
      <c r="I49" s="507"/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507"/>
      <c r="G50" s="507"/>
      <c r="H50" s="507"/>
      <c r="I50" s="507"/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507"/>
      <c r="G51" s="507"/>
      <c r="H51" s="507"/>
      <c r="I51" s="507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507"/>
      <c r="G52" s="507"/>
      <c r="H52" s="507"/>
      <c r="I52" s="507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507"/>
      <c r="G53" s="507"/>
      <c r="H53" s="507"/>
      <c r="I53" s="507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507"/>
      <c r="G54" s="507"/>
      <c r="H54" s="507"/>
      <c r="I54" s="507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507"/>
      <c r="G56" s="507"/>
      <c r="H56" s="507"/>
      <c r="I56" s="507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507"/>
      <c r="G57" s="507"/>
      <c r="H57" s="507"/>
      <c r="I57" s="507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507"/>
      <c r="G58" s="507"/>
      <c r="H58" s="507"/>
      <c r="I58" s="507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507"/>
      <c r="G59" s="507"/>
      <c r="H59" s="507"/>
      <c r="I59" s="507"/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507"/>
      <c r="G60" s="507"/>
      <c r="H60" s="507"/>
      <c r="I60" s="507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507"/>
      <c r="G61" s="507"/>
      <c r="H61" s="507"/>
      <c r="I61" s="507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507"/>
      <c r="G62" s="507"/>
      <c r="H62" s="507"/>
      <c r="I62" s="507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507"/>
      <c r="G63" s="507"/>
      <c r="H63" s="507"/>
      <c r="I63" s="507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507"/>
      <c r="G64" s="507"/>
      <c r="H64" s="507"/>
      <c r="I64" s="507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1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492">
        <f>(F71)</f>
        <v>0</v>
      </c>
      <c r="G70" s="492">
        <f>(G71)</f>
        <v>0</v>
      </c>
      <c r="H70" s="492">
        <f>(H71)</f>
        <v>0</v>
      </c>
      <c r="I70" s="492">
        <f>(I71)</f>
        <v>0</v>
      </c>
      <c r="J70" s="492">
        <f>SUM(F70:I70)</f>
        <v>0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507"/>
      <c r="G71" s="507"/>
      <c r="H71" s="507"/>
      <c r="I71" s="507"/>
      <c r="J71" s="367">
        <f>SUM(F71:I71)</f>
        <v>0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492">
        <f>SUM(F73:F75)</f>
        <v>0</v>
      </c>
      <c r="G72" s="492">
        <f>SUM(G73:G75)</f>
        <v>0</v>
      </c>
      <c r="H72" s="492">
        <f>SUM(H73:H75)</f>
        <v>0</v>
      </c>
      <c r="I72" s="492">
        <f>SUM(I73:I75)</f>
        <v>0</v>
      </c>
      <c r="J72" s="492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507"/>
      <c r="G73" s="507"/>
      <c r="H73" s="507"/>
      <c r="I73" s="507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507"/>
      <c r="G74" s="507"/>
      <c r="H74" s="507"/>
      <c r="I74" s="507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507"/>
      <c r="G75" s="507"/>
      <c r="H75" s="507"/>
      <c r="I75" s="507"/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51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504"/>
      <c r="G77" s="504"/>
      <c r="H77" s="504"/>
      <c r="I77" s="504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2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2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504"/>
      <c r="G79" s="504"/>
      <c r="H79" s="504"/>
      <c r="I79" s="504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504">
        <v>1</v>
      </c>
      <c r="G80" s="504"/>
      <c r="H80" s="504"/>
      <c r="I80" s="504"/>
      <c r="J80" s="415">
        <f>SUM(F80:I80)</f>
        <v>1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504"/>
      <c r="G81" s="504"/>
      <c r="H81" s="504"/>
      <c r="I81" s="504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504"/>
      <c r="G82" s="504"/>
      <c r="H82" s="504"/>
      <c r="I82" s="504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504"/>
      <c r="G83" s="504"/>
      <c r="H83" s="504"/>
      <c r="I83" s="504"/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504"/>
      <c r="G84" s="504"/>
      <c r="H84" s="504"/>
      <c r="I84" s="504"/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504">
        <v>1</v>
      </c>
      <c r="G85" s="504"/>
      <c r="H85" s="504"/>
      <c r="I85" s="504"/>
      <c r="J85" s="415">
        <f t="shared" si="2"/>
        <v>1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504"/>
      <c r="G86" s="504"/>
      <c r="H86" s="504"/>
      <c r="I86" s="504"/>
      <c r="J86" s="415">
        <f t="shared" si="2"/>
        <v>0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3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503"/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508" t="s">
        <v>137</v>
      </c>
      <c r="F92" s="509"/>
      <c r="G92" s="503">
        <v>3</v>
      </c>
      <c r="H92" s="832">
        <f>SUM(F92:G92)</f>
        <v>3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508" t="s">
        <v>139</v>
      </c>
      <c r="F93" s="509"/>
      <c r="G93" s="503"/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416"/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10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0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/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/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/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/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/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0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/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/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0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/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/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/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/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/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/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/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511" t="s">
        <v>95</v>
      </c>
      <c r="E173" s="448"/>
      <c r="F173" s="437"/>
      <c r="G173" s="437"/>
      <c r="H173" s="449"/>
      <c r="I173" s="824">
        <f>SUM(I174:J210)</f>
        <v>0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/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/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/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/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/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/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/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/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/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/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/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/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/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/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/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/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/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/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/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/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/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/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/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/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/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/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/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/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/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/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/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/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/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/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0"/>
      <c r="J208" s="870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0"/>
      <c r="J209" s="870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0"/>
      <c r="J210" s="870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2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>
        <v>1</v>
      </c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/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2">
        <v>1</v>
      </c>
      <c r="J214" s="87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/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/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/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7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>
        <v>1</v>
      </c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0"/>
      <c r="J225" s="870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0">
        <v>6</v>
      </c>
      <c r="J226" s="870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0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/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/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/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/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1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/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/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>
        <v>1</v>
      </c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/>
      <c r="J236" s="873"/>
      <c r="K236" s="382"/>
      <c r="L236" s="383"/>
    </row>
    <row r="237" spans="2:13" ht="16.5" thickTop="1" thickBot="1" x14ac:dyDescent="0.25">
      <c r="B237" s="371"/>
      <c r="C237" s="475"/>
      <c r="D237" s="510" t="s">
        <v>171</v>
      </c>
      <c r="E237" s="155"/>
      <c r="F237" s="476"/>
      <c r="G237" s="437"/>
      <c r="H237" s="449"/>
      <c r="I237" s="804">
        <f>(I238+I239+I240+I241)</f>
        <v>0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0"/>
      <c r="J238" s="870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1"/>
      <c r="J239" s="871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0"/>
      <c r="J240" s="870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0"/>
      <c r="J241" s="870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/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/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52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58" zoomScale="70" zoomScaleNormal="70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374" customWidth="1"/>
    <col min="2" max="2" width="15.570312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42578125" style="374" customWidth="1"/>
    <col min="7" max="7" width="7.5703125" style="374" customWidth="1"/>
    <col min="8" max="8" width="8.5703125" style="374" customWidth="1"/>
    <col min="9" max="9" width="7.85546875" style="374" customWidth="1"/>
    <col min="10" max="10" width="9.5703125" style="374" customWidth="1"/>
    <col min="11" max="17" width="7.5703125" style="374" customWidth="1"/>
    <col min="18" max="256" width="11.42578125" style="374"/>
    <col min="257" max="257" width="7.5703125" style="374" customWidth="1"/>
    <col min="258" max="258" width="15.570312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42578125" style="374" customWidth="1"/>
    <col min="263" max="263" width="7.5703125" style="374" customWidth="1"/>
    <col min="264" max="264" width="8.5703125" style="374" customWidth="1"/>
    <col min="265" max="265" width="7.85546875" style="374" customWidth="1"/>
    <col min="266" max="266" width="9.5703125" style="374" customWidth="1"/>
    <col min="267" max="273" width="7.5703125" style="374" customWidth="1"/>
    <col min="274" max="512" width="11.42578125" style="374"/>
    <col min="513" max="513" width="7.5703125" style="374" customWidth="1"/>
    <col min="514" max="514" width="15.570312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42578125" style="374" customWidth="1"/>
    <col min="519" max="519" width="7.5703125" style="374" customWidth="1"/>
    <col min="520" max="520" width="8.5703125" style="374" customWidth="1"/>
    <col min="521" max="521" width="7.85546875" style="374" customWidth="1"/>
    <col min="522" max="522" width="9.5703125" style="374" customWidth="1"/>
    <col min="523" max="529" width="7.5703125" style="374" customWidth="1"/>
    <col min="530" max="768" width="11.42578125" style="374"/>
    <col min="769" max="769" width="7.5703125" style="374" customWidth="1"/>
    <col min="770" max="770" width="15.570312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42578125" style="374" customWidth="1"/>
    <col min="775" max="775" width="7.5703125" style="374" customWidth="1"/>
    <col min="776" max="776" width="8.5703125" style="374" customWidth="1"/>
    <col min="777" max="777" width="7.85546875" style="374" customWidth="1"/>
    <col min="778" max="778" width="9.5703125" style="374" customWidth="1"/>
    <col min="779" max="785" width="7.5703125" style="374" customWidth="1"/>
    <col min="786" max="1024" width="11.42578125" style="374"/>
    <col min="1025" max="1025" width="7.5703125" style="374" customWidth="1"/>
    <col min="1026" max="1026" width="15.570312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42578125" style="374" customWidth="1"/>
    <col min="1031" max="1031" width="7.5703125" style="374" customWidth="1"/>
    <col min="1032" max="1032" width="8.5703125" style="374" customWidth="1"/>
    <col min="1033" max="1033" width="7.85546875" style="374" customWidth="1"/>
    <col min="1034" max="1034" width="9.5703125" style="374" customWidth="1"/>
    <col min="1035" max="1041" width="7.5703125" style="374" customWidth="1"/>
    <col min="1042" max="1280" width="11.42578125" style="374"/>
    <col min="1281" max="1281" width="7.5703125" style="374" customWidth="1"/>
    <col min="1282" max="1282" width="15.570312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42578125" style="374" customWidth="1"/>
    <col min="1287" max="1287" width="7.5703125" style="374" customWidth="1"/>
    <col min="1288" max="1288" width="8.5703125" style="374" customWidth="1"/>
    <col min="1289" max="1289" width="7.85546875" style="374" customWidth="1"/>
    <col min="1290" max="1290" width="9.5703125" style="374" customWidth="1"/>
    <col min="1291" max="1297" width="7.5703125" style="374" customWidth="1"/>
    <col min="1298" max="1536" width="11.42578125" style="374"/>
    <col min="1537" max="1537" width="7.5703125" style="374" customWidth="1"/>
    <col min="1538" max="1538" width="15.570312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42578125" style="374" customWidth="1"/>
    <col min="1543" max="1543" width="7.5703125" style="374" customWidth="1"/>
    <col min="1544" max="1544" width="8.5703125" style="374" customWidth="1"/>
    <col min="1545" max="1545" width="7.85546875" style="374" customWidth="1"/>
    <col min="1546" max="1546" width="9.5703125" style="374" customWidth="1"/>
    <col min="1547" max="1553" width="7.5703125" style="374" customWidth="1"/>
    <col min="1554" max="1792" width="11.42578125" style="374"/>
    <col min="1793" max="1793" width="7.5703125" style="374" customWidth="1"/>
    <col min="1794" max="1794" width="15.570312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42578125" style="374" customWidth="1"/>
    <col min="1799" max="1799" width="7.5703125" style="374" customWidth="1"/>
    <col min="1800" max="1800" width="8.5703125" style="374" customWidth="1"/>
    <col min="1801" max="1801" width="7.85546875" style="374" customWidth="1"/>
    <col min="1802" max="1802" width="9.5703125" style="374" customWidth="1"/>
    <col min="1803" max="1809" width="7.5703125" style="374" customWidth="1"/>
    <col min="1810" max="2048" width="11.42578125" style="374"/>
    <col min="2049" max="2049" width="7.5703125" style="374" customWidth="1"/>
    <col min="2050" max="2050" width="15.570312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42578125" style="374" customWidth="1"/>
    <col min="2055" max="2055" width="7.5703125" style="374" customWidth="1"/>
    <col min="2056" max="2056" width="8.5703125" style="374" customWidth="1"/>
    <col min="2057" max="2057" width="7.85546875" style="374" customWidth="1"/>
    <col min="2058" max="2058" width="9.5703125" style="374" customWidth="1"/>
    <col min="2059" max="2065" width="7.5703125" style="374" customWidth="1"/>
    <col min="2066" max="2304" width="11.42578125" style="374"/>
    <col min="2305" max="2305" width="7.5703125" style="374" customWidth="1"/>
    <col min="2306" max="2306" width="15.570312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42578125" style="374" customWidth="1"/>
    <col min="2311" max="2311" width="7.5703125" style="374" customWidth="1"/>
    <col min="2312" max="2312" width="8.5703125" style="374" customWidth="1"/>
    <col min="2313" max="2313" width="7.85546875" style="374" customWidth="1"/>
    <col min="2314" max="2314" width="9.5703125" style="374" customWidth="1"/>
    <col min="2315" max="2321" width="7.5703125" style="374" customWidth="1"/>
    <col min="2322" max="2560" width="11.42578125" style="374"/>
    <col min="2561" max="2561" width="7.5703125" style="374" customWidth="1"/>
    <col min="2562" max="2562" width="15.570312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42578125" style="374" customWidth="1"/>
    <col min="2567" max="2567" width="7.5703125" style="374" customWidth="1"/>
    <col min="2568" max="2568" width="8.5703125" style="374" customWidth="1"/>
    <col min="2569" max="2569" width="7.85546875" style="374" customWidth="1"/>
    <col min="2570" max="2570" width="9.5703125" style="374" customWidth="1"/>
    <col min="2571" max="2577" width="7.5703125" style="374" customWidth="1"/>
    <col min="2578" max="2816" width="11.42578125" style="374"/>
    <col min="2817" max="2817" width="7.5703125" style="374" customWidth="1"/>
    <col min="2818" max="2818" width="15.570312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42578125" style="374" customWidth="1"/>
    <col min="2823" max="2823" width="7.5703125" style="374" customWidth="1"/>
    <col min="2824" max="2824" width="8.5703125" style="374" customWidth="1"/>
    <col min="2825" max="2825" width="7.85546875" style="374" customWidth="1"/>
    <col min="2826" max="2826" width="9.5703125" style="374" customWidth="1"/>
    <col min="2827" max="2833" width="7.5703125" style="374" customWidth="1"/>
    <col min="2834" max="3072" width="11.42578125" style="374"/>
    <col min="3073" max="3073" width="7.5703125" style="374" customWidth="1"/>
    <col min="3074" max="3074" width="15.570312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42578125" style="374" customWidth="1"/>
    <col min="3079" max="3079" width="7.5703125" style="374" customWidth="1"/>
    <col min="3080" max="3080" width="8.5703125" style="374" customWidth="1"/>
    <col min="3081" max="3081" width="7.85546875" style="374" customWidth="1"/>
    <col min="3082" max="3082" width="9.5703125" style="374" customWidth="1"/>
    <col min="3083" max="3089" width="7.5703125" style="374" customWidth="1"/>
    <col min="3090" max="3328" width="11.42578125" style="374"/>
    <col min="3329" max="3329" width="7.5703125" style="374" customWidth="1"/>
    <col min="3330" max="3330" width="15.570312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42578125" style="374" customWidth="1"/>
    <col min="3335" max="3335" width="7.5703125" style="374" customWidth="1"/>
    <col min="3336" max="3336" width="8.5703125" style="374" customWidth="1"/>
    <col min="3337" max="3337" width="7.85546875" style="374" customWidth="1"/>
    <col min="3338" max="3338" width="9.5703125" style="374" customWidth="1"/>
    <col min="3339" max="3345" width="7.5703125" style="374" customWidth="1"/>
    <col min="3346" max="3584" width="11.42578125" style="374"/>
    <col min="3585" max="3585" width="7.5703125" style="374" customWidth="1"/>
    <col min="3586" max="3586" width="15.570312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42578125" style="374" customWidth="1"/>
    <col min="3591" max="3591" width="7.5703125" style="374" customWidth="1"/>
    <col min="3592" max="3592" width="8.5703125" style="374" customWidth="1"/>
    <col min="3593" max="3593" width="7.85546875" style="374" customWidth="1"/>
    <col min="3594" max="3594" width="9.5703125" style="374" customWidth="1"/>
    <col min="3595" max="3601" width="7.5703125" style="374" customWidth="1"/>
    <col min="3602" max="3840" width="11.42578125" style="374"/>
    <col min="3841" max="3841" width="7.5703125" style="374" customWidth="1"/>
    <col min="3842" max="3842" width="15.570312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42578125" style="374" customWidth="1"/>
    <col min="3847" max="3847" width="7.5703125" style="374" customWidth="1"/>
    <col min="3848" max="3848" width="8.5703125" style="374" customWidth="1"/>
    <col min="3849" max="3849" width="7.85546875" style="374" customWidth="1"/>
    <col min="3850" max="3850" width="9.5703125" style="374" customWidth="1"/>
    <col min="3851" max="3857" width="7.5703125" style="374" customWidth="1"/>
    <col min="3858" max="4096" width="11.42578125" style="374"/>
    <col min="4097" max="4097" width="7.5703125" style="374" customWidth="1"/>
    <col min="4098" max="4098" width="15.570312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42578125" style="374" customWidth="1"/>
    <col min="4103" max="4103" width="7.5703125" style="374" customWidth="1"/>
    <col min="4104" max="4104" width="8.5703125" style="374" customWidth="1"/>
    <col min="4105" max="4105" width="7.85546875" style="374" customWidth="1"/>
    <col min="4106" max="4106" width="9.5703125" style="374" customWidth="1"/>
    <col min="4107" max="4113" width="7.5703125" style="374" customWidth="1"/>
    <col min="4114" max="4352" width="11.42578125" style="374"/>
    <col min="4353" max="4353" width="7.5703125" style="374" customWidth="1"/>
    <col min="4354" max="4354" width="15.570312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42578125" style="374" customWidth="1"/>
    <col min="4359" max="4359" width="7.5703125" style="374" customWidth="1"/>
    <col min="4360" max="4360" width="8.5703125" style="374" customWidth="1"/>
    <col min="4361" max="4361" width="7.85546875" style="374" customWidth="1"/>
    <col min="4362" max="4362" width="9.5703125" style="374" customWidth="1"/>
    <col min="4363" max="4369" width="7.5703125" style="374" customWidth="1"/>
    <col min="4370" max="4608" width="11.42578125" style="374"/>
    <col min="4609" max="4609" width="7.5703125" style="374" customWidth="1"/>
    <col min="4610" max="4610" width="15.570312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42578125" style="374" customWidth="1"/>
    <col min="4615" max="4615" width="7.5703125" style="374" customWidth="1"/>
    <col min="4616" max="4616" width="8.5703125" style="374" customWidth="1"/>
    <col min="4617" max="4617" width="7.85546875" style="374" customWidth="1"/>
    <col min="4618" max="4618" width="9.5703125" style="374" customWidth="1"/>
    <col min="4619" max="4625" width="7.5703125" style="374" customWidth="1"/>
    <col min="4626" max="4864" width="11.42578125" style="374"/>
    <col min="4865" max="4865" width="7.5703125" style="374" customWidth="1"/>
    <col min="4866" max="4866" width="15.570312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42578125" style="374" customWidth="1"/>
    <col min="4871" max="4871" width="7.5703125" style="374" customWidth="1"/>
    <col min="4872" max="4872" width="8.5703125" style="374" customWidth="1"/>
    <col min="4873" max="4873" width="7.85546875" style="374" customWidth="1"/>
    <col min="4874" max="4874" width="9.5703125" style="374" customWidth="1"/>
    <col min="4875" max="4881" width="7.5703125" style="374" customWidth="1"/>
    <col min="4882" max="5120" width="11.42578125" style="374"/>
    <col min="5121" max="5121" width="7.5703125" style="374" customWidth="1"/>
    <col min="5122" max="5122" width="15.570312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42578125" style="374" customWidth="1"/>
    <col min="5127" max="5127" width="7.5703125" style="374" customWidth="1"/>
    <col min="5128" max="5128" width="8.5703125" style="374" customWidth="1"/>
    <col min="5129" max="5129" width="7.85546875" style="374" customWidth="1"/>
    <col min="5130" max="5130" width="9.5703125" style="374" customWidth="1"/>
    <col min="5131" max="5137" width="7.5703125" style="374" customWidth="1"/>
    <col min="5138" max="5376" width="11.42578125" style="374"/>
    <col min="5377" max="5377" width="7.5703125" style="374" customWidth="1"/>
    <col min="5378" max="5378" width="15.570312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42578125" style="374" customWidth="1"/>
    <col min="5383" max="5383" width="7.5703125" style="374" customWidth="1"/>
    <col min="5384" max="5384" width="8.5703125" style="374" customWidth="1"/>
    <col min="5385" max="5385" width="7.85546875" style="374" customWidth="1"/>
    <col min="5386" max="5386" width="9.5703125" style="374" customWidth="1"/>
    <col min="5387" max="5393" width="7.5703125" style="374" customWidth="1"/>
    <col min="5394" max="5632" width="11.42578125" style="374"/>
    <col min="5633" max="5633" width="7.5703125" style="374" customWidth="1"/>
    <col min="5634" max="5634" width="15.570312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42578125" style="374" customWidth="1"/>
    <col min="5639" max="5639" width="7.5703125" style="374" customWidth="1"/>
    <col min="5640" max="5640" width="8.5703125" style="374" customWidth="1"/>
    <col min="5641" max="5641" width="7.85546875" style="374" customWidth="1"/>
    <col min="5642" max="5642" width="9.5703125" style="374" customWidth="1"/>
    <col min="5643" max="5649" width="7.5703125" style="374" customWidth="1"/>
    <col min="5650" max="5888" width="11.42578125" style="374"/>
    <col min="5889" max="5889" width="7.5703125" style="374" customWidth="1"/>
    <col min="5890" max="5890" width="15.570312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42578125" style="374" customWidth="1"/>
    <col min="5895" max="5895" width="7.5703125" style="374" customWidth="1"/>
    <col min="5896" max="5896" width="8.5703125" style="374" customWidth="1"/>
    <col min="5897" max="5897" width="7.85546875" style="374" customWidth="1"/>
    <col min="5898" max="5898" width="9.5703125" style="374" customWidth="1"/>
    <col min="5899" max="5905" width="7.5703125" style="374" customWidth="1"/>
    <col min="5906" max="6144" width="11.42578125" style="374"/>
    <col min="6145" max="6145" width="7.5703125" style="374" customWidth="1"/>
    <col min="6146" max="6146" width="15.570312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42578125" style="374" customWidth="1"/>
    <col min="6151" max="6151" width="7.5703125" style="374" customWidth="1"/>
    <col min="6152" max="6152" width="8.5703125" style="374" customWidth="1"/>
    <col min="6153" max="6153" width="7.85546875" style="374" customWidth="1"/>
    <col min="6154" max="6154" width="9.5703125" style="374" customWidth="1"/>
    <col min="6155" max="6161" width="7.5703125" style="374" customWidth="1"/>
    <col min="6162" max="6400" width="11.42578125" style="374"/>
    <col min="6401" max="6401" width="7.5703125" style="374" customWidth="1"/>
    <col min="6402" max="6402" width="15.570312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42578125" style="374" customWidth="1"/>
    <col min="6407" max="6407" width="7.5703125" style="374" customWidth="1"/>
    <col min="6408" max="6408" width="8.5703125" style="374" customWidth="1"/>
    <col min="6409" max="6409" width="7.85546875" style="374" customWidth="1"/>
    <col min="6410" max="6410" width="9.5703125" style="374" customWidth="1"/>
    <col min="6411" max="6417" width="7.5703125" style="374" customWidth="1"/>
    <col min="6418" max="6656" width="11.42578125" style="374"/>
    <col min="6657" max="6657" width="7.5703125" style="374" customWidth="1"/>
    <col min="6658" max="6658" width="15.570312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42578125" style="374" customWidth="1"/>
    <col min="6663" max="6663" width="7.5703125" style="374" customWidth="1"/>
    <col min="6664" max="6664" width="8.5703125" style="374" customWidth="1"/>
    <col min="6665" max="6665" width="7.85546875" style="374" customWidth="1"/>
    <col min="6666" max="6666" width="9.5703125" style="374" customWidth="1"/>
    <col min="6667" max="6673" width="7.5703125" style="374" customWidth="1"/>
    <col min="6674" max="6912" width="11.42578125" style="374"/>
    <col min="6913" max="6913" width="7.5703125" style="374" customWidth="1"/>
    <col min="6914" max="6914" width="15.570312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42578125" style="374" customWidth="1"/>
    <col min="6919" max="6919" width="7.5703125" style="374" customWidth="1"/>
    <col min="6920" max="6920" width="8.5703125" style="374" customWidth="1"/>
    <col min="6921" max="6921" width="7.85546875" style="374" customWidth="1"/>
    <col min="6922" max="6922" width="9.5703125" style="374" customWidth="1"/>
    <col min="6923" max="6929" width="7.5703125" style="374" customWidth="1"/>
    <col min="6930" max="7168" width="11.42578125" style="374"/>
    <col min="7169" max="7169" width="7.5703125" style="374" customWidth="1"/>
    <col min="7170" max="7170" width="15.570312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42578125" style="374" customWidth="1"/>
    <col min="7175" max="7175" width="7.5703125" style="374" customWidth="1"/>
    <col min="7176" max="7176" width="8.5703125" style="374" customWidth="1"/>
    <col min="7177" max="7177" width="7.85546875" style="374" customWidth="1"/>
    <col min="7178" max="7178" width="9.5703125" style="374" customWidth="1"/>
    <col min="7179" max="7185" width="7.5703125" style="374" customWidth="1"/>
    <col min="7186" max="7424" width="11.42578125" style="374"/>
    <col min="7425" max="7425" width="7.5703125" style="374" customWidth="1"/>
    <col min="7426" max="7426" width="15.570312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42578125" style="374" customWidth="1"/>
    <col min="7431" max="7431" width="7.5703125" style="374" customWidth="1"/>
    <col min="7432" max="7432" width="8.5703125" style="374" customWidth="1"/>
    <col min="7433" max="7433" width="7.85546875" style="374" customWidth="1"/>
    <col min="7434" max="7434" width="9.5703125" style="374" customWidth="1"/>
    <col min="7435" max="7441" width="7.5703125" style="374" customWidth="1"/>
    <col min="7442" max="7680" width="11.42578125" style="374"/>
    <col min="7681" max="7681" width="7.5703125" style="374" customWidth="1"/>
    <col min="7682" max="7682" width="15.570312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42578125" style="374" customWidth="1"/>
    <col min="7687" max="7687" width="7.5703125" style="374" customWidth="1"/>
    <col min="7688" max="7688" width="8.5703125" style="374" customWidth="1"/>
    <col min="7689" max="7689" width="7.85546875" style="374" customWidth="1"/>
    <col min="7690" max="7690" width="9.5703125" style="374" customWidth="1"/>
    <col min="7691" max="7697" width="7.5703125" style="374" customWidth="1"/>
    <col min="7698" max="7936" width="11.42578125" style="374"/>
    <col min="7937" max="7937" width="7.5703125" style="374" customWidth="1"/>
    <col min="7938" max="7938" width="15.570312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42578125" style="374" customWidth="1"/>
    <col min="7943" max="7943" width="7.5703125" style="374" customWidth="1"/>
    <col min="7944" max="7944" width="8.5703125" style="374" customWidth="1"/>
    <col min="7945" max="7945" width="7.85546875" style="374" customWidth="1"/>
    <col min="7946" max="7946" width="9.5703125" style="374" customWidth="1"/>
    <col min="7947" max="7953" width="7.5703125" style="374" customWidth="1"/>
    <col min="7954" max="8192" width="11.42578125" style="374"/>
    <col min="8193" max="8193" width="7.5703125" style="374" customWidth="1"/>
    <col min="8194" max="8194" width="15.570312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42578125" style="374" customWidth="1"/>
    <col min="8199" max="8199" width="7.5703125" style="374" customWidth="1"/>
    <col min="8200" max="8200" width="8.5703125" style="374" customWidth="1"/>
    <col min="8201" max="8201" width="7.85546875" style="374" customWidth="1"/>
    <col min="8202" max="8202" width="9.5703125" style="374" customWidth="1"/>
    <col min="8203" max="8209" width="7.5703125" style="374" customWidth="1"/>
    <col min="8210" max="8448" width="11.42578125" style="374"/>
    <col min="8449" max="8449" width="7.5703125" style="374" customWidth="1"/>
    <col min="8450" max="8450" width="15.570312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42578125" style="374" customWidth="1"/>
    <col min="8455" max="8455" width="7.5703125" style="374" customWidth="1"/>
    <col min="8456" max="8456" width="8.5703125" style="374" customWidth="1"/>
    <col min="8457" max="8457" width="7.85546875" style="374" customWidth="1"/>
    <col min="8458" max="8458" width="9.5703125" style="374" customWidth="1"/>
    <col min="8459" max="8465" width="7.5703125" style="374" customWidth="1"/>
    <col min="8466" max="8704" width="11.42578125" style="374"/>
    <col min="8705" max="8705" width="7.5703125" style="374" customWidth="1"/>
    <col min="8706" max="8706" width="15.570312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42578125" style="374" customWidth="1"/>
    <col min="8711" max="8711" width="7.5703125" style="374" customWidth="1"/>
    <col min="8712" max="8712" width="8.5703125" style="374" customWidth="1"/>
    <col min="8713" max="8713" width="7.85546875" style="374" customWidth="1"/>
    <col min="8714" max="8714" width="9.5703125" style="374" customWidth="1"/>
    <col min="8715" max="8721" width="7.5703125" style="374" customWidth="1"/>
    <col min="8722" max="8960" width="11.42578125" style="374"/>
    <col min="8961" max="8961" width="7.5703125" style="374" customWidth="1"/>
    <col min="8962" max="8962" width="15.570312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42578125" style="374" customWidth="1"/>
    <col min="8967" max="8967" width="7.5703125" style="374" customWidth="1"/>
    <col min="8968" max="8968" width="8.5703125" style="374" customWidth="1"/>
    <col min="8969" max="8969" width="7.85546875" style="374" customWidth="1"/>
    <col min="8970" max="8970" width="9.5703125" style="374" customWidth="1"/>
    <col min="8971" max="8977" width="7.5703125" style="374" customWidth="1"/>
    <col min="8978" max="9216" width="11.42578125" style="374"/>
    <col min="9217" max="9217" width="7.5703125" style="374" customWidth="1"/>
    <col min="9218" max="9218" width="15.570312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42578125" style="374" customWidth="1"/>
    <col min="9223" max="9223" width="7.5703125" style="374" customWidth="1"/>
    <col min="9224" max="9224" width="8.5703125" style="374" customWidth="1"/>
    <col min="9225" max="9225" width="7.85546875" style="374" customWidth="1"/>
    <col min="9226" max="9226" width="9.5703125" style="374" customWidth="1"/>
    <col min="9227" max="9233" width="7.5703125" style="374" customWidth="1"/>
    <col min="9234" max="9472" width="11.42578125" style="374"/>
    <col min="9473" max="9473" width="7.5703125" style="374" customWidth="1"/>
    <col min="9474" max="9474" width="15.570312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42578125" style="374" customWidth="1"/>
    <col min="9479" max="9479" width="7.5703125" style="374" customWidth="1"/>
    <col min="9480" max="9480" width="8.5703125" style="374" customWidth="1"/>
    <col min="9481" max="9481" width="7.85546875" style="374" customWidth="1"/>
    <col min="9482" max="9482" width="9.5703125" style="374" customWidth="1"/>
    <col min="9483" max="9489" width="7.5703125" style="374" customWidth="1"/>
    <col min="9490" max="9728" width="11.42578125" style="374"/>
    <col min="9729" max="9729" width="7.5703125" style="374" customWidth="1"/>
    <col min="9730" max="9730" width="15.570312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42578125" style="374" customWidth="1"/>
    <col min="9735" max="9735" width="7.5703125" style="374" customWidth="1"/>
    <col min="9736" max="9736" width="8.5703125" style="374" customWidth="1"/>
    <col min="9737" max="9737" width="7.85546875" style="374" customWidth="1"/>
    <col min="9738" max="9738" width="9.5703125" style="374" customWidth="1"/>
    <col min="9739" max="9745" width="7.5703125" style="374" customWidth="1"/>
    <col min="9746" max="9984" width="11.42578125" style="374"/>
    <col min="9985" max="9985" width="7.5703125" style="374" customWidth="1"/>
    <col min="9986" max="9986" width="15.570312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42578125" style="374" customWidth="1"/>
    <col min="9991" max="9991" width="7.5703125" style="374" customWidth="1"/>
    <col min="9992" max="9992" width="8.5703125" style="374" customWidth="1"/>
    <col min="9993" max="9993" width="7.85546875" style="374" customWidth="1"/>
    <col min="9994" max="9994" width="9.5703125" style="374" customWidth="1"/>
    <col min="9995" max="10001" width="7.5703125" style="374" customWidth="1"/>
    <col min="10002" max="10240" width="11.42578125" style="374"/>
    <col min="10241" max="10241" width="7.5703125" style="374" customWidth="1"/>
    <col min="10242" max="10242" width="15.570312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42578125" style="374" customWidth="1"/>
    <col min="10247" max="10247" width="7.5703125" style="374" customWidth="1"/>
    <col min="10248" max="10248" width="8.5703125" style="374" customWidth="1"/>
    <col min="10249" max="10249" width="7.85546875" style="374" customWidth="1"/>
    <col min="10250" max="10250" width="9.5703125" style="374" customWidth="1"/>
    <col min="10251" max="10257" width="7.5703125" style="374" customWidth="1"/>
    <col min="10258" max="10496" width="11.42578125" style="374"/>
    <col min="10497" max="10497" width="7.5703125" style="374" customWidth="1"/>
    <col min="10498" max="10498" width="15.570312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42578125" style="374" customWidth="1"/>
    <col min="10503" max="10503" width="7.5703125" style="374" customWidth="1"/>
    <col min="10504" max="10504" width="8.5703125" style="374" customWidth="1"/>
    <col min="10505" max="10505" width="7.85546875" style="374" customWidth="1"/>
    <col min="10506" max="10506" width="9.5703125" style="374" customWidth="1"/>
    <col min="10507" max="10513" width="7.5703125" style="374" customWidth="1"/>
    <col min="10514" max="10752" width="11.42578125" style="374"/>
    <col min="10753" max="10753" width="7.5703125" style="374" customWidth="1"/>
    <col min="10754" max="10754" width="15.570312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42578125" style="374" customWidth="1"/>
    <col min="10759" max="10759" width="7.5703125" style="374" customWidth="1"/>
    <col min="10760" max="10760" width="8.5703125" style="374" customWidth="1"/>
    <col min="10761" max="10761" width="7.85546875" style="374" customWidth="1"/>
    <col min="10762" max="10762" width="9.5703125" style="374" customWidth="1"/>
    <col min="10763" max="10769" width="7.5703125" style="374" customWidth="1"/>
    <col min="10770" max="11008" width="11.42578125" style="374"/>
    <col min="11009" max="11009" width="7.5703125" style="374" customWidth="1"/>
    <col min="11010" max="11010" width="15.570312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42578125" style="374" customWidth="1"/>
    <col min="11015" max="11015" width="7.5703125" style="374" customWidth="1"/>
    <col min="11016" max="11016" width="8.5703125" style="374" customWidth="1"/>
    <col min="11017" max="11017" width="7.85546875" style="374" customWidth="1"/>
    <col min="11018" max="11018" width="9.5703125" style="374" customWidth="1"/>
    <col min="11019" max="11025" width="7.5703125" style="374" customWidth="1"/>
    <col min="11026" max="11264" width="11.42578125" style="374"/>
    <col min="11265" max="11265" width="7.5703125" style="374" customWidth="1"/>
    <col min="11266" max="11266" width="15.570312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42578125" style="374" customWidth="1"/>
    <col min="11271" max="11271" width="7.5703125" style="374" customWidth="1"/>
    <col min="11272" max="11272" width="8.5703125" style="374" customWidth="1"/>
    <col min="11273" max="11273" width="7.85546875" style="374" customWidth="1"/>
    <col min="11274" max="11274" width="9.5703125" style="374" customWidth="1"/>
    <col min="11275" max="11281" width="7.5703125" style="374" customWidth="1"/>
    <col min="11282" max="11520" width="11.42578125" style="374"/>
    <col min="11521" max="11521" width="7.5703125" style="374" customWidth="1"/>
    <col min="11522" max="11522" width="15.570312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42578125" style="374" customWidth="1"/>
    <col min="11527" max="11527" width="7.5703125" style="374" customWidth="1"/>
    <col min="11528" max="11528" width="8.5703125" style="374" customWidth="1"/>
    <col min="11529" max="11529" width="7.85546875" style="374" customWidth="1"/>
    <col min="11530" max="11530" width="9.5703125" style="374" customWidth="1"/>
    <col min="11531" max="11537" width="7.5703125" style="374" customWidth="1"/>
    <col min="11538" max="11776" width="11.42578125" style="374"/>
    <col min="11777" max="11777" width="7.5703125" style="374" customWidth="1"/>
    <col min="11778" max="11778" width="15.570312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42578125" style="374" customWidth="1"/>
    <col min="11783" max="11783" width="7.5703125" style="374" customWidth="1"/>
    <col min="11784" max="11784" width="8.5703125" style="374" customWidth="1"/>
    <col min="11785" max="11785" width="7.85546875" style="374" customWidth="1"/>
    <col min="11786" max="11786" width="9.5703125" style="374" customWidth="1"/>
    <col min="11787" max="11793" width="7.5703125" style="374" customWidth="1"/>
    <col min="11794" max="12032" width="11.42578125" style="374"/>
    <col min="12033" max="12033" width="7.5703125" style="374" customWidth="1"/>
    <col min="12034" max="12034" width="15.570312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42578125" style="374" customWidth="1"/>
    <col min="12039" max="12039" width="7.5703125" style="374" customWidth="1"/>
    <col min="12040" max="12040" width="8.5703125" style="374" customWidth="1"/>
    <col min="12041" max="12041" width="7.85546875" style="374" customWidth="1"/>
    <col min="12042" max="12042" width="9.5703125" style="374" customWidth="1"/>
    <col min="12043" max="12049" width="7.5703125" style="374" customWidth="1"/>
    <col min="12050" max="12288" width="11.42578125" style="374"/>
    <col min="12289" max="12289" width="7.5703125" style="374" customWidth="1"/>
    <col min="12290" max="12290" width="15.570312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42578125" style="374" customWidth="1"/>
    <col min="12295" max="12295" width="7.5703125" style="374" customWidth="1"/>
    <col min="12296" max="12296" width="8.5703125" style="374" customWidth="1"/>
    <col min="12297" max="12297" width="7.85546875" style="374" customWidth="1"/>
    <col min="12298" max="12298" width="9.5703125" style="374" customWidth="1"/>
    <col min="12299" max="12305" width="7.5703125" style="374" customWidth="1"/>
    <col min="12306" max="12544" width="11.42578125" style="374"/>
    <col min="12545" max="12545" width="7.5703125" style="374" customWidth="1"/>
    <col min="12546" max="12546" width="15.570312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42578125" style="374" customWidth="1"/>
    <col min="12551" max="12551" width="7.5703125" style="374" customWidth="1"/>
    <col min="12552" max="12552" width="8.5703125" style="374" customWidth="1"/>
    <col min="12553" max="12553" width="7.85546875" style="374" customWidth="1"/>
    <col min="12554" max="12554" width="9.5703125" style="374" customWidth="1"/>
    <col min="12555" max="12561" width="7.5703125" style="374" customWidth="1"/>
    <col min="12562" max="12800" width="11.42578125" style="374"/>
    <col min="12801" max="12801" width="7.5703125" style="374" customWidth="1"/>
    <col min="12802" max="12802" width="15.570312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42578125" style="374" customWidth="1"/>
    <col min="12807" max="12807" width="7.5703125" style="374" customWidth="1"/>
    <col min="12808" max="12808" width="8.5703125" style="374" customWidth="1"/>
    <col min="12809" max="12809" width="7.85546875" style="374" customWidth="1"/>
    <col min="12810" max="12810" width="9.5703125" style="374" customWidth="1"/>
    <col min="12811" max="12817" width="7.5703125" style="374" customWidth="1"/>
    <col min="12818" max="13056" width="11.42578125" style="374"/>
    <col min="13057" max="13057" width="7.5703125" style="374" customWidth="1"/>
    <col min="13058" max="13058" width="15.570312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42578125" style="374" customWidth="1"/>
    <col min="13063" max="13063" width="7.5703125" style="374" customWidth="1"/>
    <col min="13064" max="13064" width="8.5703125" style="374" customWidth="1"/>
    <col min="13065" max="13065" width="7.85546875" style="374" customWidth="1"/>
    <col min="13066" max="13066" width="9.5703125" style="374" customWidth="1"/>
    <col min="13067" max="13073" width="7.5703125" style="374" customWidth="1"/>
    <col min="13074" max="13312" width="11.42578125" style="374"/>
    <col min="13313" max="13313" width="7.5703125" style="374" customWidth="1"/>
    <col min="13314" max="13314" width="15.570312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42578125" style="374" customWidth="1"/>
    <col min="13319" max="13319" width="7.5703125" style="374" customWidth="1"/>
    <col min="13320" max="13320" width="8.5703125" style="374" customWidth="1"/>
    <col min="13321" max="13321" width="7.85546875" style="374" customWidth="1"/>
    <col min="13322" max="13322" width="9.5703125" style="374" customWidth="1"/>
    <col min="13323" max="13329" width="7.5703125" style="374" customWidth="1"/>
    <col min="13330" max="13568" width="11.42578125" style="374"/>
    <col min="13569" max="13569" width="7.5703125" style="374" customWidth="1"/>
    <col min="13570" max="13570" width="15.570312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42578125" style="374" customWidth="1"/>
    <col min="13575" max="13575" width="7.5703125" style="374" customWidth="1"/>
    <col min="13576" max="13576" width="8.5703125" style="374" customWidth="1"/>
    <col min="13577" max="13577" width="7.85546875" style="374" customWidth="1"/>
    <col min="13578" max="13578" width="9.5703125" style="374" customWidth="1"/>
    <col min="13579" max="13585" width="7.5703125" style="374" customWidth="1"/>
    <col min="13586" max="13824" width="11.42578125" style="374"/>
    <col min="13825" max="13825" width="7.5703125" style="374" customWidth="1"/>
    <col min="13826" max="13826" width="15.570312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42578125" style="374" customWidth="1"/>
    <col min="13831" max="13831" width="7.5703125" style="374" customWidth="1"/>
    <col min="13832" max="13832" width="8.5703125" style="374" customWidth="1"/>
    <col min="13833" max="13833" width="7.85546875" style="374" customWidth="1"/>
    <col min="13834" max="13834" width="9.5703125" style="374" customWidth="1"/>
    <col min="13835" max="13841" width="7.5703125" style="374" customWidth="1"/>
    <col min="13842" max="14080" width="11.42578125" style="374"/>
    <col min="14081" max="14081" width="7.5703125" style="374" customWidth="1"/>
    <col min="14082" max="14082" width="15.570312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42578125" style="374" customWidth="1"/>
    <col min="14087" max="14087" width="7.5703125" style="374" customWidth="1"/>
    <col min="14088" max="14088" width="8.5703125" style="374" customWidth="1"/>
    <col min="14089" max="14089" width="7.85546875" style="374" customWidth="1"/>
    <col min="14090" max="14090" width="9.5703125" style="374" customWidth="1"/>
    <col min="14091" max="14097" width="7.5703125" style="374" customWidth="1"/>
    <col min="14098" max="14336" width="11.42578125" style="374"/>
    <col min="14337" max="14337" width="7.5703125" style="374" customWidth="1"/>
    <col min="14338" max="14338" width="15.570312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42578125" style="374" customWidth="1"/>
    <col min="14343" max="14343" width="7.5703125" style="374" customWidth="1"/>
    <col min="14344" max="14344" width="8.5703125" style="374" customWidth="1"/>
    <col min="14345" max="14345" width="7.85546875" style="374" customWidth="1"/>
    <col min="14346" max="14346" width="9.5703125" style="374" customWidth="1"/>
    <col min="14347" max="14353" width="7.5703125" style="374" customWidth="1"/>
    <col min="14354" max="14592" width="11.42578125" style="374"/>
    <col min="14593" max="14593" width="7.5703125" style="374" customWidth="1"/>
    <col min="14594" max="14594" width="15.570312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42578125" style="374" customWidth="1"/>
    <col min="14599" max="14599" width="7.5703125" style="374" customWidth="1"/>
    <col min="14600" max="14600" width="8.5703125" style="374" customWidth="1"/>
    <col min="14601" max="14601" width="7.85546875" style="374" customWidth="1"/>
    <col min="14602" max="14602" width="9.5703125" style="374" customWidth="1"/>
    <col min="14603" max="14609" width="7.5703125" style="374" customWidth="1"/>
    <col min="14610" max="14848" width="11.42578125" style="374"/>
    <col min="14849" max="14849" width="7.5703125" style="374" customWidth="1"/>
    <col min="14850" max="14850" width="15.570312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42578125" style="374" customWidth="1"/>
    <col min="14855" max="14855" width="7.5703125" style="374" customWidth="1"/>
    <col min="14856" max="14856" width="8.5703125" style="374" customWidth="1"/>
    <col min="14857" max="14857" width="7.85546875" style="374" customWidth="1"/>
    <col min="14858" max="14858" width="9.5703125" style="374" customWidth="1"/>
    <col min="14859" max="14865" width="7.5703125" style="374" customWidth="1"/>
    <col min="14866" max="15104" width="11.42578125" style="374"/>
    <col min="15105" max="15105" width="7.5703125" style="374" customWidth="1"/>
    <col min="15106" max="15106" width="15.570312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42578125" style="374" customWidth="1"/>
    <col min="15111" max="15111" width="7.5703125" style="374" customWidth="1"/>
    <col min="15112" max="15112" width="8.5703125" style="374" customWidth="1"/>
    <col min="15113" max="15113" width="7.85546875" style="374" customWidth="1"/>
    <col min="15114" max="15114" width="9.5703125" style="374" customWidth="1"/>
    <col min="15115" max="15121" width="7.5703125" style="374" customWidth="1"/>
    <col min="15122" max="15360" width="11.42578125" style="374"/>
    <col min="15361" max="15361" width="7.5703125" style="374" customWidth="1"/>
    <col min="15362" max="15362" width="15.570312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42578125" style="374" customWidth="1"/>
    <col min="15367" max="15367" width="7.5703125" style="374" customWidth="1"/>
    <col min="15368" max="15368" width="8.5703125" style="374" customWidth="1"/>
    <col min="15369" max="15369" width="7.85546875" style="374" customWidth="1"/>
    <col min="15370" max="15370" width="9.5703125" style="374" customWidth="1"/>
    <col min="15371" max="15377" width="7.5703125" style="374" customWidth="1"/>
    <col min="15378" max="15616" width="11.42578125" style="374"/>
    <col min="15617" max="15617" width="7.5703125" style="374" customWidth="1"/>
    <col min="15618" max="15618" width="15.570312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42578125" style="374" customWidth="1"/>
    <col min="15623" max="15623" width="7.5703125" style="374" customWidth="1"/>
    <col min="15624" max="15624" width="8.5703125" style="374" customWidth="1"/>
    <col min="15625" max="15625" width="7.85546875" style="374" customWidth="1"/>
    <col min="15626" max="15626" width="9.5703125" style="374" customWidth="1"/>
    <col min="15627" max="15633" width="7.5703125" style="374" customWidth="1"/>
    <col min="15634" max="15872" width="11.42578125" style="374"/>
    <col min="15873" max="15873" width="7.5703125" style="374" customWidth="1"/>
    <col min="15874" max="15874" width="15.570312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42578125" style="374" customWidth="1"/>
    <col min="15879" max="15879" width="7.5703125" style="374" customWidth="1"/>
    <col min="15880" max="15880" width="8.5703125" style="374" customWidth="1"/>
    <col min="15881" max="15881" width="7.85546875" style="374" customWidth="1"/>
    <col min="15882" max="15882" width="9.5703125" style="374" customWidth="1"/>
    <col min="15883" max="15889" width="7.5703125" style="374" customWidth="1"/>
    <col min="15890" max="16128" width="11.42578125" style="374"/>
    <col min="16129" max="16129" width="7.5703125" style="374" customWidth="1"/>
    <col min="16130" max="16130" width="15.570312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42578125" style="374" customWidth="1"/>
    <col min="16135" max="16135" width="7.5703125" style="374" customWidth="1"/>
    <col min="16136" max="16136" width="8.5703125" style="374" customWidth="1"/>
    <col min="16137" max="16137" width="7.85546875" style="374" customWidth="1"/>
    <col min="16138" max="16138" width="9.5703125" style="374" customWidth="1"/>
    <col min="16139" max="16145" width="7.570312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250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20.25" customHeight="1" thickTop="1" thickBot="1" x14ac:dyDescent="0.3">
      <c r="A5" s="373"/>
      <c r="B5" s="76" t="s">
        <v>289</v>
      </c>
      <c r="C5" s="798" t="s">
        <v>290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291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 t="s">
        <v>292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13</v>
      </c>
      <c r="G10" s="806"/>
      <c r="H10" s="991">
        <f>SUM(F10:G11)</f>
        <v>13</v>
      </c>
      <c r="I10" s="991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991"/>
      <c r="I11" s="991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803" t="s">
        <v>64</v>
      </c>
      <c r="D13" s="803"/>
      <c r="E13" s="803"/>
      <c r="F13" s="803"/>
      <c r="G13" s="803"/>
      <c r="H13" s="804" t="s">
        <v>0</v>
      </c>
      <c r="I13" s="805"/>
      <c r="J13" s="983" t="s">
        <v>12</v>
      </c>
      <c r="K13" s="983"/>
    </row>
    <row r="14" spans="1:18" ht="12.75" customHeight="1" thickTop="1" thickBot="1" x14ac:dyDescent="0.25">
      <c r="B14" s="371"/>
      <c r="C14" s="803"/>
      <c r="D14" s="803"/>
      <c r="E14" s="803"/>
      <c r="F14" s="803"/>
      <c r="G14" s="803"/>
      <c r="H14" s="506" t="s">
        <v>1</v>
      </c>
      <c r="I14" s="506" t="s">
        <v>2</v>
      </c>
      <c r="J14" s="983"/>
      <c r="K14" s="983"/>
    </row>
    <row r="15" spans="1:18" ht="14.1" customHeight="1" thickTop="1" thickBot="1" x14ac:dyDescent="0.25">
      <c r="B15" s="371"/>
      <c r="C15" s="803"/>
      <c r="D15" s="803"/>
      <c r="E15" s="803"/>
      <c r="F15" s="803"/>
      <c r="G15" s="803"/>
      <c r="H15" s="505">
        <f>SUM(H16:H17)</f>
        <v>2</v>
      </c>
      <c r="I15" s="505">
        <f>SUM(I16:I17)</f>
        <v>0</v>
      </c>
      <c r="J15" s="984">
        <f>H15+I15</f>
        <v>2</v>
      </c>
      <c r="K15" s="985"/>
      <c r="M15" s="374" t="s">
        <v>9</v>
      </c>
    </row>
    <row r="16" spans="1:18" ht="14.1" customHeight="1" thickTop="1" thickBot="1" x14ac:dyDescent="0.25">
      <c r="B16" s="371"/>
      <c r="C16" s="808" t="s">
        <v>15</v>
      </c>
      <c r="D16" s="990"/>
      <c r="E16" s="990"/>
      <c r="F16" s="990"/>
      <c r="G16" s="809"/>
      <c r="H16" s="84">
        <v>2</v>
      </c>
      <c r="I16" s="84"/>
      <c r="J16" s="986"/>
      <c r="K16" s="987"/>
    </row>
    <row r="17" spans="2:15" ht="14.1" customHeight="1" thickTop="1" thickBot="1" x14ac:dyDescent="0.25">
      <c r="B17" s="371"/>
      <c r="C17" s="808"/>
      <c r="D17" s="990"/>
      <c r="E17" s="990"/>
      <c r="F17" s="990"/>
      <c r="G17" s="809"/>
      <c r="H17" s="786"/>
      <c r="I17" s="787"/>
      <c r="J17" s="988"/>
      <c r="K17" s="989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506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0</v>
      </c>
      <c r="G21" s="825"/>
      <c r="H21" s="825"/>
      <c r="I21" s="826"/>
      <c r="J21" s="827">
        <f>(J23+J28+J34+J38+J43+J55+J70+J72+J78)</f>
        <v>2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2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/>
      <c r="G24" s="392"/>
      <c r="H24" s="392"/>
      <c r="I24" s="392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/>
      <c r="G25" s="392"/>
      <c r="H25" s="392"/>
      <c r="I25" s="392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/>
      <c r="G26" s="392"/>
      <c r="H26" s="392"/>
      <c r="I26" s="392"/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/>
      <c r="G27" s="392"/>
      <c r="H27" s="392"/>
      <c r="I27" s="392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511" t="s">
        <v>20</v>
      </c>
      <c r="E28" s="101"/>
      <c r="F28" s="492">
        <f>SUM(F29:F33)</f>
        <v>0</v>
      </c>
      <c r="G28" s="492">
        <f>SUM(G29:G33)</f>
        <v>0</v>
      </c>
      <c r="H28" s="492">
        <f>SUM(H29:H33)</f>
        <v>0</v>
      </c>
      <c r="I28" s="492">
        <f>SUM(I29:I33)</f>
        <v>0</v>
      </c>
      <c r="J28" s="102">
        <f t="shared" si="0"/>
        <v>0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/>
      <c r="G29" s="392"/>
      <c r="H29" s="392"/>
      <c r="I29" s="392"/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/>
      <c r="G30" s="392"/>
      <c r="H30" s="392"/>
      <c r="I30" s="392"/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/>
      <c r="G31" s="392"/>
      <c r="H31" s="392"/>
      <c r="I31" s="392"/>
      <c r="J31" s="365">
        <f t="shared" si="0"/>
        <v>0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/>
      <c r="G32" s="392"/>
      <c r="H32" s="392"/>
      <c r="I32" s="392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/>
      <c r="G33" s="392"/>
      <c r="H33" s="392"/>
      <c r="I33" s="392"/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0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0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/>
      <c r="G35" s="225"/>
      <c r="H35" s="225"/>
      <c r="I35" s="225"/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507"/>
      <c r="G36" s="507"/>
      <c r="H36" s="507"/>
      <c r="I36" s="507"/>
      <c r="J36" s="366">
        <f>SUM(F36:I36)</f>
        <v>0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507"/>
      <c r="G37" s="507"/>
      <c r="H37" s="507"/>
      <c r="I37" s="507"/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492">
        <f>SUM(F39:F42)</f>
        <v>0</v>
      </c>
      <c r="G38" s="492">
        <f>SUM(G39:G42)</f>
        <v>0</v>
      </c>
      <c r="H38" s="492">
        <f>SUM(H39:H42)</f>
        <v>0</v>
      </c>
      <c r="I38" s="492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/>
      <c r="G39" s="392"/>
      <c r="H39" s="392"/>
      <c r="I39" s="392"/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507"/>
      <c r="G40" s="507"/>
      <c r="H40" s="507"/>
      <c r="I40" s="507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507"/>
      <c r="G41" s="507"/>
      <c r="H41" s="507"/>
      <c r="I41" s="507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507"/>
      <c r="G42" s="507"/>
      <c r="H42" s="507"/>
      <c r="I42" s="507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492">
        <f>SUM(F44:F54)</f>
        <v>0</v>
      </c>
      <c r="G43" s="492">
        <f>SUM(G44:G54)</f>
        <v>0</v>
      </c>
      <c r="H43" s="492">
        <f>SUM(H44:H54)</f>
        <v>0</v>
      </c>
      <c r="I43" s="492">
        <f>SUM(I44:I54)</f>
        <v>0</v>
      </c>
      <c r="J43" s="105">
        <f>SUM(F43:I43)</f>
        <v>0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507"/>
      <c r="G44" s="507"/>
      <c r="H44" s="507"/>
      <c r="I44" s="507"/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507"/>
      <c r="G45" s="507"/>
      <c r="H45" s="507"/>
      <c r="I45" s="507"/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507"/>
      <c r="G46" s="507"/>
      <c r="H46" s="507"/>
      <c r="I46" s="507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507"/>
      <c r="G47" s="507"/>
      <c r="H47" s="507"/>
      <c r="I47" s="507"/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507"/>
      <c r="G48" s="507"/>
      <c r="H48" s="507"/>
      <c r="I48" s="507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507"/>
      <c r="G49" s="507"/>
      <c r="H49" s="507"/>
      <c r="I49" s="507"/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507"/>
      <c r="G50" s="507"/>
      <c r="H50" s="507"/>
      <c r="I50" s="507"/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507"/>
      <c r="G51" s="507"/>
      <c r="H51" s="507"/>
      <c r="I51" s="507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507"/>
      <c r="G52" s="507"/>
      <c r="H52" s="507"/>
      <c r="I52" s="507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507"/>
      <c r="G53" s="507"/>
      <c r="H53" s="507"/>
      <c r="I53" s="507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507"/>
      <c r="G54" s="507"/>
      <c r="H54" s="507"/>
      <c r="I54" s="507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507"/>
      <c r="G56" s="507"/>
      <c r="H56" s="507"/>
      <c r="I56" s="507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507"/>
      <c r="G57" s="507"/>
      <c r="H57" s="507"/>
      <c r="I57" s="507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507"/>
      <c r="G58" s="507"/>
      <c r="H58" s="507"/>
      <c r="I58" s="507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507"/>
      <c r="G59" s="507"/>
      <c r="H59" s="507"/>
      <c r="I59" s="507"/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507"/>
      <c r="G60" s="507"/>
      <c r="H60" s="507"/>
      <c r="I60" s="507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507"/>
      <c r="G61" s="507"/>
      <c r="H61" s="507"/>
      <c r="I61" s="507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507"/>
      <c r="G62" s="507"/>
      <c r="H62" s="507"/>
      <c r="I62" s="507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507"/>
      <c r="G63" s="507"/>
      <c r="H63" s="507"/>
      <c r="I63" s="507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507"/>
      <c r="G64" s="507"/>
      <c r="H64" s="507"/>
      <c r="I64" s="507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2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492">
        <f>(F71)</f>
        <v>0</v>
      </c>
      <c r="G70" s="492">
        <f>(G71)</f>
        <v>0</v>
      </c>
      <c r="H70" s="492">
        <f>(H71)</f>
        <v>0</v>
      </c>
      <c r="I70" s="492">
        <f>(I71)</f>
        <v>0</v>
      </c>
      <c r="J70" s="492">
        <f>SUM(F70:I70)</f>
        <v>0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507"/>
      <c r="G71" s="507"/>
      <c r="H71" s="507"/>
      <c r="I71" s="507"/>
      <c r="J71" s="367">
        <f>SUM(F71:I71)</f>
        <v>0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492">
        <f>SUM(F73:F75)</f>
        <v>0</v>
      </c>
      <c r="G72" s="492">
        <f>SUM(G73:G75)</f>
        <v>0</v>
      </c>
      <c r="H72" s="492">
        <f>SUM(H73:H75)</f>
        <v>0</v>
      </c>
      <c r="I72" s="492">
        <f>SUM(I73:I75)</f>
        <v>0</v>
      </c>
      <c r="J72" s="492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507"/>
      <c r="G73" s="507"/>
      <c r="H73" s="507"/>
      <c r="I73" s="507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507"/>
      <c r="G74" s="507"/>
      <c r="H74" s="507"/>
      <c r="I74" s="507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507"/>
      <c r="G75" s="507"/>
      <c r="H75" s="507"/>
      <c r="I75" s="507"/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12</v>
      </c>
      <c r="K76" s="371"/>
    </row>
    <row r="77" spans="2:11" ht="17.25" thickTop="1" thickBot="1" x14ac:dyDescent="0.3">
      <c r="B77" s="371"/>
      <c r="C77" s="382"/>
      <c r="D77" s="838" t="s">
        <v>136</v>
      </c>
      <c r="E77" s="839"/>
      <c r="F77" s="504"/>
      <c r="G77" s="504"/>
      <c r="H77" s="504"/>
      <c r="I77" s="504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2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2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504"/>
      <c r="G79" s="504"/>
      <c r="H79" s="504"/>
      <c r="I79" s="504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504">
        <v>2</v>
      </c>
      <c r="G80" s="504"/>
      <c r="H80" s="504"/>
      <c r="I80" s="504"/>
      <c r="J80" s="415">
        <f>SUM(F80:I80)</f>
        <v>2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504"/>
      <c r="G81" s="504"/>
      <c r="H81" s="504"/>
      <c r="I81" s="504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504"/>
      <c r="G82" s="504"/>
      <c r="H82" s="504"/>
      <c r="I82" s="504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504"/>
      <c r="G83" s="504"/>
      <c r="H83" s="504"/>
      <c r="I83" s="504"/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504"/>
      <c r="G84" s="504"/>
      <c r="H84" s="504"/>
      <c r="I84" s="504"/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504"/>
      <c r="G85" s="504"/>
      <c r="H85" s="504"/>
      <c r="I85" s="504"/>
      <c r="J85" s="415">
        <f t="shared" si="2"/>
        <v>0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504"/>
      <c r="G86" s="504"/>
      <c r="H86" s="504"/>
      <c r="I86" s="504"/>
      <c r="J86" s="415">
        <f t="shared" si="2"/>
        <v>0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1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503"/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508" t="s">
        <v>137</v>
      </c>
      <c r="F92" s="509"/>
      <c r="G92" s="503">
        <v>1</v>
      </c>
      <c r="H92" s="832">
        <f>SUM(F92:G92)</f>
        <v>1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508" t="s">
        <v>139</v>
      </c>
      <c r="F93" s="509"/>
      <c r="G93" s="503"/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416"/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10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992">
        <f>(I99+I105+I111+I117+I121+I125+I131)</f>
        <v>3</v>
      </c>
      <c r="J98" s="992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/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/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/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/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/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1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/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>
        <v>1</v>
      </c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(I132+I133+I134+I135+I136)</f>
        <v>2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>
        <v>1</v>
      </c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/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>
        <v>1</v>
      </c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/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/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993">
        <f>(I138+I143+I148+I153+I158+I163+I168)</f>
        <v>0</v>
      </c>
      <c r="J137" s="994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/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/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511" t="s">
        <v>95</v>
      </c>
      <c r="E173" s="448"/>
      <c r="F173" s="437"/>
      <c r="G173" s="437"/>
      <c r="H173" s="449"/>
      <c r="I173" s="992">
        <f>SUM(I174:J210)</f>
        <v>1</v>
      </c>
      <c r="J173" s="992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/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/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/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/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/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/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/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/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/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/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/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/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/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/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/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>
        <v>1</v>
      </c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/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/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/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/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/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/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/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/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/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/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/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/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/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/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/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/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/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/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0"/>
      <c r="J208" s="870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0"/>
      <c r="J209" s="870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0"/>
      <c r="J210" s="870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2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>
        <v>2</v>
      </c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/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2"/>
      <c r="J214" s="87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/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/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/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2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/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0"/>
      <c r="J225" s="870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0">
        <v>2</v>
      </c>
      <c r="J226" s="870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2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>
        <v>1</v>
      </c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/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>
        <v>1</v>
      </c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/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0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/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/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/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/>
      <c r="J236" s="873"/>
      <c r="K236" s="382"/>
      <c r="L236" s="383"/>
    </row>
    <row r="237" spans="2:13" ht="16.5" thickTop="1" thickBot="1" x14ac:dyDescent="0.25">
      <c r="B237" s="371"/>
      <c r="C237" s="475"/>
      <c r="D237" s="510" t="s">
        <v>171</v>
      </c>
      <c r="E237" s="155"/>
      <c r="F237" s="476"/>
      <c r="G237" s="437"/>
      <c r="H237" s="449"/>
      <c r="I237" s="804">
        <f>(I238+I239+I240+I241)</f>
        <v>0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0"/>
      <c r="J238" s="870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1"/>
      <c r="J239" s="871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0"/>
      <c r="J240" s="870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0"/>
      <c r="J241" s="870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/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/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</row>
    <row r="247" spans="2:11" ht="16.5" thickTop="1" x14ac:dyDescent="0.2">
      <c r="C247" s="192"/>
      <c r="D247" s="193"/>
      <c r="E247" s="193"/>
      <c r="F247" s="193"/>
      <c r="G247" s="194"/>
      <c r="H247" s="864">
        <f>(F10+J15-F21+J77-H89)</f>
        <v>14</v>
      </c>
      <c r="I247" s="865"/>
      <c r="J247" s="866"/>
    </row>
    <row r="248" spans="2:11" ht="16.5" thickBot="1" x14ac:dyDescent="0.25">
      <c r="C248" s="195"/>
      <c r="D248" s="196"/>
      <c r="E248" s="196"/>
      <c r="F248" s="196"/>
      <c r="G248" s="197"/>
      <c r="H248" s="867"/>
      <c r="I248" s="868"/>
      <c r="J248" s="869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3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C76:I76"/>
    <mergeCell ref="D77:E77"/>
    <mergeCell ref="D78:E78"/>
    <mergeCell ref="C88:G90"/>
    <mergeCell ref="H88:I88"/>
    <mergeCell ref="H89:I90"/>
    <mergeCell ref="D43:E43"/>
    <mergeCell ref="D55:E55"/>
    <mergeCell ref="C66:I68"/>
    <mergeCell ref="J66:J68"/>
    <mergeCell ref="D70:E70"/>
    <mergeCell ref="D72:E72"/>
    <mergeCell ref="F19:I19"/>
    <mergeCell ref="F21:I21"/>
    <mergeCell ref="J21:J22"/>
    <mergeCell ref="D23:E23"/>
    <mergeCell ref="D34:E34"/>
    <mergeCell ref="D38:E38"/>
    <mergeCell ref="C13:G15"/>
    <mergeCell ref="H13:I13"/>
    <mergeCell ref="J13:K14"/>
    <mergeCell ref="J15:K17"/>
    <mergeCell ref="C16:G16"/>
    <mergeCell ref="C17:G17"/>
    <mergeCell ref="H17:I17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58"/>
  <sheetViews>
    <sheetView showGridLines="0" showRowColHeaders="0" showZeros="0" topLeftCell="A61" zoomScale="70" zoomScaleNormal="70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259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286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287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>
        <v>44286</v>
      </c>
      <c r="D7" s="802"/>
      <c r="E7" s="512" t="s">
        <v>288</v>
      </c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25</v>
      </c>
      <c r="G10" s="806"/>
      <c r="H10" s="807">
        <f>SUM(F10:G11)</f>
        <v>25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506" t="s">
        <v>1</v>
      </c>
      <c r="I14" s="506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505">
        <f>SUM(H16:H17)</f>
        <v>1</v>
      </c>
      <c r="I15" s="505">
        <f>SUM(I16:I17)</f>
        <v>0</v>
      </c>
      <c r="J15" s="792">
        <f>H15+I15</f>
        <v>1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v>1</v>
      </c>
      <c r="I16" s="84"/>
      <c r="J16" s="796">
        <f>(H16+I16)</f>
        <v>1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/>
      <c r="I17" s="84"/>
      <c r="J17" s="824">
        <f>(H17+I17)</f>
        <v>0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506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1</v>
      </c>
      <c r="G21" s="825"/>
      <c r="H21" s="825"/>
      <c r="I21" s="826"/>
      <c r="J21" s="827">
        <f>(J23+J28+J34+J38+J43+J55+J70+J72+J78)</f>
        <v>2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2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/>
      <c r="G24" s="392"/>
      <c r="H24" s="392"/>
      <c r="I24" s="392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/>
      <c r="G25" s="392"/>
      <c r="H25" s="392"/>
      <c r="I25" s="392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/>
      <c r="G26" s="392"/>
      <c r="H26" s="392"/>
      <c r="I26" s="392"/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/>
      <c r="G27" s="392"/>
      <c r="H27" s="392"/>
      <c r="I27" s="392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511" t="s">
        <v>20</v>
      </c>
      <c r="E28" s="101"/>
      <c r="F28" s="492">
        <f>SUM(F29:F33)</f>
        <v>1</v>
      </c>
      <c r="G28" s="492">
        <f>SUM(G29:G33)</f>
        <v>0</v>
      </c>
      <c r="H28" s="492">
        <f>SUM(H29:H33)</f>
        <v>0</v>
      </c>
      <c r="I28" s="492">
        <f>SUM(I29:I33)</f>
        <v>0</v>
      </c>
      <c r="J28" s="102">
        <f t="shared" si="0"/>
        <v>1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/>
      <c r="G29" s="392"/>
      <c r="H29" s="392"/>
      <c r="I29" s="392"/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>
        <v>1</v>
      </c>
      <c r="G30" s="392"/>
      <c r="H30" s="392"/>
      <c r="I30" s="392"/>
      <c r="J30" s="365">
        <f t="shared" si="0"/>
        <v>1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/>
      <c r="G31" s="392"/>
      <c r="H31" s="392"/>
      <c r="I31" s="392"/>
      <c r="J31" s="365">
        <f t="shared" si="0"/>
        <v>0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/>
      <c r="G32" s="392"/>
      <c r="H32" s="392"/>
      <c r="I32" s="392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/>
      <c r="G33" s="392"/>
      <c r="H33" s="392"/>
      <c r="I33" s="392"/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1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1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/>
      <c r="G35" s="225"/>
      <c r="H35" s="225"/>
      <c r="I35" s="225"/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507">
        <v>1</v>
      </c>
      <c r="G36" s="507"/>
      <c r="H36" s="507"/>
      <c r="I36" s="507"/>
      <c r="J36" s="366">
        <f>SUM(F36:I36)</f>
        <v>1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507"/>
      <c r="G37" s="507"/>
      <c r="H37" s="507"/>
      <c r="I37" s="507"/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492">
        <f>SUM(F39:F42)</f>
        <v>0</v>
      </c>
      <c r="G38" s="492">
        <f>SUM(G39:G42)</f>
        <v>0</v>
      </c>
      <c r="H38" s="492">
        <f>SUM(H39:H42)</f>
        <v>0</v>
      </c>
      <c r="I38" s="492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/>
      <c r="G39" s="392"/>
      <c r="H39" s="392"/>
      <c r="I39" s="392"/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507"/>
      <c r="G40" s="507"/>
      <c r="H40" s="507"/>
      <c r="I40" s="507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507"/>
      <c r="G41" s="507"/>
      <c r="H41" s="507"/>
      <c r="I41" s="507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507"/>
      <c r="G42" s="507"/>
      <c r="H42" s="507"/>
      <c r="I42" s="507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492">
        <f>SUM(F44:F54)</f>
        <v>0</v>
      </c>
      <c r="G43" s="492">
        <f>SUM(G44:G54)</f>
        <v>0</v>
      </c>
      <c r="H43" s="492">
        <f>SUM(H44:H54)</f>
        <v>0</v>
      </c>
      <c r="I43" s="492">
        <f>SUM(I44:I54)</f>
        <v>0</v>
      </c>
      <c r="J43" s="105">
        <f>SUM(F43:I43)</f>
        <v>0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507"/>
      <c r="G44" s="507"/>
      <c r="H44" s="507"/>
      <c r="I44" s="507"/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507"/>
      <c r="G45" s="507"/>
      <c r="H45" s="507"/>
      <c r="I45" s="507"/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507"/>
      <c r="G46" s="507"/>
      <c r="H46" s="507"/>
      <c r="I46" s="507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507"/>
      <c r="G47" s="507"/>
      <c r="H47" s="507"/>
      <c r="I47" s="507"/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507"/>
      <c r="G48" s="507"/>
      <c r="H48" s="507"/>
      <c r="I48" s="507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507"/>
      <c r="G49" s="507"/>
      <c r="H49" s="507"/>
      <c r="I49" s="507"/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507"/>
      <c r="G50" s="507"/>
      <c r="H50" s="507"/>
      <c r="I50" s="507"/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507"/>
      <c r="G51" s="507"/>
      <c r="H51" s="507"/>
      <c r="I51" s="507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507"/>
      <c r="G52" s="507"/>
      <c r="H52" s="507"/>
      <c r="I52" s="507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507"/>
      <c r="G53" s="507"/>
      <c r="H53" s="507"/>
      <c r="I53" s="507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507"/>
      <c r="G54" s="507"/>
      <c r="H54" s="507"/>
      <c r="I54" s="507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507"/>
      <c r="G56" s="507"/>
      <c r="H56" s="507"/>
      <c r="I56" s="507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507"/>
      <c r="G57" s="507"/>
      <c r="H57" s="507"/>
      <c r="I57" s="507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507"/>
      <c r="G58" s="507"/>
      <c r="H58" s="507"/>
      <c r="I58" s="507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507"/>
      <c r="G59" s="507"/>
      <c r="H59" s="507"/>
      <c r="I59" s="507"/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507"/>
      <c r="G60" s="507"/>
      <c r="H60" s="507"/>
      <c r="I60" s="507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507"/>
      <c r="G61" s="507"/>
      <c r="H61" s="507"/>
      <c r="I61" s="507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507"/>
      <c r="G62" s="507"/>
      <c r="H62" s="507"/>
      <c r="I62" s="507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507"/>
      <c r="G63" s="507"/>
      <c r="H63" s="507"/>
      <c r="I63" s="507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507"/>
      <c r="G64" s="507"/>
      <c r="H64" s="507"/>
      <c r="I64" s="507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0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492">
        <f>(F71)</f>
        <v>0</v>
      </c>
      <c r="G70" s="492">
        <f>(G71)</f>
        <v>0</v>
      </c>
      <c r="H70" s="492">
        <f>(H71)</f>
        <v>0</v>
      </c>
      <c r="I70" s="492">
        <f>(I71)</f>
        <v>0</v>
      </c>
      <c r="J70" s="492">
        <f>SUM(F70:I70)</f>
        <v>0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507"/>
      <c r="G71" s="507"/>
      <c r="H71" s="507"/>
      <c r="I71" s="507"/>
      <c r="J71" s="367">
        <f>SUM(F71:I71)</f>
        <v>0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492">
        <f>SUM(F73:F75)</f>
        <v>0</v>
      </c>
      <c r="G72" s="492">
        <f>SUM(G73:G75)</f>
        <v>0</v>
      </c>
      <c r="H72" s="492">
        <f>SUM(H73:H75)</f>
        <v>0</v>
      </c>
      <c r="I72" s="492">
        <f>SUM(I73:I75)</f>
        <v>0</v>
      </c>
      <c r="J72" s="492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507"/>
      <c r="G73" s="507"/>
      <c r="H73" s="507"/>
      <c r="I73" s="507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507"/>
      <c r="G74" s="507"/>
      <c r="H74" s="507"/>
      <c r="I74" s="507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507"/>
      <c r="G75" s="507"/>
      <c r="H75" s="507"/>
      <c r="I75" s="507"/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25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504"/>
      <c r="G77" s="504"/>
      <c r="H77" s="504"/>
      <c r="I77" s="504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0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0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504"/>
      <c r="G79" s="504"/>
      <c r="H79" s="504"/>
      <c r="I79" s="504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504"/>
      <c r="G80" s="504"/>
      <c r="H80" s="504"/>
      <c r="I80" s="504"/>
      <c r="J80" s="415">
        <f>SUM(F80:I80)</f>
        <v>0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504"/>
      <c r="G81" s="504"/>
      <c r="H81" s="504"/>
      <c r="I81" s="504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504"/>
      <c r="G82" s="504"/>
      <c r="H82" s="504"/>
      <c r="I82" s="504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504"/>
      <c r="G83" s="504"/>
      <c r="H83" s="504"/>
      <c r="I83" s="504"/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504"/>
      <c r="G84" s="504"/>
      <c r="H84" s="504"/>
      <c r="I84" s="504"/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504"/>
      <c r="G85" s="504"/>
      <c r="H85" s="504"/>
      <c r="I85" s="504"/>
      <c r="J85" s="415">
        <f t="shared" si="2"/>
        <v>0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504"/>
      <c r="G86" s="504"/>
      <c r="H86" s="504"/>
      <c r="I86" s="504"/>
      <c r="J86" s="415">
        <f t="shared" si="2"/>
        <v>0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0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503"/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508" t="s">
        <v>137</v>
      </c>
      <c r="F92" s="509"/>
      <c r="G92" s="503"/>
      <c r="H92" s="832">
        <f>SUM(F92:G92)</f>
        <v>0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508" t="s">
        <v>139</v>
      </c>
      <c r="F93" s="509"/>
      <c r="G93" s="503"/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416"/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46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0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/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/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/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/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/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0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/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/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0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/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/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/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/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/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/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/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511" t="s">
        <v>95</v>
      </c>
      <c r="E173" s="448"/>
      <c r="F173" s="437"/>
      <c r="G173" s="437"/>
      <c r="H173" s="449"/>
      <c r="I173" s="824">
        <f>SUM(I174:J210)</f>
        <v>0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/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/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/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/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/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/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/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/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/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/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/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/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/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/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/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/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/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/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/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/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/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/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/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/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/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/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/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/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/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/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/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/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/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/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0"/>
      <c r="J208" s="870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0"/>
      <c r="J209" s="870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0"/>
      <c r="J210" s="870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0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/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/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2"/>
      <c r="J214" s="87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/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/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/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4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>
        <v>2</v>
      </c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0"/>
      <c r="J225" s="870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0">
        <v>2</v>
      </c>
      <c r="J226" s="870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3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/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/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>
        <v>3</v>
      </c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/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0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/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/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/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/>
      <c r="J236" s="873"/>
      <c r="K236" s="382"/>
      <c r="L236" s="383"/>
    </row>
    <row r="237" spans="2:13" ht="16.5" thickTop="1" thickBot="1" x14ac:dyDescent="0.25">
      <c r="B237" s="371"/>
      <c r="C237" s="475"/>
      <c r="D237" s="510" t="s">
        <v>171</v>
      </c>
      <c r="E237" s="155"/>
      <c r="F237" s="476"/>
      <c r="G237" s="437"/>
      <c r="H237" s="449"/>
      <c r="I237" s="804">
        <f>(I238+I239+I240+I241)</f>
        <v>39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0"/>
      <c r="J238" s="870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1"/>
      <c r="J239" s="871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0">
        <v>39</v>
      </c>
      <c r="J240" s="870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0"/>
      <c r="J241" s="870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/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/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25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2" fitToHeight="0" pageOrder="overThenDown" orientation="portrait" r:id="rId1"/>
  <headerFooter alignWithMargins="0"/>
  <rowBreaks count="1" manualBreakCount="1">
    <brk id="78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61" zoomScaleNormal="100" zoomScaleSheetLayoutView="75" workbookViewId="0">
      <selection activeCell="C36" sqref="C36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 t="s">
        <v>311</v>
      </c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250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330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332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 t="s">
        <v>333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30</v>
      </c>
      <c r="G10" s="806"/>
      <c r="H10" s="807">
        <f>SUM(F10:G11)</f>
        <v>30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771" t="s">
        <v>1</v>
      </c>
      <c r="I14" s="771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770">
        <f>SUM(H16:H17)</f>
        <v>12</v>
      </c>
      <c r="I15" s="770">
        <f>SUM(I16:I17)</f>
        <v>0</v>
      </c>
      <c r="J15" s="792">
        <f>H15+I15</f>
        <v>12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f>[3]enero!H16+[3]febrero!H16+[3]marzo!H16</f>
        <v>0</v>
      </c>
      <c r="I16" s="84">
        <f>[3]enero!I16+[3]febrero!I16+[3]marzo!I16</f>
        <v>0</v>
      </c>
      <c r="J16" s="796">
        <f>(H16+I16)</f>
        <v>0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>
        <f>[3]enero!H17+[3]febrero!H17+[3]marzo!H17</f>
        <v>12</v>
      </c>
      <c r="I17" s="84">
        <f>[3]enero!I17+[3]febrero!I17+[3]marzo!I17</f>
        <v>0</v>
      </c>
      <c r="J17" s="824">
        <f>(H17+I17)</f>
        <v>12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771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2</v>
      </c>
      <c r="G21" s="825"/>
      <c r="H21" s="825"/>
      <c r="I21" s="826"/>
      <c r="J21" s="827">
        <f>(J23+J28+J34+J38+J43+J55+J70+J72+J78)</f>
        <v>4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4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84">
        <f>[3]enero!F24+[3]febrero!F24+[3]marzo!F24</f>
        <v>0</v>
      </c>
      <c r="G24" s="84">
        <f>[3]enero!G24+[3]febrero!G24+[3]marzo!G24</f>
        <v>0</v>
      </c>
      <c r="H24" s="84">
        <f>[3]enero!H24+[3]febrero!H24+[3]marzo!H24</f>
        <v>0</v>
      </c>
      <c r="I24" s="84">
        <f>[3]enero!I24+[3]febrero!I24+[3]marzo!I24</f>
        <v>0</v>
      </c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84">
        <f>[3]enero!F25+[3]febrero!F25+[3]marzo!F25</f>
        <v>0</v>
      </c>
      <c r="G25" s="84">
        <f>[3]enero!G25+[3]febrero!G25+[3]marzo!G25</f>
        <v>0</v>
      </c>
      <c r="H25" s="84">
        <f>[3]enero!H25+[3]febrero!H25+[3]marzo!H25</f>
        <v>0</v>
      </c>
      <c r="I25" s="84">
        <f>[3]enero!I25+[3]febrero!I25+[3]marzo!I25</f>
        <v>0</v>
      </c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84">
        <f>[3]enero!F26+[3]febrero!F26+[3]marzo!F26</f>
        <v>0</v>
      </c>
      <c r="G26" s="84">
        <f>[3]enero!G26+[3]febrero!G26+[3]marzo!G26</f>
        <v>0</v>
      </c>
      <c r="H26" s="84">
        <f>[3]enero!H26+[3]febrero!H26+[3]marzo!H26</f>
        <v>0</v>
      </c>
      <c r="I26" s="84">
        <f>[3]enero!I26+[3]febrero!I26+[3]marzo!I26</f>
        <v>0</v>
      </c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84">
        <f>[3]enero!F27+[3]febrero!F27+[3]marzo!F27</f>
        <v>0</v>
      </c>
      <c r="G27" s="84">
        <f>[3]enero!G27+[3]febrero!G27+[3]marzo!G27</f>
        <v>0</v>
      </c>
      <c r="H27" s="84">
        <f>[3]enero!H27+[3]febrero!H27+[3]marzo!H27</f>
        <v>0</v>
      </c>
      <c r="I27" s="84">
        <f>[3]enero!I27+[3]febrero!I27+[3]marzo!I27</f>
        <v>0</v>
      </c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775" t="s">
        <v>20</v>
      </c>
      <c r="E28" s="101"/>
      <c r="F28" s="776">
        <f>SUM(F29:F33)</f>
        <v>2</v>
      </c>
      <c r="G28" s="776">
        <f>SUM(G29:G33)</f>
        <v>0</v>
      </c>
      <c r="H28" s="776">
        <f>SUM(H29:H33)</f>
        <v>0</v>
      </c>
      <c r="I28" s="776">
        <f>SUM(I29:I33)</f>
        <v>0</v>
      </c>
      <c r="J28" s="102">
        <f t="shared" si="0"/>
        <v>2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84">
        <f>[3]enero!F29+[3]febrero!F29+[3]marzo!F29</f>
        <v>0</v>
      </c>
      <c r="G29" s="84">
        <f>[3]enero!G29+[3]febrero!G29+[3]marzo!G29</f>
        <v>0</v>
      </c>
      <c r="H29" s="84">
        <f>[3]enero!H29+[3]febrero!H29+[3]marzo!H29</f>
        <v>0</v>
      </c>
      <c r="I29" s="84">
        <f>[3]enero!I29+[3]febrero!I29+[3]marzo!I29</f>
        <v>0</v>
      </c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84">
        <f>[3]enero!F30+[3]febrero!F30+[3]marzo!F30</f>
        <v>2</v>
      </c>
      <c r="G30" s="84">
        <f>[3]enero!G30+[3]febrero!G30+[3]marzo!G30</f>
        <v>0</v>
      </c>
      <c r="H30" s="84">
        <f>[3]enero!H30+[3]febrero!H30+[3]marzo!H30</f>
        <v>0</v>
      </c>
      <c r="I30" s="84">
        <f>[3]enero!I30+[3]febrero!I30+[3]marzo!I30</f>
        <v>0</v>
      </c>
      <c r="J30" s="365">
        <f t="shared" si="0"/>
        <v>2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84">
        <f>[3]enero!F31+[3]febrero!F31+[3]marzo!F31</f>
        <v>0</v>
      </c>
      <c r="G31" s="84">
        <f>[3]enero!G31+[3]febrero!G31+[3]marzo!G31</f>
        <v>0</v>
      </c>
      <c r="H31" s="84">
        <f>[3]enero!H31+[3]febrero!H31+[3]marzo!H31</f>
        <v>0</v>
      </c>
      <c r="I31" s="84">
        <f>[3]enero!I31+[3]febrero!I31+[3]marzo!I31</f>
        <v>0</v>
      </c>
      <c r="J31" s="365">
        <f t="shared" si="0"/>
        <v>0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84">
        <f>[3]enero!F32+[3]febrero!F32+[3]marzo!F32</f>
        <v>0</v>
      </c>
      <c r="G32" s="84">
        <f>[3]enero!G32+[3]febrero!G32+[3]marzo!G32</f>
        <v>0</v>
      </c>
      <c r="H32" s="84">
        <f>[3]enero!H32+[3]febrero!H32+[3]marzo!H32</f>
        <v>0</v>
      </c>
      <c r="I32" s="84">
        <f>[3]enero!I32+[3]febrero!I32+[3]marzo!I32</f>
        <v>0</v>
      </c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84">
        <f>[3]enero!F33+[3]febrero!F33+[3]marzo!F33</f>
        <v>0</v>
      </c>
      <c r="G33" s="84">
        <f>[3]enero!G33+[3]febrero!G33+[3]marzo!G33</f>
        <v>0</v>
      </c>
      <c r="H33" s="84">
        <f>[3]enero!H33+[3]febrero!H33+[3]marzo!H33</f>
        <v>0</v>
      </c>
      <c r="I33" s="84">
        <f>[3]enero!I33+[3]febrero!I33+[3]marzo!I33</f>
        <v>0</v>
      </c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2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2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84">
        <f>[3]enero!F35+[3]febrero!F35+[3]marzo!F35</f>
        <v>0</v>
      </c>
      <c r="G35" s="84">
        <f>[3]enero!G35+[3]febrero!G35+[3]marzo!G35</f>
        <v>0</v>
      </c>
      <c r="H35" s="84">
        <f>[3]enero!H35+[3]febrero!H35+[3]marzo!H35</f>
        <v>0</v>
      </c>
      <c r="I35" s="84">
        <f>[3]enero!I35+[3]febrero!I35+[3]marzo!I35</f>
        <v>0</v>
      </c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84">
        <f>[3]enero!F36+[3]febrero!F36+[3]marzo!F36</f>
        <v>2</v>
      </c>
      <c r="G36" s="84">
        <f>[3]enero!G36+[3]febrero!G36+[3]marzo!G36</f>
        <v>0</v>
      </c>
      <c r="H36" s="84">
        <f>[3]enero!H36+[3]febrero!H36+[3]marzo!H36</f>
        <v>0</v>
      </c>
      <c r="I36" s="84">
        <f>[3]enero!I36+[3]febrero!I36+[3]marzo!I36</f>
        <v>0</v>
      </c>
      <c r="J36" s="366">
        <f>SUM(F36:I36)</f>
        <v>2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84">
        <f>[3]enero!F37+[3]febrero!F37+[3]marzo!F37</f>
        <v>0</v>
      </c>
      <c r="G37" s="84">
        <f>[3]enero!G37+[3]febrero!G37+[3]marzo!G37</f>
        <v>0</v>
      </c>
      <c r="H37" s="84">
        <f>[3]enero!H37+[3]febrero!H37+[3]marzo!H37</f>
        <v>0</v>
      </c>
      <c r="I37" s="84">
        <f>[3]enero!I37+[3]febrero!I37+[3]marzo!I37</f>
        <v>0</v>
      </c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776">
        <f>SUM(F39:F42)</f>
        <v>0</v>
      </c>
      <c r="G38" s="776">
        <f>SUM(G39:G42)</f>
        <v>0</v>
      </c>
      <c r="H38" s="776">
        <f>SUM(H39:H42)</f>
        <v>0</v>
      </c>
      <c r="I38" s="776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84">
        <f>[3]enero!F39+[3]febrero!F39+[3]marzo!F39</f>
        <v>0</v>
      </c>
      <c r="G39" s="84">
        <f>[3]enero!G39+[3]febrero!G39+[3]marzo!G39</f>
        <v>0</v>
      </c>
      <c r="H39" s="84">
        <f>[3]enero!H39+[3]febrero!H39+[3]marzo!H39</f>
        <v>0</v>
      </c>
      <c r="I39" s="84">
        <f>[3]enero!I39+[3]febrero!I39+[3]marzo!I39</f>
        <v>0</v>
      </c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84">
        <f>[3]enero!F40+[3]febrero!F40+[3]marzo!F40</f>
        <v>0</v>
      </c>
      <c r="G40" s="84">
        <f>[3]enero!G40+[3]febrero!G40+[3]marzo!G40</f>
        <v>0</v>
      </c>
      <c r="H40" s="84">
        <f>[3]enero!H40+[3]febrero!H40+[3]marzo!H40</f>
        <v>0</v>
      </c>
      <c r="I40" s="84">
        <f>[3]enero!I40+[3]febrero!I40+[3]marzo!I40</f>
        <v>0</v>
      </c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84">
        <f>[3]enero!F41+[3]febrero!F41+[3]marzo!F41</f>
        <v>0</v>
      </c>
      <c r="G41" s="84">
        <f>[3]enero!G41+[3]febrero!G41+[3]marzo!G41</f>
        <v>0</v>
      </c>
      <c r="H41" s="84">
        <f>[3]enero!H41+[3]febrero!H41+[3]marzo!H41</f>
        <v>0</v>
      </c>
      <c r="I41" s="84">
        <f>[3]enero!I41+[3]febrero!I41+[3]marzo!I41</f>
        <v>0</v>
      </c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84">
        <f>[3]enero!F42+[3]febrero!F42+[3]marzo!F42</f>
        <v>0</v>
      </c>
      <c r="G42" s="84">
        <f>[3]enero!G42+[3]febrero!G42+[3]marzo!G42</f>
        <v>0</v>
      </c>
      <c r="H42" s="84">
        <f>[3]enero!H42+[3]febrero!H42+[3]marzo!H42</f>
        <v>0</v>
      </c>
      <c r="I42" s="84">
        <f>[3]enero!I42+[3]febrero!I42+[3]marzo!I42</f>
        <v>0</v>
      </c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776">
        <f>SUM(F44:F54)</f>
        <v>0</v>
      </c>
      <c r="G43" s="776">
        <f>SUM(G44:G54)</f>
        <v>0</v>
      </c>
      <c r="H43" s="776">
        <f>SUM(H44:H54)</f>
        <v>0</v>
      </c>
      <c r="I43" s="776">
        <f>SUM(I44:I54)</f>
        <v>0</v>
      </c>
      <c r="J43" s="105">
        <f>SUM(F43:I43)</f>
        <v>0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84">
        <f>[3]enero!F44+[3]febrero!F44+[3]marzo!F44</f>
        <v>0</v>
      </c>
      <c r="G44" s="84">
        <f>[3]enero!G44+[3]febrero!G44+[3]marzo!G44</f>
        <v>0</v>
      </c>
      <c r="H44" s="84">
        <f>[3]enero!H44+[3]febrero!H44+[3]marzo!H44</f>
        <v>0</v>
      </c>
      <c r="I44" s="84">
        <f>[3]enero!I44+[3]febrero!I44+[3]marzo!I44</f>
        <v>0</v>
      </c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84">
        <f>[3]enero!F45+[3]febrero!F45+[3]marzo!F45</f>
        <v>0</v>
      </c>
      <c r="G45" s="84">
        <f>[3]enero!G45+[3]febrero!G45+[3]marzo!G45</f>
        <v>0</v>
      </c>
      <c r="H45" s="84">
        <f>[3]enero!H45+[3]febrero!H45+[3]marzo!H45</f>
        <v>0</v>
      </c>
      <c r="I45" s="84">
        <f>[3]enero!I45+[3]febrero!I45+[3]marzo!I45</f>
        <v>0</v>
      </c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84">
        <f>[3]enero!F46+[3]febrero!F46+[3]marzo!F46</f>
        <v>0</v>
      </c>
      <c r="G46" s="84">
        <f>[3]enero!G46+[3]febrero!G46+[3]marzo!G46</f>
        <v>0</v>
      </c>
      <c r="H46" s="84">
        <f>[3]enero!H46+[3]febrero!H46+[3]marzo!H46</f>
        <v>0</v>
      </c>
      <c r="I46" s="84">
        <f>[3]enero!I46+[3]febrero!I46+[3]marzo!I46</f>
        <v>0</v>
      </c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84">
        <f>[3]enero!F47+[3]febrero!F47+[3]marzo!F47</f>
        <v>0</v>
      </c>
      <c r="G47" s="84">
        <f>[3]enero!G47+[3]febrero!G47+[3]marzo!G47</f>
        <v>0</v>
      </c>
      <c r="H47" s="84">
        <f>[3]enero!H47+[3]febrero!H47+[3]marzo!H47</f>
        <v>0</v>
      </c>
      <c r="I47" s="84">
        <f>[3]enero!I47+[3]febrero!I47+[3]marzo!I47</f>
        <v>0</v>
      </c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84">
        <f>[3]enero!F48+[3]febrero!F48+[3]marzo!F48</f>
        <v>0</v>
      </c>
      <c r="G48" s="84">
        <f>[3]enero!G48+[3]febrero!G48+[3]marzo!G48</f>
        <v>0</v>
      </c>
      <c r="H48" s="84">
        <f>[3]enero!H48+[3]febrero!H48+[3]marzo!H48</f>
        <v>0</v>
      </c>
      <c r="I48" s="84">
        <f>[3]enero!I48+[3]febrero!I48+[3]marzo!I48</f>
        <v>0</v>
      </c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84">
        <f>[3]enero!F49+[3]febrero!F49+[3]marzo!F49</f>
        <v>0</v>
      </c>
      <c r="G49" s="84">
        <f>[3]enero!G49+[3]febrero!G49+[3]marzo!G49</f>
        <v>0</v>
      </c>
      <c r="H49" s="84">
        <f>[3]enero!H49+[3]febrero!H49+[3]marzo!H49</f>
        <v>0</v>
      </c>
      <c r="I49" s="84">
        <f>[3]enero!I49+[3]febrero!I49+[3]marzo!I49</f>
        <v>0</v>
      </c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84">
        <f>[3]enero!F50+[3]febrero!F50+[3]marzo!F50</f>
        <v>0</v>
      </c>
      <c r="G50" s="84">
        <f>[3]enero!G50+[3]febrero!G50+[3]marzo!G50</f>
        <v>0</v>
      </c>
      <c r="H50" s="84">
        <f>[3]enero!H50+[3]febrero!H50+[3]marzo!H50</f>
        <v>0</v>
      </c>
      <c r="I50" s="84">
        <f>[3]enero!I50+[3]febrero!I50+[3]marzo!I50</f>
        <v>0</v>
      </c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84">
        <f>[3]enero!F51+[3]febrero!F51+[3]marzo!F51</f>
        <v>0</v>
      </c>
      <c r="G51" s="84">
        <f>[3]enero!G51+[3]febrero!G51+[3]marzo!G51</f>
        <v>0</v>
      </c>
      <c r="H51" s="84">
        <f>[3]enero!H51+[3]febrero!H51+[3]marzo!H51</f>
        <v>0</v>
      </c>
      <c r="I51" s="84">
        <f>[3]enero!I51+[3]febrero!I51+[3]marzo!I51</f>
        <v>0</v>
      </c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84">
        <f>[3]enero!F52+[3]febrero!F52+[3]marzo!F52</f>
        <v>0</v>
      </c>
      <c r="G52" s="84">
        <f>[3]enero!G52+[3]febrero!G52+[3]marzo!G52</f>
        <v>0</v>
      </c>
      <c r="H52" s="84">
        <f>[3]enero!H52+[3]febrero!H52+[3]marzo!H52</f>
        <v>0</v>
      </c>
      <c r="I52" s="84">
        <f>[3]enero!I52+[3]febrero!I52+[3]marzo!I52</f>
        <v>0</v>
      </c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84">
        <f>[3]enero!F53+[3]febrero!F53+[3]marzo!F53</f>
        <v>0</v>
      </c>
      <c r="G53" s="84">
        <f>[3]enero!G53+[3]febrero!G53+[3]marzo!G53</f>
        <v>0</v>
      </c>
      <c r="H53" s="84">
        <f>[3]enero!H53+[3]febrero!H53+[3]marzo!H53</f>
        <v>0</v>
      </c>
      <c r="I53" s="84">
        <f>[3]enero!I53+[3]febrero!I53+[3]marzo!I53</f>
        <v>0</v>
      </c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84">
        <f>[3]enero!F54+[3]febrero!F54+[3]marzo!F54</f>
        <v>0</v>
      </c>
      <c r="G54" s="84">
        <f>[3]enero!G54+[3]febrero!G54+[3]marzo!G54</f>
        <v>0</v>
      </c>
      <c r="H54" s="84">
        <f>[3]enero!H54+[3]febrero!H54+[3]marzo!H54</f>
        <v>0</v>
      </c>
      <c r="I54" s="84">
        <f>[3]enero!I54+[3]febrero!I54+[3]marzo!I54</f>
        <v>0</v>
      </c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84">
        <f>[3]enero!F56+[3]febrero!F56+[3]marzo!F56</f>
        <v>0</v>
      </c>
      <c r="G56" s="84">
        <f>[3]enero!G56+[3]febrero!G56+[3]marzo!G56</f>
        <v>0</v>
      </c>
      <c r="H56" s="84">
        <f>[3]enero!H56+[3]febrero!H56+[3]marzo!H56</f>
        <v>0</v>
      </c>
      <c r="I56" s="84">
        <f>[3]enero!I56+[3]febrero!I56+[3]marzo!I56</f>
        <v>0</v>
      </c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84">
        <f>[3]enero!F57+[3]febrero!F57+[3]marzo!F57</f>
        <v>0</v>
      </c>
      <c r="G57" s="84">
        <f>[3]enero!G57+[3]febrero!G57+[3]marzo!G57</f>
        <v>0</v>
      </c>
      <c r="H57" s="84">
        <f>[3]enero!H57+[3]febrero!H57+[3]marzo!H57</f>
        <v>0</v>
      </c>
      <c r="I57" s="84">
        <f>[3]enero!I57+[3]febrero!I57+[3]marzo!I57</f>
        <v>0</v>
      </c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84">
        <f>[3]enero!F58+[3]febrero!F58+[3]marzo!F58</f>
        <v>0</v>
      </c>
      <c r="G58" s="84">
        <f>[3]enero!G58+[3]febrero!G58+[3]marzo!G58</f>
        <v>0</v>
      </c>
      <c r="H58" s="84">
        <f>[3]enero!H58+[3]febrero!H58+[3]marzo!H58</f>
        <v>0</v>
      </c>
      <c r="I58" s="84">
        <f>[3]enero!I58+[3]febrero!I58+[3]marzo!I58</f>
        <v>0</v>
      </c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84">
        <f>[3]enero!F59+[3]febrero!F59+[3]marzo!F59</f>
        <v>0</v>
      </c>
      <c r="G59" s="84">
        <f>[3]enero!G59+[3]febrero!G59+[3]marzo!G59</f>
        <v>0</v>
      </c>
      <c r="H59" s="84">
        <f>[3]enero!H59+[3]febrero!H59+[3]marzo!H59</f>
        <v>0</v>
      </c>
      <c r="I59" s="84">
        <f>[3]enero!I59+[3]febrero!I59+[3]marzo!I59</f>
        <v>0</v>
      </c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84">
        <f>[3]enero!F60+[3]febrero!F60+[3]marzo!F60</f>
        <v>0</v>
      </c>
      <c r="G60" s="84">
        <f>[3]enero!G60+[3]febrero!G60+[3]marzo!G60</f>
        <v>0</v>
      </c>
      <c r="H60" s="84">
        <f>[3]enero!H60+[3]febrero!H60+[3]marzo!H60</f>
        <v>0</v>
      </c>
      <c r="I60" s="84">
        <f>[3]enero!I60+[3]febrero!I60+[3]marzo!I60</f>
        <v>0</v>
      </c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84">
        <f>[3]enero!F61+[3]febrero!F61+[3]marzo!F61</f>
        <v>0</v>
      </c>
      <c r="G61" s="84">
        <f>[3]enero!G61+[3]febrero!G61+[3]marzo!G61</f>
        <v>0</v>
      </c>
      <c r="H61" s="84">
        <f>[3]enero!H61+[3]febrero!H61+[3]marzo!H61</f>
        <v>0</v>
      </c>
      <c r="I61" s="84">
        <f>[3]enero!I61+[3]febrero!I61+[3]marzo!I61</f>
        <v>0</v>
      </c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84">
        <f>[3]enero!F62+[3]febrero!F62+[3]marzo!F62</f>
        <v>0</v>
      </c>
      <c r="G62" s="84">
        <f>[3]enero!G62+[3]febrero!G62+[3]marzo!G62</f>
        <v>0</v>
      </c>
      <c r="H62" s="84">
        <f>[3]enero!H62+[3]febrero!H62+[3]marzo!H62</f>
        <v>0</v>
      </c>
      <c r="I62" s="84">
        <f>[3]enero!I62+[3]febrero!I62+[3]marzo!I62</f>
        <v>0</v>
      </c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84">
        <f>[3]enero!F63+[3]febrero!F63+[3]marzo!F63</f>
        <v>0</v>
      </c>
      <c r="G63" s="84">
        <f>[3]enero!G63+[3]febrero!G63+[3]marzo!G63</f>
        <v>0</v>
      </c>
      <c r="H63" s="84">
        <f>[3]enero!H63+[3]febrero!H63+[3]marzo!H63</f>
        <v>0</v>
      </c>
      <c r="I63" s="84">
        <f>[3]enero!I63+[3]febrero!I63+[3]marzo!I63</f>
        <v>0</v>
      </c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84">
        <f>[3]enero!F64+[3]febrero!F64+[3]marzo!F64</f>
        <v>0</v>
      </c>
      <c r="G64" s="84">
        <f>[3]enero!G64+[3]febrero!G64+[3]marzo!G64</f>
        <v>0</v>
      </c>
      <c r="H64" s="84">
        <f>[3]enero!H64+[3]febrero!H64+[3]marzo!H64</f>
        <v>0</v>
      </c>
      <c r="I64" s="84">
        <f>[3]enero!I64+[3]febrero!I64+[3]marzo!I64</f>
        <v>0</v>
      </c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84">
        <f>[3]enero!F65+[3]febrero!F65+[3]marzo!F65</f>
        <v>0</v>
      </c>
      <c r="G65" s="84">
        <f>[3]enero!G65+[3]febrero!G65+[3]marzo!G65</f>
        <v>0</v>
      </c>
      <c r="H65" s="84">
        <f>[3]enero!H65+[3]febrero!H65+[3]marzo!H65</f>
        <v>0</v>
      </c>
      <c r="I65" s="84">
        <f>[3]enero!I65+[3]febrero!I65+[3]marzo!I65</f>
        <v>0</v>
      </c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0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776">
        <f>(F71)</f>
        <v>0</v>
      </c>
      <c r="G70" s="776">
        <f>(G71)</f>
        <v>0</v>
      </c>
      <c r="H70" s="776">
        <f>(H71)</f>
        <v>0</v>
      </c>
      <c r="I70" s="776">
        <f>(I71)</f>
        <v>0</v>
      </c>
      <c r="J70" s="776">
        <f>SUM(F70:I70)</f>
        <v>0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84">
        <f>[3]enero!F71+[3]febrero!F71+[3]marzo!F71</f>
        <v>0</v>
      </c>
      <c r="G71" s="84">
        <f>[3]enero!G71+[3]febrero!G71+[3]marzo!G71</f>
        <v>0</v>
      </c>
      <c r="H71" s="84">
        <f>[3]enero!H71+[3]febrero!H71+[3]marzo!H71</f>
        <v>0</v>
      </c>
      <c r="I71" s="84">
        <f>[3]enero!I71+[3]febrero!I71+[3]marzo!I71</f>
        <v>0</v>
      </c>
      <c r="J71" s="367">
        <f>SUM(F71:I71)</f>
        <v>0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776">
        <f>SUM(F73:F75)</f>
        <v>0</v>
      </c>
      <c r="G72" s="776">
        <f>SUM(G73:G75)</f>
        <v>0</v>
      </c>
      <c r="H72" s="776">
        <f>SUM(H73:H75)</f>
        <v>0</v>
      </c>
      <c r="I72" s="776">
        <f>SUM(I73:I75)</f>
        <v>0</v>
      </c>
      <c r="J72" s="776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84">
        <f>[3]enero!F73+[3]febrero!F73+[3]marzo!F73</f>
        <v>0</v>
      </c>
      <c r="G73" s="84">
        <f>[3]enero!G73+[3]febrero!G73+[3]marzo!G73</f>
        <v>0</v>
      </c>
      <c r="H73" s="84">
        <f>[3]enero!H73+[3]febrero!H73+[3]marzo!H73</f>
        <v>0</v>
      </c>
      <c r="I73" s="84">
        <f>[3]enero!I73+[3]febrero!I73+[3]marzo!I73</f>
        <v>0</v>
      </c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84">
        <f>[3]enero!F74+[3]febrero!F74+[3]marzo!F74</f>
        <v>0</v>
      </c>
      <c r="G74" s="84">
        <f>[3]enero!G74+[3]febrero!G74+[3]marzo!G74</f>
        <v>0</v>
      </c>
      <c r="H74" s="84">
        <f>[3]enero!H74+[3]febrero!H74+[3]marzo!H74</f>
        <v>0</v>
      </c>
      <c r="I74" s="84">
        <f>[3]enero!I74+[3]febrero!I74+[3]marzo!I74</f>
        <v>0</v>
      </c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84">
        <f>[3]enero!F75+[3]febrero!F75+[3]marzo!F75</f>
        <v>0</v>
      </c>
      <c r="G75" s="84">
        <f>[3]enero!G75+[3]febrero!G75+[3]marzo!G75</f>
        <v>0</v>
      </c>
      <c r="H75" s="84">
        <f>[3]enero!H75+[3]febrero!H75+[3]marzo!H75</f>
        <v>0</v>
      </c>
      <c r="I75" s="84">
        <f>[3]enero!I75+[3]febrero!I75+[3]marzo!I75</f>
        <v>0</v>
      </c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35</v>
      </c>
      <c r="K76" s="371"/>
    </row>
    <row r="77" spans="2:11" ht="17.25" thickTop="1" thickBot="1" x14ac:dyDescent="0.3">
      <c r="B77" s="371"/>
      <c r="C77" s="382"/>
      <c r="D77" s="838" t="s">
        <v>136</v>
      </c>
      <c r="E77" s="839"/>
      <c r="F77" s="84">
        <f>[3]enero!F77+[3]febrero!F77+[3]marzo!F77</f>
        <v>0</v>
      </c>
      <c r="G77" s="84">
        <f>[3]enero!G77+[3]febrero!G77+[3]marzo!G77</f>
        <v>0</v>
      </c>
      <c r="H77" s="84">
        <f>[3]enero!H77+[3]febrero!H77+[3]marzo!H77</f>
        <v>0</v>
      </c>
      <c r="I77" s="84">
        <f>[3]enero!I77+[3]febrero!I77+[3]marzo!I77</f>
        <v>0</v>
      </c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0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0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84">
        <f>[3]enero!F79+[3]febrero!F79+[3]marzo!F79</f>
        <v>0</v>
      </c>
      <c r="G79" s="84">
        <f>[3]enero!G79+[3]febrero!G79+[3]marzo!G79</f>
        <v>0</v>
      </c>
      <c r="H79" s="84">
        <f>[3]enero!H79+[3]febrero!H79+[3]marzo!H79</f>
        <v>0</v>
      </c>
      <c r="I79" s="84">
        <f>[3]enero!I79+[3]febrero!I79+[3]marzo!I79</f>
        <v>0</v>
      </c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84">
        <f>[3]enero!F80+[3]febrero!F80+[3]marzo!F80</f>
        <v>0</v>
      </c>
      <c r="G80" s="84">
        <f>[3]enero!G80+[3]febrero!G80+[3]marzo!G80</f>
        <v>0</v>
      </c>
      <c r="H80" s="84">
        <f>[3]enero!H80+[3]febrero!H80+[3]marzo!H80</f>
        <v>0</v>
      </c>
      <c r="I80" s="84">
        <f>[3]enero!I80+[3]febrero!I80+[3]marzo!I80</f>
        <v>0</v>
      </c>
      <c r="J80" s="415">
        <f>SUM(F80:I80)</f>
        <v>0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84">
        <f>[3]enero!F81+[3]febrero!F81+[3]marzo!F81</f>
        <v>0</v>
      </c>
      <c r="G81" s="84">
        <f>[3]enero!G81+[3]febrero!G81+[3]marzo!G81</f>
        <v>0</v>
      </c>
      <c r="H81" s="84">
        <f>[3]enero!H81+[3]febrero!H81+[3]marzo!H81</f>
        <v>0</v>
      </c>
      <c r="I81" s="84">
        <f>[3]enero!I81+[3]febrero!I81+[3]marzo!I81</f>
        <v>0</v>
      </c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84">
        <f>[3]enero!F82+[3]febrero!F82+[3]marzo!F82</f>
        <v>0</v>
      </c>
      <c r="G82" s="84">
        <f>[3]enero!G82+[3]febrero!G82+[3]marzo!G82</f>
        <v>0</v>
      </c>
      <c r="H82" s="84">
        <f>[3]enero!H82+[3]febrero!H82+[3]marzo!H82</f>
        <v>0</v>
      </c>
      <c r="I82" s="84">
        <f>[3]enero!I82+[3]febrero!I82+[3]marzo!I82</f>
        <v>0</v>
      </c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84">
        <f>[3]enero!F83+[3]febrero!F83+[3]marzo!F83</f>
        <v>0</v>
      </c>
      <c r="G83" s="84">
        <f>[3]enero!G83+[3]febrero!G83+[3]marzo!G83</f>
        <v>0</v>
      </c>
      <c r="H83" s="84">
        <f>[3]enero!H83+[3]febrero!H83+[3]marzo!H83</f>
        <v>0</v>
      </c>
      <c r="I83" s="84">
        <f>[3]enero!I83+[3]febrero!I83+[3]marzo!I83</f>
        <v>0</v>
      </c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84">
        <f>[3]enero!F84+[3]febrero!F84+[3]marzo!F84</f>
        <v>0</v>
      </c>
      <c r="G84" s="84">
        <f>[3]enero!G84+[3]febrero!G84+[3]marzo!G84</f>
        <v>0</v>
      </c>
      <c r="H84" s="84">
        <f>[3]enero!H84+[3]febrero!H84+[3]marzo!H84</f>
        <v>0</v>
      </c>
      <c r="I84" s="84">
        <f>[3]enero!I84+[3]febrero!I84+[3]marzo!I84</f>
        <v>0</v>
      </c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84">
        <f>[3]enero!F85+[3]febrero!F85+[3]marzo!F85</f>
        <v>0</v>
      </c>
      <c r="G85" s="84">
        <f>[3]enero!G85+[3]febrero!G85+[3]marzo!G85</f>
        <v>0</v>
      </c>
      <c r="H85" s="84">
        <f>[3]enero!H85+[3]febrero!H85+[3]marzo!H85</f>
        <v>0</v>
      </c>
      <c r="I85" s="84">
        <f>[3]enero!I85+[3]febrero!I85+[3]marzo!I85</f>
        <v>0</v>
      </c>
      <c r="J85" s="415">
        <f t="shared" si="2"/>
        <v>0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84">
        <f>[3]enero!F86+[3]febrero!F86+[3]marzo!F86</f>
        <v>0</v>
      </c>
      <c r="G86" s="84">
        <f>[3]enero!G86+[3]febrero!G86+[3]marzo!G86</f>
        <v>0</v>
      </c>
      <c r="H86" s="84">
        <f>[3]enero!H86+[3]febrero!H86+[3]marzo!H86</f>
        <v>0</v>
      </c>
      <c r="I86" s="84">
        <f>[3]enero!I86+[3]febrero!I86+[3]marzo!I86</f>
        <v>0</v>
      </c>
      <c r="J86" s="415">
        <f t="shared" si="2"/>
        <v>0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5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84">
        <f>[3]enero!G91+[3]febrero!G91+[3]marzo!G91</f>
        <v>0</v>
      </c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772" t="s">
        <v>137</v>
      </c>
      <c r="F92" s="773"/>
      <c r="G92" s="84">
        <f>[3]enero!G92+[3]febrero!G92+[3]marzo!G92</f>
        <v>5</v>
      </c>
      <c r="H92" s="832">
        <f>SUM(F92:G92)</f>
        <v>5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772" t="s">
        <v>139</v>
      </c>
      <c r="F93" s="773"/>
      <c r="G93" s="84">
        <f>[3]enero!G93+[3]febrero!G93+[3]marzo!G93</f>
        <v>0</v>
      </c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84">
        <f>[3]enero!G94+[3]febrero!G94+[3]marzo!G94</f>
        <v>0</v>
      </c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33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0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>
        <f>[3]enero!I100+[3]febrero!I100+[3]marzo!I100</f>
        <v>0</v>
      </c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43">
        <f>[3]enero!I101+[3]febrero!I101+[3]marzo!I101</f>
        <v>0</v>
      </c>
      <c r="J101" s="843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43">
        <f>[3]enero!I102+[3]febrero!I102+[3]marzo!I102</f>
        <v>0</v>
      </c>
      <c r="J102" s="843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43">
        <f>[3]enero!I103+[3]febrero!I103+[3]marzo!I103</f>
        <v>0</v>
      </c>
      <c r="J103" s="843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43">
        <f>[3]enero!I104+[3]febrero!I104+[3]marzo!I104</f>
        <v>0</v>
      </c>
      <c r="J104" s="843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>
        <f>[3]enero!I106+[3]febrero!I106+[3]marzo!I106</f>
        <v>0</v>
      </c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43">
        <f>[3]enero!I107+[3]febrero!I107+[3]marzo!I107</f>
        <v>0</v>
      </c>
      <c r="J107" s="843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43">
        <f>[3]enero!I108+[3]febrero!I108+[3]marzo!I108</f>
        <v>0</v>
      </c>
      <c r="J108" s="843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43">
        <f>[3]enero!I109+[3]febrero!I109+[3]marzo!I109</f>
        <v>0</v>
      </c>
      <c r="J109" s="843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43">
        <f>[3]enero!I110+[3]febrero!I110+[3]marzo!I110</f>
        <v>0</v>
      </c>
      <c r="J110" s="843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>
        <f>[3]enero!I112+[3]febrero!I112+[3]marzo!I112</f>
        <v>0</v>
      </c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43">
        <f>[3]enero!I113+[3]febrero!I113+[3]marzo!I113</f>
        <v>0</v>
      </c>
      <c r="J113" s="843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43">
        <f>[3]enero!I114+[3]febrero!I114+[3]marzo!I114</f>
        <v>0</v>
      </c>
      <c r="J114" s="843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43">
        <f>[3]enero!I115+[3]febrero!I115+[3]marzo!I115</f>
        <v>0</v>
      </c>
      <c r="J115" s="843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43">
        <f>[3]enero!I116+[3]febrero!I116+[3]marzo!I116</f>
        <v>0</v>
      </c>
      <c r="J116" s="843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>
        <f>[3]enero!I118+[3]febrero!I118+[3]marzo!I118</f>
        <v>0</v>
      </c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43">
        <f>[3]enero!I119+[3]febrero!I119+[3]marzo!I119</f>
        <v>0</v>
      </c>
      <c r="J119" s="843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43">
        <f>[3]enero!I120+[3]febrero!I120+[3]marzo!I120</f>
        <v>0</v>
      </c>
      <c r="J120" s="843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>
        <f>[3]enero!I122+[3]febrero!I122+[3]marzo!I122</f>
        <v>0</v>
      </c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43">
        <f>[3]enero!I123+[3]febrero!I123+[3]marzo!I123</f>
        <v>0</v>
      </c>
      <c r="J123" s="843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43">
        <f>[3]enero!I124+[3]febrero!I124+[3]marzo!I124</f>
        <v>0</v>
      </c>
      <c r="J124" s="843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0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>
        <f>[3]enero!I126+[3]febrero!I126+[3]marzo!I126</f>
        <v>0</v>
      </c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43">
        <f>[3]enero!I127+[3]febrero!I127+[3]marzo!I127</f>
        <v>0</v>
      </c>
      <c r="J127" s="843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43">
        <f>[3]enero!I128+[3]febrero!I128+[3]marzo!I128</f>
        <v>0</v>
      </c>
      <c r="J128" s="843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43">
        <f>[3]enero!I129+[3]febrero!I129+[3]marzo!I129</f>
        <v>0</v>
      </c>
      <c r="J129" s="843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43">
        <f>[3]enero!I130+[3]febrero!I130+[3]marzo!I130</f>
        <v>0</v>
      </c>
      <c r="J130" s="843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0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43">
        <f>[3]enero!I132+[3]febrero!I132+[3]marzo!I132</f>
        <v>0</v>
      </c>
      <c r="J132" s="843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43">
        <f>[3]enero!I133+[3]febrero!I133+[3]marzo!I133</f>
        <v>0</v>
      </c>
      <c r="J133" s="843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43">
        <f>[3]enero!I134+[3]febrero!I134+[3]marzo!I134</f>
        <v>0</v>
      </c>
      <c r="J134" s="843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43">
        <f>[3]enero!I135+[3]febrero!I135+[3]marzo!I135</f>
        <v>0</v>
      </c>
      <c r="J135" s="843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43">
        <f>[3]enero!I136+[3]febrero!I136+[3]marzo!I136</f>
        <v>0</v>
      </c>
      <c r="J136" s="843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43">
        <f>[3]enero!I139+[3]febrero!I139+[3]marzo!I139</f>
        <v>0</v>
      </c>
      <c r="J139" s="843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43">
        <f>[3]enero!I140+[3]febrero!I140+[3]marzo!I140</f>
        <v>0</v>
      </c>
      <c r="J140" s="843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43">
        <f>[3]enero!I141+[3]febrero!I141+[3]marzo!I141</f>
        <v>0</v>
      </c>
      <c r="J141" s="843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43">
        <f>[3]enero!I142+[3]febrero!I142+[3]marzo!I142</f>
        <v>0</v>
      </c>
      <c r="J142" s="843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43">
        <f>[3]enero!I144+[3]febrero!I144+[3]marzo!I144</f>
        <v>0</v>
      </c>
      <c r="J144" s="843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43">
        <f>[3]enero!I145+[3]febrero!I145+[3]marzo!I145</f>
        <v>0</v>
      </c>
      <c r="J145" s="843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43">
        <f>[3]enero!I146+[3]febrero!I146+[3]marzo!I146</f>
        <v>0</v>
      </c>
      <c r="J146" s="843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43">
        <f>[3]enero!I147+[3]febrero!I147+[3]marzo!I147</f>
        <v>0</v>
      </c>
      <c r="J147" s="843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43">
        <f>[3]enero!I149+[3]febrero!I149+[3]marzo!I149</f>
        <v>0</v>
      </c>
      <c r="J149" s="843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43">
        <f>[3]enero!I150+[3]febrero!I150+[3]marzo!I150</f>
        <v>0</v>
      </c>
      <c r="J150" s="843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43">
        <f>[3]enero!I151+[3]febrero!I151+[3]marzo!I151</f>
        <v>0</v>
      </c>
      <c r="J151" s="843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43">
        <f>[3]enero!I152+[3]febrero!I152+[3]marzo!I152</f>
        <v>0</v>
      </c>
      <c r="J152" s="843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43">
        <f>[3]enero!I154+[3]febrero!I154+[3]marzo!I154</f>
        <v>0</v>
      </c>
      <c r="J154" s="843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43">
        <f>[3]enero!I155+[3]febrero!I155+[3]marzo!I155</f>
        <v>0</v>
      </c>
      <c r="J155" s="843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43">
        <f>[3]enero!I156+[3]febrero!I156+[3]marzo!I156</f>
        <v>0</v>
      </c>
      <c r="J156" s="843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43">
        <f>[3]enero!I157+[3]febrero!I157+[3]marzo!I157</f>
        <v>0</v>
      </c>
      <c r="J157" s="843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43">
        <f>[3]enero!I159+[3]febrero!I159+[3]marzo!I159</f>
        <v>0</v>
      </c>
      <c r="J159" s="843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43">
        <f>[3]enero!I160+[3]febrero!I160+[3]marzo!I160</f>
        <v>0</v>
      </c>
      <c r="J160" s="843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43">
        <f>[3]enero!I161+[3]febrero!I161+[3]marzo!I161</f>
        <v>0</v>
      </c>
      <c r="J161" s="843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43">
        <f>[3]enero!I162+[3]febrero!I162+[3]marzo!I162</f>
        <v>0</v>
      </c>
      <c r="J162" s="843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43">
        <f>[3]enero!I164+[3]febrero!I164+[3]marzo!I164</f>
        <v>0</v>
      </c>
      <c r="J164" s="843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43">
        <f>[3]enero!I165+[3]febrero!I165+[3]marzo!I165</f>
        <v>0</v>
      </c>
      <c r="J165" s="843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43">
        <f>[3]enero!I166+[3]febrero!I166+[3]marzo!I166</f>
        <v>0</v>
      </c>
      <c r="J166" s="843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43">
        <f>[3]enero!I167+[3]febrero!I167+[3]marzo!I167</f>
        <v>0</v>
      </c>
      <c r="J167" s="843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43">
        <f>[3]enero!I169+[3]febrero!I169+[3]marzo!I169</f>
        <v>0</v>
      </c>
      <c r="J169" s="843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43">
        <f>[3]enero!I170+[3]febrero!I170+[3]marzo!I170</f>
        <v>0</v>
      </c>
      <c r="J170" s="843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43">
        <f>[3]enero!I171+[3]febrero!I171+[3]marzo!I171</f>
        <v>0</v>
      </c>
      <c r="J171" s="843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43">
        <f>[3]enero!I172+[3]febrero!I172+[3]marzo!I172</f>
        <v>0</v>
      </c>
      <c r="J172" s="843"/>
      <c r="K172" s="382"/>
      <c r="L172" s="383"/>
    </row>
    <row r="173" spans="1:17" ht="16.5" thickTop="1" thickBot="1" x14ac:dyDescent="0.25">
      <c r="B173" s="371"/>
      <c r="C173" s="382"/>
      <c r="D173" s="775" t="s">
        <v>95</v>
      </c>
      <c r="E173" s="448"/>
      <c r="F173" s="437"/>
      <c r="G173" s="437"/>
      <c r="H173" s="449"/>
      <c r="I173" s="824">
        <f>SUM(I174:J210)</f>
        <v>11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43">
        <f>[3]enero!I174+[3]febrero!I174+[3]marzo!I174</f>
        <v>0</v>
      </c>
      <c r="J174" s="843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43">
        <f>[3]enero!I175+[3]febrero!I175+[3]marzo!I175</f>
        <v>0</v>
      </c>
      <c r="J175" s="843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43">
        <f>[3]enero!I176+[3]febrero!I176+[3]marzo!I176</f>
        <v>0</v>
      </c>
      <c r="J176" s="843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43">
        <f>[3]enero!I177+[3]febrero!I177+[3]marzo!I177</f>
        <v>0</v>
      </c>
      <c r="J177" s="843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43">
        <f>[3]enero!I178+[3]febrero!I178+[3]marzo!I178</f>
        <v>0</v>
      </c>
      <c r="J178" s="843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43">
        <f>[3]enero!I179+[3]febrero!I179+[3]marzo!I179</f>
        <v>0</v>
      </c>
      <c r="J179" s="843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43">
        <f>[3]enero!I180+[3]febrero!I180+[3]marzo!I180</f>
        <v>0</v>
      </c>
      <c r="J180" s="843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43">
        <f>[3]enero!I181+[3]febrero!I181+[3]marzo!I181</f>
        <v>0</v>
      </c>
      <c r="J181" s="843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43">
        <f>[3]enero!I182+[3]febrero!I182+[3]marzo!I182</f>
        <v>0</v>
      </c>
      <c r="J182" s="843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43">
        <f>[3]enero!I183+[3]febrero!I183+[3]marzo!I183</f>
        <v>0</v>
      </c>
      <c r="J183" s="843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43">
        <f>[3]enero!I184+[3]febrero!I184+[3]marzo!I184</f>
        <v>0</v>
      </c>
      <c r="J184" s="843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43">
        <f>[3]enero!I185+[3]febrero!I185+[3]marzo!I185</f>
        <v>0</v>
      </c>
      <c r="J185" s="843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43">
        <f>[3]enero!I186+[3]febrero!I186+[3]marzo!I186</f>
        <v>0</v>
      </c>
      <c r="J186" s="843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43">
        <f>[3]enero!I187+[3]febrero!I187+[3]marzo!I187</f>
        <v>0</v>
      </c>
      <c r="J187" s="843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43">
        <f>[3]enero!I188+[3]febrero!I188+[3]marzo!I188</f>
        <v>0</v>
      </c>
      <c r="J188" s="843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43">
        <f>[3]enero!I189+[3]febrero!I189+[3]marzo!I189</f>
        <v>0</v>
      </c>
      <c r="J189" s="843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43">
        <f>[3]enero!I190+[3]febrero!I190+[3]marzo!I190</f>
        <v>0</v>
      </c>
      <c r="J190" s="843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43">
        <f>[3]enero!I191+[3]febrero!I191+[3]marzo!I191</f>
        <v>0</v>
      </c>
      <c r="J191" s="843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43">
        <f>[3]enero!I192+[3]febrero!I192+[3]marzo!I192</f>
        <v>0</v>
      </c>
      <c r="J192" s="843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43">
        <f>[3]enero!I193+[3]febrero!I193+[3]marzo!I193</f>
        <v>0</v>
      </c>
      <c r="J193" s="843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43">
        <f>[3]enero!I194+[3]febrero!I194+[3]marzo!I194</f>
        <v>0</v>
      </c>
      <c r="J194" s="843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43">
        <f>[3]enero!I195+[3]febrero!I195+[3]marzo!I195</f>
        <v>0</v>
      </c>
      <c r="J195" s="843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43">
        <f>[3]enero!I196+[3]febrero!I196+[3]marzo!I196</f>
        <v>0</v>
      </c>
      <c r="J196" s="843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43">
        <f>[3]enero!I197+[3]febrero!I197+[3]marzo!I197</f>
        <v>0</v>
      </c>
      <c r="J197" s="843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43">
        <f>[3]enero!I198+[3]febrero!I198+[3]marzo!I198</f>
        <v>0</v>
      </c>
      <c r="J198" s="843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43">
        <f>[3]enero!I199+[3]febrero!I199+[3]marzo!I199</f>
        <v>0</v>
      </c>
      <c r="J199" s="843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43">
        <f>[3]enero!I200+[3]febrero!I200+[3]marzo!I200</f>
        <v>0</v>
      </c>
      <c r="J200" s="843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43">
        <f>[3]enero!I201+[3]febrero!I201+[3]marzo!I201</f>
        <v>0</v>
      </c>
      <c r="J201" s="843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43">
        <f>[3]enero!I202+[3]febrero!I202+[3]marzo!I202</f>
        <v>0</v>
      </c>
      <c r="J202" s="843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43">
        <f>[3]enero!I203+[3]febrero!I203+[3]marzo!I203</f>
        <v>0</v>
      </c>
      <c r="J203" s="843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43">
        <f>[3]enero!I204+[3]febrero!I204+[3]marzo!I204</f>
        <v>0</v>
      </c>
      <c r="J204" s="843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43">
        <f>[3]enero!I205+[3]febrero!I205+[3]marzo!I205</f>
        <v>0</v>
      </c>
      <c r="J205" s="843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43">
        <f>[3]enero!I206+[3]febrero!I206+[3]marzo!I206</f>
        <v>0</v>
      </c>
      <c r="J206" s="843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43">
        <f>[3]enero!I207+[3]febrero!I207+[3]marzo!I207</f>
        <v>0</v>
      </c>
      <c r="J207" s="843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43">
        <f>[3]enero!I208+[3]febrero!I208+[3]marzo!I208</f>
        <v>0</v>
      </c>
      <c r="J208" s="843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43">
        <f>[3]enero!I209+[3]febrero!I209+[3]marzo!I209</f>
        <v>10</v>
      </c>
      <c r="J209" s="843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43">
        <f>[3]enero!I210+[3]febrero!I210+[3]marzo!I210</f>
        <v>1</v>
      </c>
      <c r="J210" s="843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0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43">
        <f>[3]enero!I212+[3]febrero!I212+[3]marzo!I212</f>
        <v>0</v>
      </c>
      <c r="J212" s="843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43">
        <f>[3]enero!I213+[3]febrero!I213+[3]marzo!I213</f>
        <v>0</v>
      </c>
      <c r="J213" s="843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43">
        <f>[3]enero!I214+[3]febrero!I214+[3]marzo!I214</f>
        <v>0</v>
      </c>
      <c r="J214" s="84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2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43">
        <f>[3]enero!I216+[3]febrero!I216+[3]marzo!I216</f>
        <v>2</v>
      </c>
      <c r="J216" s="843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43">
        <f>[3]enero!I217+[3]febrero!I217+[3]marzo!I217</f>
        <v>0</v>
      </c>
      <c r="J217" s="843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43">
        <f>[3]enero!I219+[3]febrero!I219+[3]marzo!I219</f>
        <v>0</v>
      </c>
      <c r="J219" s="843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43">
        <f>[3]enero!I220+[3]febrero!I220+[3]marzo!I220</f>
        <v>0</v>
      </c>
      <c r="J220" s="84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43">
        <f>[3]enero!I221+[3]febrero!I221+[3]marzo!I221</f>
        <v>0</v>
      </c>
      <c r="J221" s="84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43">
        <f>[3]enero!I222+[3]febrero!I222+[3]marzo!I222</f>
        <v>0</v>
      </c>
      <c r="J222" s="84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19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43">
        <f>[3]enero!I224+[3]febrero!I224+[3]marzo!I224</f>
        <v>4</v>
      </c>
      <c r="J224" s="843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43">
        <f>[3]enero!I225+[3]febrero!I225+[3]marzo!I225</f>
        <v>0</v>
      </c>
      <c r="J225" s="843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43">
        <f>[3]enero!I226+[3]febrero!I226+[3]marzo!I226</f>
        <v>15</v>
      </c>
      <c r="J226" s="843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1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43">
        <f>[3]enero!I228+[3]febrero!I228+[3]marzo!I228</f>
        <v>0</v>
      </c>
      <c r="J228" s="84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43">
        <f>[3]enero!I229+[3]febrero!I229+[3]marzo!I229</f>
        <v>0</v>
      </c>
      <c r="J229" s="84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43">
        <f>[3]enero!I230+[3]febrero!I230+[3]marzo!I230</f>
        <v>1</v>
      </c>
      <c r="J230" s="84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43">
        <f>[3]enero!I231+[3]febrero!I231+[3]marzo!I231</f>
        <v>0</v>
      </c>
      <c r="J231" s="84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0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43">
        <f>[3]enero!I233+[3]febrero!I233+[3]marzo!I233</f>
        <v>0</v>
      </c>
      <c r="J233" s="84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43">
        <f>[3]enero!I234+[3]febrero!I234+[3]marzo!I234</f>
        <v>0</v>
      </c>
      <c r="J234" s="84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43">
        <f>[3]enero!I235+[3]febrero!I235+[3]marzo!I235</f>
        <v>0</v>
      </c>
      <c r="J235" s="84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43">
        <f>[3]enero!I236+[3]febrero!I236+[3]marzo!I236</f>
        <v>0</v>
      </c>
      <c r="J236" s="843"/>
      <c r="K236" s="382"/>
      <c r="L236" s="383"/>
    </row>
    <row r="237" spans="2:13" ht="16.5" thickTop="1" thickBot="1" x14ac:dyDescent="0.25">
      <c r="B237" s="371"/>
      <c r="C237" s="475"/>
      <c r="D237" s="774" t="s">
        <v>171</v>
      </c>
      <c r="E237" s="155"/>
      <c r="F237" s="476"/>
      <c r="G237" s="437"/>
      <c r="H237" s="449"/>
      <c r="I237" s="804">
        <f>(I238+I239+I240+I241)</f>
        <v>0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43">
        <f>[3]enero!I238+[3]febrero!I238+[3]marzo!I238</f>
        <v>0</v>
      </c>
      <c r="J238" s="843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43">
        <f>[3]enero!I239+[3]febrero!I239+[3]marzo!I239</f>
        <v>0</v>
      </c>
      <c r="J239" s="843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43">
        <f>[3]enero!I240+[3]febrero!I240+[3]marzo!I240</f>
        <v>0</v>
      </c>
      <c r="J240" s="843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43">
        <f>[3]enero!I241+[3]febrero!I241+[3]marzo!I241</f>
        <v>0</v>
      </c>
      <c r="J241" s="843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43">
        <f>[3]enero!I243+[3]febrero!I243+[3]marzo!I243</f>
        <v>0</v>
      </c>
      <c r="J243" s="843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43">
        <f>[3]enero!I244+[3]febrero!I244+[3]marzo!I244</f>
        <v>0</v>
      </c>
      <c r="J244" s="843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43">
        <f>[3]enero!I245+[3]febrero!I245+[3]marzo!I245</f>
        <v>0</v>
      </c>
      <c r="J245" s="843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35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64" zoomScale="85" zoomScaleNormal="85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/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284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285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>
        <v>44286</v>
      </c>
      <c r="D7" s="802"/>
      <c r="E7" s="512">
        <v>44256</v>
      </c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20</v>
      </c>
      <c r="G10" s="806"/>
      <c r="H10" s="807">
        <f>SUM(F10:G11)</f>
        <v>20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506" t="s">
        <v>1</v>
      </c>
      <c r="I14" s="506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505">
        <f>SUM(H16:H17)</f>
        <v>13</v>
      </c>
      <c r="I15" s="505">
        <f>SUM(I16:I17)</f>
        <v>0</v>
      </c>
      <c r="J15" s="792">
        <f>H15+I15</f>
        <v>13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v>8</v>
      </c>
      <c r="I16" s="84"/>
      <c r="J16" s="796">
        <f>(H16+I16)</f>
        <v>8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>
        <v>5</v>
      </c>
      <c r="I17" s="84"/>
      <c r="J17" s="824">
        <f>(H17+I17)</f>
        <v>5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506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0</v>
      </c>
      <c r="G21" s="825"/>
      <c r="H21" s="825"/>
      <c r="I21" s="826"/>
      <c r="J21" s="827">
        <f>(J23+J28+J34+J38+J43+J55+J70+J72+J78)</f>
        <v>5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5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/>
      <c r="G24" s="392"/>
      <c r="H24" s="392"/>
      <c r="I24" s="392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/>
      <c r="G25" s="392"/>
      <c r="H25" s="392"/>
      <c r="I25" s="392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/>
      <c r="G26" s="392"/>
      <c r="H26" s="392"/>
      <c r="I26" s="392"/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/>
      <c r="G27" s="392"/>
      <c r="H27" s="392"/>
      <c r="I27" s="392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511" t="s">
        <v>20</v>
      </c>
      <c r="E28" s="101"/>
      <c r="F28" s="492">
        <f>SUM(F29:F33)</f>
        <v>0</v>
      </c>
      <c r="G28" s="492">
        <f>SUM(G29:G33)</f>
        <v>0</v>
      </c>
      <c r="H28" s="492">
        <f>SUM(H29:H33)</f>
        <v>0</v>
      </c>
      <c r="I28" s="492">
        <f>SUM(I29:I33)</f>
        <v>0</v>
      </c>
      <c r="J28" s="102">
        <f t="shared" si="0"/>
        <v>0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/>
      <c r="G29" s="392"/>
      <c r="H29" s="392"/>
      <c r="I29" s="392"/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/>
      <c r="G30" s="392"/>
      <c r="H30" s="392"/>
      <c r="I30" s="392"/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/>
      <c r="G31" s="392"/>
      <c r="H31" s="392"/>
      <c r="I31" s="392"/>
      <c r="J31" s="365">
        <f t="shared" si="0"/>
        <v>0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/>
      <c r="G32" s="392"/>
      <c r="H32" s="392"/>
      <c r="I32" s="392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/>
      <c r="G33" s="392"/>
      <c r="H33" s="392"/>
      <c r="I33" s="392"/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0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0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/>
      <c r="G35" s="225"/>
      <c r="H35" s="225"/>
      <c r="I35" s="225"/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507"/>
      <c r="G36" s="507"/>
      <c r="H36" s="507"/>
      <c r="I36" s="507"/>
      <c r="J36" s="366">
        <f>SUM(F36:I36)</f>
        <v>0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507"/>
      <c r="G37" s="507"/>
      <c r="H37" s="507"/>
      <c r="I37" s="507"/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492">
        <f>SUM(F39:F42)</f>
        <v>0</v>
      </c>
      <c r="G38" s="492">
        <f>SUM(G39:G42)</f>
        <v>0</v>
      </c>
      <c r="H38" s="492">
        <f>SUM(H39:H42)</f>
        <v>0</v>
      </c>
      <c r="I38" s="492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/>
      <c r="G39" s="392"/>
      <c r="H39" s="392"/>
      <c r="I39" s="392"/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507"/>
      <c r="G40" s="507"/>
      <c r="H40" s="507"/>
      <c r="I40" s="507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507"/>
      <c r="G41" s="507"/>
      <c r="H41" s="507"/>
      <c r="I41" s="507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507"/>
      <c r="G42" s="507"/>
      <c r="H42" s="507"/>
      <c r="I42" s="507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492">
        <f>SUM(F44:F54)</f>
        <v>0</v>
      </c>
      <c r="G43" s="492">
        <f>SUM(G44:G54)</f>
        <v>0</v>
      </c>
      <c r="H43" s="492">
        <f>SUM(H44:H54)</f>
        <v>0</v>
      </c>
      <c r="I43" s="492">
        <f>SUM(I44:I54)</f>
        <v>0</v>
      </c>
      <c r="J43" s="105">
        <f>SUM(F43:I43)</f>
        <v>0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507"/>
      <c r="G44" s="507"/>
      <c r="H44" s="507"/>
      <c r="I44" s="507"/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507"/>
      <c r="G45" s="507"/>
      <c r="H45" s="507"/>
      <c r="I45" s="507"/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507"/>
      <c r="G46" s="507"/>
      <c r="H46" s="507"/>
      <c r="I46" s="507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507"/>
      <c r="G47" s="507"/>
      <c r="H47" s="507"/>
      <c r="I47" s="507"/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507"/>
      <c r="G48" s="507"/>
      <c r="H48" s="507"/>
      <c r="I48" s="507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507"/>
      <c r="G49" s="507"/>
      <c r="H49" s="507"/>
      <c r="I49" s="507"/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507"/>
      <c r="G50" s="507"/>
      <c r="H50" s="507"/>
      <c r="I50" s="507"/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507"/>
      <c r="G51" s="507"/>
      <c r="H51" s="507"/>
      <c r="I51" s="507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507"/>
      <c r="G52" s="507"/>
      <c r="H52" s="507"/>
      <c r="I52" s="507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507"/>
      <c r="G53" s="507"/>
      <c r="H53" s="507"/>
      <c r="I53" s="507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507"/>
      <c r="G54" s="507"/>
      <c r="H54" s="507"/>
      <c r="I54" s="507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507"/>
      <c r="G56" s="507"/>
      <c r="H56" s="507"/>
      <c r="I56" s="507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507"/>
      <c r="G57" s="507"/>
      <c r="H57" s="507"/>
      <c r="I57" s="507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507"/>
      <c r="G58" s="507"/>
      <c r="H58" s="507"/>
      <c r="I58" s="507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507"/>
      <c r="G59" s="507"/>
      <c r="H59" s="507"/>
      <c r="I59" s="507"/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507"/>
      <c r="G60" s="507"/>
      <c r="H60" s="507"/>
      <c r="I60" s="507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507"/>
      <c r="G61" s="507"/>
      <c r="H61" s="507"/>
      <c r="I61" s="507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507"/>
      <c r="G62" s="507"/>
      <c r="H62" s="507"/>
      <c r="I62" s="507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507"/>
      <c r="G63" s="507"/>
      <c r="H63" s="507"/>
      <c r="I63" s="507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507"/>
      <c r="G64" s="507"/>
      <c r="H64" s="507"/>
      <c r="I64" s="507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5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492">
        <f>(F71)</f>
        <v>0</v>
      </c>
      <c r="G70" s="492">
        <f>(G71)</f>
        <v>0</v>
      </c>
      <c r="H70" s="492">
        <f>(H71)</f>
        <v>0</v>
      </c>
      <c r="I70" s="492">
        <f>(I71)</f>
        <v>0</v>
      </c>
      <c r="J70" s="492">
        <f>SUM(F70:I70)</f>
        <v>0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507"/>
      <c r="G71" s="507"/>
      <c r="H71" s="507"/>
      <c r="I71" s="507"/>
      <c r="J71" s="367">
        <f>SUM(F71:I71)</f>
        <v>0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492">
        <f>SUM(F73:F75)</f>
        <v>0</v>
      </c>
      <c r="G72" s="492">
        <f>SUM(G73:G75)</f>
        <v>0</v>
      </c>
      <c r="H72" s="492">
        <f>SUM(H73:H75)</f>
        <v>0</v>
      </c>
      <c r="I72" s="492">
        <f>SUM(I73:I75)</f>
        <v>0</v>
      </c>
      <c r="J72" s="492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507"/>
      <c r="G73" s="507"/>
      <c r="H73" s="507"/>
      <c r="I73" s="507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507"/>
      <c r="G74" s="507"/>
      <c r="H74" s="507"/>
      <c r="I74" s="507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507"/>
      <c r="G75" s="507"/>
      <c r="H75" s="507"/>
      <c r="I75" s="507"/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6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504"/>
      <c r="G77" s="504"/>
      <c r="H77" s="504"/>
      <c r="I77" s="504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5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5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504"/>
      <c r="G79" s="504"/>
      <c r="H79" s="504"/>
      <c r="I79" s="504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504">
        <v>3</v>
      </c>
      <c r="G80" s="504"/>
      <c r="H80" s="504"/>
      <c r="I80" s="504"/>
      <c r="J80" s="415">
        <f>SUM(F80:I80)</f>
        <v>3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504"/>
      <c r="G81" s="504"/>
      <c r="H81" s="504"/>
      <c r="I81" s="504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504"/>
      <c r="G82" s="504"/>
      <c r="H82" s="504"/>
      <c r="I82" s="504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504"/>
      <c r="G83" s="504"/>
      <c r="H83" s="504"/>
      <c r="I83" s="504"/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504">
        <v>1</v>
      </c>
      <c r="G84" s="504"/>
      <c r="H84" s="504"/>
      <c r="I84" s="504"/>
      <c r="J84" s="415">
        <f t="shared" si="2"/>
        <v>1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504"/>
      <c r="G85" s="504"/>
      <c r="H85" s="504"/>
      <c r="I85" s="504"/>
      <c r="J85" s="415">
        <f t="shared" si="2"/>
        <v>0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504">
        <v>1</v>
      </c>
      <c r="G86" s="504"/>
      <c r="H86" s="504"/>
      <c r="I86" s="504"/>
      <c r="J86" s="415">
        <f t="shared" si="2"/>
        <v>1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22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503"/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508" t="s">
        <v>137</v>
      </c>
      <c r="F92" s="509"/>
      <c r="G92" s="503"/>
      <c r="H92" s="832">
        <f>SUM(F92:G92)</f>
        <v>0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508" t="s">
        <v>139</v>
      </c>
      <c r="F93" s="509"/>
      <c r="G93" s="503"/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416">
        <v>22</v>
      </c>
      <c r="H94" s="832">
        <f>SUM(F94:G94)</f>
        <v>22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74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0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/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/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/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/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/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0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/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/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0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/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/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/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/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/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/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/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511" t="s">
        <v>95</v>
      </c>
      <c r="E173" s="448"/>
      <c r="F173" s="437"/>
      <c r="G173" s="437"/>
      <c r="H173" s="449"/>
      <c r="I173" s="824">
        <f>SUM(I174:J210)</f>
        <v>0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/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/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/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/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/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/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/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/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/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/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/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/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/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/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/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/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/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/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/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/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/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/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/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/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/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/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/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/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/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/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/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/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/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/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0"/>
      <c r="J208" s="870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0"/>
      <c r="J209" s="870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0"/>
      <c r="J210" s="870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6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>
        <v>5</v>
      </c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/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2">
        <v>1</v>
      </c>
      <c r="J214" s="87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/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/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/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9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/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0"/>
      <c r="J225" s="870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0">
        <v>9</v>
      </c>
      <c r="J226" s="870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0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/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/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/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/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0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/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/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/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/>
      <c r="J236" s="873"/>
      <c r="K236" s="382"/>
      <c r="L236" s="383"/>
    </row>
    <row r="237" spans="2:13" ht="16.5" thickTop="1" thickBot="1" x14ac:dyDescent="0.25">
      <c r="B237" s="371"/>
      <c r="C237" s="475"/>
      <c r="D237" s="510" t="s">
        <v>171</v>
      </c>
      <c r="E237" s="155"/>
      <c r="F237" s="476"/>
      <c r="G237" s="437"/>
      <c r="H237" s="449"/>
      <c r="I237" s="804">
        <f>(I238+I239+I240+I241)</f>
        <v>59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0"/>
      <c r="J238" s="870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1"/>
      <c r="J239" s="871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0">
        <v>59</v>
      </c>
      <c r="J240" s="870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0"/>
      <c r="J241" s="870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/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/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11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0" fitToHeight="0" pageOrder="overThenDown" orientation="portrait" r:id="rId1"/>
  <headerFooter alignWithMargins="0"/>
  <rowBreaks count="1" manualBreakCount="1">
    <brk id="78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64" zoomScale="85" zoomScaleNormal="85" zoomScaleSheetLayoutView="75" workbookViewId="0">
      <selection activeCell="F41" sqref="F41:I41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/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281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282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>
        <v>44286</v>
      </c>
      <c r="D7" s="802"/>
      <c r="E7" s="512" t="s">
        <v>283</v>
      </c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179</v>
      </c>
      <c r="G10" s="806"/>
      <c r="H10" s="807">
        <f>SUM(F10:G11)</f>
        <v>179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506" t="s">
        <v>1</v>
      </c>
      <c r="I14" s="506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505">
        <f>SUM(H16:H17)</f>
        <v>3</v>
      </c>
      <c r="I15" s="505">
        <f>SUM(I16:I17)</f>
        <v>0</v>
      </c>
      <c r="J15" s="792">
        <f>H15+I15</f>
        <v>3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v>3</v>
      </c>
      <c r="I16" s="84"/>
      <c r="J16" s="796">
        <f>(H16+I16)</f>
        <v>3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/>
      <c r="I17" s="84"/>
      <c r="J17" s="824">
        <f>(H17+I17)</f>
        <v>0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506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99</v>
      </c>
      <c r="G21" s="825"/>
      <c r="H21" s="825"/>
      <c r="I21" s="826"/>
      <c r="J21" s="827">
        <f>(J23+J28+J34+J38+J43+J55+J70+J72+J78)</f>
        <v>102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98</v>
      </c>
      <c r="G22" s="97">
        <f>(G23+G28+G34+G38+G43+G55+G70+G72+G77+G78)</f>
        <v>4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/>
      <c r="G24" s="392"/>
      <c r="H24" s="392"/>
      <c r="I24" s="392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/>
      <c r="G25" s="392"/>
      <c r="H25" s="392"/>
      <c r="I25" s="392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/>
      <c r="G26" s="392"/>
      <c r="H26" s="392"/>
      <c r="I26" s="392"/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/>
      <c r="G27" s="392"/>
      <c r="H27" s="392"/>
      <c r="I27" s="392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511" t="s">
        <v>20</v>
      </c>
      <c r="E28" s="101"/>
      <c r="F28" s="492">
        <f>SUM(F29:F33)</f>
        <v>95</v>
      </c>
      <c r="G28" s="492">
        <f>SUM(G29:G33)</f>
        <v>4</v>
      </c>
      <c r="H28" s="492">
        <f>SUM(H29:H33)</f>
        <v>0</v>
      </c>
      <c r="I28" s="492">
        <f>SUM(I29:I33)</f>
        <v>0</v>
      </c>
      <c r="J28" s="102">
        <f t="shared" si="0"/>
        <v>99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/>
      <c r="G29" s="392"/>
      <c r="H29" s="392"/>
      <c r="I29" s="392"/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>
        <v>95</v>
      </c>
      <c r="G30" s="392">
        <v>4</v>
      </c>
      <c r="H30" s="392"/>
      <c r="I30" s="392"/>
      <c r="J30" s="365">
        <f t="shared" si="0"/>
        <v>99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/>
      <c r="G31" s="392"/>
      <c r="H31" s="392"/>
      <c r="I31" s="392"/>
      <c r="J31" s="365">
        <f t="shared" si="0"/>
        <v>0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/>
      <c r="G32" s="392"/>
      <c r="H32" s="392"/>
      <c r="I32" s="392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/>
      <c r="G33" s="392"/>
      <c r="H33" s="392"/>
      <c r="I33" s="392"/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0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0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/>
      <c r="G35" s="225"/>
      <c r="H35" s="225"/>
      <c r="I35" s="225"/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507"/>
      <c r="G36" s="507"/>
      <c r="H36" s="507"/>
      <c r="I36" s="507"/>
      <c r="J36" s="366">
        <f>SUM(F36:I36)</f>
        <v>0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507"/>
      <c r="G37" s="507"/>
      <c r="H37" s="507"/>
      <c r="I37" s="507"/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492">
        <f>SUM(F39:F42)</f>
        <v>0</v>
      </c>
      <c r="G38" s="492">
        <f>SUM(G39:G42)</f>
        <v>0</v>
      </c>
      <c r="H38" s="492">
        <f>SUM(H39:H42)</f>
        <v>0</v>
      </c>
      <c r="I38" s="492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/>
      <c r="G39" s="392"/>
      <c r="H39" s="392"/>
      <c r="I39" s="392"/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507"/>
      <c r="G40" s="507"/>
      <c r="H40" s="507"/>
      <c r="I40" s="507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507"/>
      <c r="G41" s="507"/>
      <c r="H41" s="507"/>
      <c r="I41" s="507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507"/>
      <c r="G42" s="507"/>
      <c r="H42" s="507"/>
      <c r="I42" s="507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492">
        <f>SUM(F44:F54)</f>
        <v>0</v>
      </c>
      <c r="G43" s="492">
        <f>SUM(G44:G54)</f>
        <v>0</v>
      </c>
      <c r="H43" s="492">
        <f>SUM(H44:H54)</f>
        <v>0</v>
      </c>
      <c r="I43" s="492">
        <f>SUM(I44:I54)</f>
        <v>0</v>
      </c>
      <c r="J43" s="105">
        <f>SUM(F43:I43)</f>
        <v>0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507"/>
      <c r="G44" s="507"/>
      <c r="H44" s="507"/>
      <c r="I44" s="507"/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507"/>
      <c r="G45" s="507"/>
      <c r="H45" s="507"/>
      <c r="I45" s="507"/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507"/>
      <c r="G46" s="507"/>
      <c r="H46" s="507"/>
      <c r="I46" s="507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507"/>
      <c r="G47" s="507"/>
      <c r="H47" s="507"/>
      <c r="I47" s="507"/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507"/>
      <c r="G48" s="507"/>
      <c r="H48" s="507"/>
      <c r="I48" s="507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507"/>
      <c r="G49" s="507"/>
      <c r="H49" s="507"/>
      <c r="I49" s="507"/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507"/>
      <c r="G50" s="507"/>
      <c r="H50" s="507"/>
      <c r="I50" s="507"/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507"/>
      <c r="G51" s="507"/>
      <c r="H51" s="507"/>
      <c r="I51" s="507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507"/>
      <c r="G52" s="507"/>
      <c r="H52" s="507"/>
      <c r="I52" s="507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507"/>
      <c r="G53" s="507"/>
      <c r="H53" s="507"/>
      <c r="I53" s="507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507"/>
      <c r="G54" s="507"/>
      <c r="H54" s="507"/>
      <c r="I54" s="507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507"/>
      <c r="G56" s="507"/>
      <c r="H56" s="507"/>
      <c r="I56" s="507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507"/>
      <c r="G57" s="507"/>
      <c r="H57" s="507"/>
      <c r="I57" s="507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507"/>
      <c r="G58" s="507"/>
      <c r="H58" s="507"/>
      <c r="I58" s="507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507"/>
      <c r="G59" s="507"/>
      <c r="H59" s="507"/>
      <c r="I59" s="507"/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507"/>
      <c r="G60" s="507"/>
      <c r="H60" s="507"/>
      <c r="I60" s="507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507"/>
      <c r="G61" s="507"/>
      <c r="H61" s="507"/>
      <c r="I61" s="507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507"/>
      <c r="G62" s="507"/>
      <c r="H62" s="507"/>
      <c r="I62" s="507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507"/>
      <c r="G63" s="507"/>
      <c r="H63" s="507"/>
      <c r="I63" s="507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507"/>
      <c r="G64" s="507"/>
      <c r="H64" s="507"/>
      <c r="I64" s="507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1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492">
        <f>(F71)</f>
        <v>0</v>
      </c>
      <c r="G70" s="492">
        <f>(G71)</f>
        <v>0</v>
      </c>
      <c r="H70" s="492">
        <f>(H71)</f>
        <v>0</v>
      </c>
      <c r="I70" s="492">
        <f>(I71)</f>
        <v>0</v>
      </c>
      <c r="J70" s="492">
        <f>SUM(F70:I70)</f>
        <v>0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507"/>
      <c r="G71" s="507"/>
      <c r="H71" s="507"/>
      <c r="I71" s="507"/>
      <c r="J71" s="367">
        <f>SUM(F71:I71)</f>
        <v>0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492">
        <f>SUM(F73:F75)</f>
        <v>0</v>
      </c>
      <c r="G72" s="492">
        <f>SUM(G73:G75)</f>
        <v>0</v>
      </c>
      <c r="H72" s="492">
        <f>SUM(H73:H75)</f>
        <v>0</v>
      </c>
      <c r="I72" s="492">
        <f>SUM(I73:I75)</f>
        <v>0</v>
      </c>
      <c r="J72" s="492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507"/>
      <c r="G73" s="507"/>
      <c r="H73" s="507"/>
      <c r="I73" s="507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507"/>
      <c r="G74" s="507"/>
      <c r="H74" s="507"/>
      <c r="I74" s="507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507"/>
      <c r="G75" s="507"/>
      <c r="H75" s="507"/>
      <c r="I75" s="507"/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82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504"/>
      <c r="G77" s="504"/>
      <c r="H77" s="504"/>
      <c r="I77" s="504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3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3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504"/>
      <c r="G79" s="504"/>
      <c r="H79" s="504"/>
      <c r="I79" s="504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504"/>
      <c r="G80" s="504"/>
      <c r="H80" s="504"/>
      <c r="I80" s="504"/>
      <c r="J80" s="415">
        <f>SUM(F80:I80)</f>
        <v>0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504"/>
      <c r="G81" s="504"/>
      <c r="H81" s="504"/>
      <c r="I81" s="504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504"/>
      <c r="G82" s="504"/>
      <c r="H82" s="504"/>
      <c r="I82" s="504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504"/>
      <c r="G83" s="504"/>
      <c r="H83" s="504"/>
      <c r="I83" s="504"/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504">
        <v>1</v>
      </c>
      <c r="G84" s="504"/>
      <c r="H84" s="504"/>
      <c r="I84" s="504"/>
      <c r="J84" s="415">
        <f t="shared" si="2"/>
        <v>1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504">
        <v>2</v>
      </c>
      <c r="G85" s="504"/>
      <c r="H85" s="504"/>
      <c r="I85" s="504"/>
      <c r="J85" s="415">
        <f t="shared" si="2"/>
        <v>2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504"/>
      <c r="G86" s="504"/>
      <c r="H86" s="504"/>
      <c r="I86" s="504"/>
      <c r="J86" s="415">
        <f t="shared" si="2"/>
        <v>0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0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503"/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508" t="s">
        <v>137</v>
      </c>
      <c r="F92" s="509"/>
      <c r="G92" s="503"/>
      <c r="H92" s="832">
        <f>SUM(F92:G92)</f>
        <v>0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508" t="s">
        <v>139</v>
      </c>
      <c r="F93" s="509"/>
      <c r="G93" s="503"/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416"/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23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0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/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/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/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/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/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0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/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/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0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/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/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/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/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/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/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/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511" t="s">
        <v>95</v>
      </c>
      <c r="E173" s="448"/>
      <c r="F173" s="437"/>
      <c r="G173" s="437"/>
      <c r="H173" s="449"/>
      <c r="I173" s="824">
        <f>SUM(I174:J210)</f>
        <v>0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/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/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/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/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/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/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/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/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/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/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/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/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/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/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/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/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/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/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/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/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/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/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/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/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/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/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/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/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/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/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/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/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/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/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0"/>
      <c r="J208" s="870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0"/>
      <c r="J209" s="870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0"/>
      <c r="J210" s="870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3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>
        <v>3</v>
      </c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/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2"/>
      <c r="J214" s="87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/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/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/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4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>
        <v>1</v>
      </c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0"/>
      <c r="J225" s="870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0">
        <v>3</v>
      </c>
      <c r="J226" s="870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12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>
        <v>4</v>
      </c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/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>
        <v>8</v>
      </c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/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2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/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/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>
        <v>1</v>
      </c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>
        <v>1</v>
      </c>
      <c r="J236" s="873"/>
      <c r="K236" s="382"/>
      <c r="L236" s="383"/>
    </row>
    <row r="237" spans="2:13" ht="16.5" thickTop="1" thickBot="1" x14ac:dyDescent="0.25">
      <c r="B237" s="371"/>
      <c r="C237" s="475"/>
      <c r="D237" s="510" t="s">
        <v>171</v>
      </c>
      <c r="E237" s="155"/>
      <c r="F237" s="476"/>
      <c r="G237" s="437"/>
      <c r="H237" s="449"/>
      <c r="I237" s="804">
        <f>(I238+I239+I240+I241)</f>
        <v>2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0"/>
      <c r="J238" s="870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1"/>
      <c r="J239" s="871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0">
        <v>2</v>
      </c>
      <c r="J240" s="870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0"/>
      <c r="J241" s="870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/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/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83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0" fitToHeight="0" pageOrder="overThenDown" orientation="portrait" r:id="rId1"/>
  <headerFooter alignWithMargins="0"/>
  <rowBreaks count="1" manualBreakCount="1">
    <brk id="78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61" zoomScale="70" zoomScaleNormal="70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259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278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279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 t="s">
        <v>280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16</v>
      </c>
      <c r="G10" s="806"/>
      <c r="H10" s="807">
        <f>SUM(F10:G11)</f>
        <v>16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494" t="s">
        <v>1</v>
      </c>
      <c r="I14" s="494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499">
        <f>SUM(H16:H17)</f>
        <v>0</v>
      </c>
      <c r="I15" s="499">
        <f>SUM(I16:I17)</f>
        <v>0</v>
      </c>
      <c r="J15" s="792">
        <f>H15+I15</f>
        <v>0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/>
      <c r="I16" s="84"/>
      <c r="J16" s="796">
        <f>(H16+I16)</f>
        <v>0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/>
      <c r="I17" s="84"/>
      <c r="J17" s="824">
        <f>(H17+I17)</f>
        <v>0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494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0</v>
      </c>
      <c r="G21" s="825"/>
      <c r="H21" s="825"/>
      <c r="I21" s="826"/>
      <c r="J21" s="827">
        <f>(J23+J28+J34+J38+J43+J55+J70+J72+J78)</f>
        <v>3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2</v>
      </c>
      <c r="G22" s="97">
        <f>(G23+G28+G34+G38+G43+G55+G70+G72+G77+G78)</f>
        <v>1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/>
      <c r="G24" s="392"/>
      <c r="H24" s="392"/>
      <c r="I24" s="392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/>
      <c r="G25" s="392"/>
      <c r="H25" s="392"/>
      <c r="I25" s="392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/>
      <c r="G26" s="392"/>
      <c r="H26" s="392"/>
      <c r="I26" s="392"/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/>
      <c r="G27" s="392"/>
      <c r="H27" s="392"/>
      <c r="I27" s="392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496" t="s">
        <v>20</v>
      </c>
      <c r="E28" s="101"/>
      <c r="F28" s="492">
        <f>SUM(F29:F33)</f>
        <v>0</v>
      </c>
      <c r="G28" s="492">
        <f>SUM(G29:G33)</f>
        <v>0</v>
      </c>
      <c r="H28" s="492">
        <f>SUM(H29:H33)</f>
        <v>0</v>
      </c>
      <c r="I28" s="492">
        <f>SUM(I29:I33)</f>
        <v>0</v>
      </c>
      <c r="J28" s="102">
        <f t="shared" si="0"/>
        <v>0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/>
      <c r="G29" s="392"/>
      <c r="H29" s="392"/>
      <c r="I29" s="392"/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/>
      <c r="G30" s="392"/>
      <c r="H30" s="392"/>
      <c r="I30" s="392"/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/>
      <c r="G31" s="392"/>
      <c r="H31" s="392"/>
      <c r="I31" s="392"/>
      <c r="J31" s="365">
        <f t="shared" si="0"/>
        <v>0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/>
      <c r="G32" s="392"/>
      <c r="H32" s="392"/>
      <c r="I32" s="392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/>
      <c r="G33" s="392"/>
      <c r="H33" s="392"/>
      <c r="I33" s="392"/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2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2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/>
      <c r="G35" s="225"/>
      <c r="H35" s="225"/>
      <c r="I35" s="225"/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500"/>
      <c r="G36" s="500"/>
      <c r="H36" s="500"/>
      <c r="I36" s="500"/>
      <c r="J36" s="366">
        <f>SUM(F36:I36)</f>
        <v>0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500">
        <v>2</v>
      </c>
      <c r="G37" s="500"/>
      <c r="H37" s="500"/>
      <c r="I37" s="500"/>
      <c r="J37" s="366">
        <f>SUM(F37:I37)</f>
        <v>2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492">
        <f>SUM(F39:F42)</f>
        <v>0</v>
      </c>
      <c r="G38" s="492">
        <f>SUM(G39:G42)</f>
        <v>0</v>
      </c>
      <c r="H38" s="492">
        <f>SUM(H39:H42)</f>
        <v>0</v>
      </c>
      <c r="I38" s="492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/>
      <c r="G39" s="392"/>
      <c r="H39" s="392"/>
      <c r="I39" s="392"/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500"/>
      <c r="G40" s="500"/>
      <c r="H40" s="500"/>
      <c r="I40" s="500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500"/>
      <c r="G41" s="500"/>
      <c r="H41" s="500"/>
      <c r="I41" s="500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500"/>
      <c r="G42" s="500"/>
      <c r="H42" s="500"/>
      <c r="I42" s="500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492">
        <f>SUM(F44:F54)</f>
        <v>0</v>
      </c>
      <c r="G43" s="492">
        <f>SUM(G44:G54)</f>
        <v>1</v>
      </c>
      <c r="H43" s="492">
        <f>SUM(H44:H54)</f>
        <v>0</v>
      </c>
      <c r="I43" s="492">
        <f>SUM(I44:I54)</f>
        <v>0</v>
      </c>
      <c r="J43" s="105">
        <f>SUM(F43:I43)</f>
        <v>1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500"/>
      <c r="G44" s="500">
        <v>1</v>
      </c>
      <c r="H44" s="500"/>
      <c r="I44" s="500"/>
      <c r="J44" s="366">
        <f>SUM(F44:I44)</f>
        <v>1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500"/>
      <c r="G45" s="500"/>
      <c r="H45" s="500"/>
      <c r="I45" s="500"/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500"/>
      <c r="G46" s="500"/>
      <c r="H46" s="500"/>
      <c r="I46" s="500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500"/>
      <c r="G47" s="500"/>
      <c r="H47" s="500"/>
      <c r="I47" s="500"/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500"/>
      <c r="G48" s="500"/>
      <c r="H48" s="500"/>
      <c r="I48" s="500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500"/>
      <c r="G49" s="500"/>
      <c r="H49" s="500"/>
      <c r="I49" s="500"/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500"/>
      <c r="G50" s="500"/>
      <c r="H50" s="500"/>
      <c r="I50" s="500"/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500"/>
      <c r="G51" s="500"/>
      <c r="H51" s="500"/>
      <c r="I51" s="500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500"/>
      <c r="G52" s="500"/>
      <c r="H52" s="500"/>
      <c r="I52" s="500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500"/>
      <c r="G53" s="500"/>
      <c r="H53" s="500"/>
      <c r="I53" s="500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500"/>
      <c r="G54" s="500"/>
      <c r="H54" s="500"/>
      <c r="I54" s="500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500"/>
      <c r="G56" s="500"/>
      <c r="H56" s="500"/>
      <c r="I56" s="500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500"/>
      <c r="G57" s="500"/>
      <c r="H57" s="500"/>
      <c r="I57" s="500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500"/>
      <c r="G58" s="500"/>
      <c r="H58" s="500"/>
      <c r="I58" s="500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500"/>
      <c r="G59" s="500"/>
      <c r="H59" s="500"/>
      <c r="I59" s="500"/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500"/>
      <c r="G60" s="500"/>
      <c r="H60" s="500"/>
      <c r="I60" s="500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500"/>
      <c r="G61" s="500"/>
      <c r="H61" s="500"/>
      <c r="I61" s="500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500"/>
      <c r="G62" s="500"/>
      <c r="H62" s="500"/>
      <c r="I62" s="500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500"/>
      <c r="G63" s="500"/>
      <c r="H63" s="500"/>
      <c r="I63" s="500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500"/>
      <c r="G64" s="500"/>
      <c r="H64" s="500"/>
      <c r="I64" s="500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2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492">
        <f>(F71)</f>
        <v>0</v>
      </c>
      <c r="G70" s="492">
        <f>(G71)</f>
        <v>0</v>
      </c>
      <c r="H70" s="492">
        <f>(H71)</f>
        <v>0</v>
      </c>
      <c r="I70" s="492">
        <f>(I71)</f>
        <v>0</v>
      </c>
      <c r="J70" s="492">
        <f>SUM(F70:I70)</f>
        <v>0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500"/>
      <c r="G71" s="500"/>
      <c r="H71" s="500"/>
      <c r="I71" s="500"/>
      <c r="J71" s="367">
        <f>SUM(F71:I71)</f>
        <v>0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492">
        <f>SUM(F73:F75)</f>
        <v>0</v>
      </c>
      <c r="G72" s="492">
        <f>SUM(G73:G75)</f>
        <v>0</v>
      </c>
      <c r="H72" s="492">
        <f>SUM(H73:H75)</f>
        <v>0</v>
      </c>
      <c r="I72" s="492">
        <f>SUM(I73:I75)</f>
        <v>0</v>
      </c>
      <c r="J72" s="492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500"/>
      <c r="G73" s="500"/>
      <c r="H73" s="500"/>
      <c r="I73" s="500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500"/>
      <c r="G74" s="500"/>
      <c r="H74" s="500"/>
      <c r="I74" s="500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500"/>
      <c r="G75" s="500"/>
      <c r="H75" s="500"/>
      <c r="I75" s="500"/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14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502"/>
      <c r="G77" s="502"/>
      <c r="H77" s="502"/>
      <c r="I77" s="502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0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0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502"/>
      <c r="G79" s="502"/>
      <c r="H79" s="502"/>
      <c r="I79" s="502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502"/>
      <c r="G80" s="502"/>
      <c r="H80" s="502"/>
      <c r="I80" s="502"/>
      <c r="J80" s="415">
        <f>SUM(F80:I80)</f>
        <v>0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502"/>
      <c r="G81" s="502"/>
      <c r="H81" s="502"/>
      <c r="I81" s="502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502"/>
      <c r="G82" s="502"/>
      <c r="H82" s="502"/>
      <c r="I82" s="502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502"/>
      <c r="G83" s="502"/>
      <c r="H83" s="502"/>
      <c r="I83" s="502"/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502"/>
      <c r="G84" s="502"/>
      <c r="H84" s="502"/>
      <c r="I84" s="502"/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502"/>
      <c r="G85" s="502"/>
      <c r="H85" s="502"/>
      <c r="I85" s="502"/>
      <c r="J85" s="415">
        <f t="shared" si="2"/>
        <v>0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502"/>
      <c r="G86" s="502"/>
      <c r="H86" s="502"/>
      <c r="I86" s="502"/>
      <c r="J86" s="415">
        <f t="shared" si="2"/>
        <v>0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0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501"/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497" t="s">
        <v>137</v>
      </c>
      <c r="F92" s="498"/>
      <c r="G92" s="501"/>
      <c r="H92" s="832">
        <f>SUM(F92:G92)</f>
        <v>0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497" t="s">
        <v>139</v>
      </c>
      <c r="F93" s="498"/>
      <c r="G93" s="501"/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416"/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8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0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/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/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/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/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/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0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/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/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0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/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/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/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/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/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/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/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496" t="s">
        <v>95</v>
      </c>
      <c r="E173" s="448"/>
      <c r="F173" s="437"/>
      <c r="G173" s="437"/>
      <c r="H173" s="449"/>
      <c r="I173" s="824">
        <f>SUM(I174:J210)</f>
        <v>0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/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/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/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/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/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/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/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/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/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/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/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/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/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/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/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/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/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/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/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/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/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/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/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/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/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/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/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/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/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/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/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/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/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/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0"/>
      <c r="J208" s="870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0"/>
      <c r="J209" s="870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0"/>
      <c r="J210" s="870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0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/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/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2"/>
      <c r="J214" s="87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1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>
        <v>1</v>
      </c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/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/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5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>
        <v>2</v>
      </c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0"/>
      <c r="J225" s="870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0">
        <v>3</v>
      </c>
      <c r="J226" s="870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2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>
        <v>1</v>
      </c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/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>
        <v>1</v>
      </c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/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0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/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/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/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/>
      <c r="J236" s="873"/>
      <c r="K236" s="382"/>
      <c r="L236" s="383"/>
    </row>
    <row r="237" spans="2:13" ht="16.5" thickTop="1" thickBot="1" x14ac:dyDescent="0.25">
      <c r="B237" s="371"/>
      <c r="C237" s="475"/>
      <c r="D237" s="495" t="s">
        <v>171</v>
      </c>
      <c r="E237" s="155"/>
      <c r="F237" s="476"/>
      <c r="G237" s="437"/>
      <c r="H237" s="449"/>
      <c r="I237" s="804">
        <f>(I238+I239+I240+I241)</f>
        <v>0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0"/>
      <c r="J238" s="870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1"/>
      <c r="J239" s="871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0"/>
      <c r="J240" s="870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0"/>
      <c r="J241" s="870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/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/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16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73" zoomScale="85" zoomScaleNormal="85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/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276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277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>
        <v>44227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200</v>
      </c>
      <c r="G10" s="806"/>
      <c r="H10" s="807">
        <f>SUM(F10:G11)</f>
        <v>200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494" t="s">
        <v>1</v>
      </c>
      <c r="I14" s="494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499">
        <f>SUM(H16:H17)</f>
        <v>7</v>
      </c>
      <c r="I15" s="499">
        <f>SUM(I16:I17)</f>
        <v>1</v>
      </c>
      <c r="J15" s="792">
        <f>H15+I15</f>
        <v>8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v>7</v>
      </c>
      <c r="I16" s="84">
        <v>1</v>
      </c>
      <c r="J16" s="796">
        <f>(H16+I16)</f>
        <v>8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/>
      <c r="I17" s="84"/>
      <c r="J17" s="824">
        <f>(H17+I17)</f>
        <v>0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494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101</v>
      </c>
      <c r="G21" s="825"/>
      <c r="H21" s="825"/>
      <c r="I21" s="826"/>
      <c r="J21" s="827">
        <f>(J23+J28+J34+J38+J43+J55+J70+J72+J78)</f>
        <v>117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67</v>
      </c>
      <c r="G22" s="97">
        <f>(G23+G28+G34+G38+G43+G55+G70+G72+G77+G78)</f>
        <v>50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2</v>
      </c>
      <c r="H23" s="98">
        <f>SUM(H24:H27)</f>
        <v>0</v>
      </c>
      <c r="I23" s="99">
        <f>SUM(I24:I27)</f>
        <v>0</v>
      </c>
      <c r="J23" s="100">
        <f t="shared" ref="J23:J33" si="0">SUM(F23:I23)</f>
        <v>2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/>
      <c r="G24" s="392"/>
      <c r="H24" s="392"/>
      <c r="I24" s="392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/>
      <c r="G25" s="392"/>
      <c r="H25" s="392"/>
      <c r="I25" s="392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/>
      <c r="G26" s="392">
        <v>2</v>
      </c>
      <c r="H26" s="392"/>
      <c r="I26" s="392"/>
      <c r="J26" s="365">
        <f t="shared" si="0"/>
        <v>2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/>
      <c r="G27" s="392"/>
      <c r="H27" s="392"/>
      <c r="I27" s="392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496" t="s">
        <v>20</v>
      </c>
      <c r="E28" s="101"/>
      <c r="F28" s="492">
        <f>SUM(F29:F33)</f>
        <v>56</v>
      </c>
      <c r="G28" s="492">
        <f>SUM(G29:G33)</f>
        <v>0</v>
      </c>
      <c r="H28" s="492">
        <f>SUM(H29:H33)</f>
        <v>0</v>
      </c>
      <c r="I28" s="492">
        <f>SUM(I29:I33)</f>
        <v>0</v>
      </c>
      <c r="J28" s="102">
        <f t="shared" si="0"/>
        <v>56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/>
      <c r="G29" s="392"/>
      <c r="H29" s="392"/>
      <c r="I29" s="392"/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/>
      <c r="G30" s="392"/>
      <c r="H30" s="392"/>
      <c r="I30" s="392"/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>
        <v>56</v>
      </c>
      <c r="G31" s="392"/>
      <c r="H31" s="392"/>
      <c r="I31" s="392"/>
      <c r="J31" s="365">
        <f t="shared" si="0"/>
        <v>56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/>
      <c r="G32" s="392"/>
      <c r="H32" s="392"/>
      <c r="I32" s="392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/>
      <c r="G33" s="392"/>
      <c r="H33" s="392"/>
      <c r="I33" s="392"/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3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3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/>
      <c r="G35" s="225"/>
      <c r="H35" s="225"/>
      <c r="I35" s="225"/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500">
        <v>3</v>
      </c>
      <c r="G36" s="500"/>
      <c r="H36" s="500"/>
      <c r="I36" s="500"/>
      <c r="J36" s="366">
        <f>SUM(F36:I36)</f>
        <v>3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500"/>
      <c r="G37" s="500"/>
      <c r="H37" s="500"/>
      <c r="I37" s="500"/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492">
        <f>SUM(F39:F42)</f>
        <v>0</v>
      </c>
      <c r="G38" s="492">
        <f>SUM(G39:G42)</f>
        <v>0</v>
      </c>
      <c r="H38" s="492">
        <f>SUM(H39:H42)</f>
        <v>0</v>
      </c>
      <c r="I38" s="492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/>
      <c r="G39" s="392"/>
      <c r="H39" s="392"/>
      <c r="I39" s="392"/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500"/>
      <c r="G40" s="500"/>
      <c r="H40" s="500"/>
      <c r="I40" s="500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500"/>
      <c r="G41" s="500"/>
      <c r="H41" s="500"/>
      <c r="I41" s="500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500"/>
      <c r="G42" s="500"/>
      <c r="H42" s="500"/>
      <c r="I42" s="500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492">
        <f>SUM(F44:F54)</f>
        <v>0</v>
      </c>
      <c r="G43" s="492">
        <f>SUM(G44:G54)</f>
        <v>2</v>
      </c>
      <c r="H43" s="492">
        <f>SUM(H44:H54)</f>
        <v>0</v>
      </c>
      <c r="I43" s="492">
        <f>SUM(I44:I54)</f>
        <v>0</v>
      </c>
      <c r="J43" s="105">
        <f>SUM(F43:I43)</f>
        <v>2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500"/>
      <c r="G44" s="500"/>
      <c r="H44" s="500"/>
      <c r="I44" s="500"/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500"/>
      <c r="G45" s="500">
        <v>1</v>
      </c>
      <c r="H45" s="500"/>
      <c r="I45" s="500"/>
      <c r="J45" s="366">
        <f t="shared" si="1"/>
        <v>1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500"/>
      <c r="G46" s="500"/>
      <c r="H46" s="500"/>
      <c r="I46" s="500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500"/>
      <c r="G47" s="500"/>
      <c r="H47" s="500"/>
      <c r="I47" s="500"/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500"/>
      <c r="G48" s="500"/>
      <c r="H48" s="500"/>
      <c r="I48" s="500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500"/>
      <c r="G49" s="500">
        <v>1</v>
      </c>
      <c r="H49" s="500"/>
      <c r="I49" s="500"/>
      <c r="J49" s="367">
        <f t="shared" si="1"/>
        <v>1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500"/>
      <c r="G50" s="500"/>
      <c r="H50" s="500"/>
      <c r="I50" s="500"/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500"/>
      <c r="G51" s="500"/>
      <c r="H51" s="500"/>
      <c r="I51" s="500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500"/>
      <c r="G52" s="500"/>
      <c r="H52" s="500"/>
      <c r="I52" s="500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500"/>
      <c r="G53" s="500"/>
      <c r="H53" s="500"/>
      <c r="I53" s="500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500"/>
      <c r="G54" s="500"/>
      <c r="H54" s="500"/>
      <c r="I54" s="500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46</v>
      </c>
      <c r="H55" s="130">
        <f>SUM(H56:H64)</f>
        <v>0</v>
      </c>
      <c r="I55" s="130">
        <f>SUM(I56:I64)</f>
        <v>0</v>
      </c>
      <c r="J55" s="105">
        <f>SUM(F55:F55:I55)</f>
        <v>46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500"/>
      <c r="G56" s="500"/>
      <c r="H56" s="500"/>
      <c r="I56" s="500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500"/>
      <c r="G57" s="500"/>
      <c r="H57" s="500"/>
      <c r="I57" s="500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500"/>
      <c r="G58" s="500">
        <v>3</v>
      </c>
      <c r="H58" s="500"/>
      <c r="I58" s="500"/>
      <c r="J58" s="106">
        <f>(I58+H58+G58+F58)</f>
        <v>3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500"/>
      <c r="G59" s="500">
        <v>43</v>
      </c>
      <c r="H59" s="500"/>
      <c r="I59" s="500"/>
      <c r="J59" s="106">
        <f>(I59+H59+G59+F59)</f>
        <v>43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500"/>
      <c r="G60" s="500"/>
      <c r="H60" s="500"/>
      <c r="I60" s="500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500"/>
      <c r="G61" s="500"/>
      <c r="H61" s="500"/>
      <c r="I61" s="500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500"/>
      <c r="G62" s="500"/>
      <c r="H62" s="500"/>
      <c r="I62" s="500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500"/>
      <c r="G63" s="500"/>
      <c r="H63" s="500"/>
      <c r="I63" s="500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500"/>
      <c r="G64" s="500"/>
      <c r="H64" s="500"/>
      <c r="I64" s="500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5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492">
        <f>(F71)</f>
        <v>0</v>
      </c>
      <c r="G70" s="492">
        <f>(G71)</f>
        <v>0</v>
      </c>
      <c r="H70" s="492">
        <f>(H71)</f>
        <v>0</v>
      </c>
      <c r="I70" s="492">
        <f>(I71)</f>
        <v>0</v>
      </c>
      <c r="J70" s="492">
        <f>SUM(F70:I70)</f>
        <v>0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500"/>
      <c r="G71" s="500"/>
      <c r="H71" s="500"/>
      <c r="I71" s="500"/>
      <c r="J71" s="367">
        <f>SUM(F71:I71)</f>
        <v>0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492">
        <f>SUM(F73:F75)</f>
        <v>0</v>
      </c>
      <c r="G72" s="492">
        <f>SUM(G73:G75)</f>
        <v>0</v>
      </c>
      <c r="H72" s="492">
        <f>SUM(H73:H75)</f>
        <v>0</v>
      </c>
      <c r="I72" s="492">
        <f>SUM(I73:I75)</f>
        <v>0</v>
      </c>
      <c r="J72" s="492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500"/>
      <c r="G73" s="500"/>
      <c r="H73" s="500"/>
      <c r="I73" s="500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500"/>
      <c r="G74" s="500"/>
      <c r="H74" s="500"/>
      <c r="I74" s="500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500"/>
      <c r="G75" s="500"/>
      <c r="H75" s="500"/>
      <c r="I75" s="500"/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99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502"/>
      <c r="G77" s="502"/>
      <c r="H77" s="502"/>
      <c r="I77" s="502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8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8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502"/>
      <c r="G79" s="502"/>
      <c r="H79" s="502"/>
      <c r="I79" s="502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502">
        <v>2</v>
      </c>
      <c r="G80" s="502"/>
      <c r="H80" s="502"/>
      <c r="I80" s="502"/>
      <c r="J80" s="415">
        <f>SUM(F80:I80)</f>
        <v>2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502"/>
      <c r="G81" s="502"/>
      <c r="H81" s="502"/>
      <c r="I81" s="502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502"/>
      <c r="G82" s="502"/>
      <c r="H82" s="502"/>
      <c r="I82" s="502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502">
        <v>1</v>
      </c>
      <c r="G83" s="502"/>
      <c r="H83" s="502"/>
      <c r="I83" s="502"/>
      <c r="J83" s="415">
        <f t="shared" si="2"/>
        <v>1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502"/>
      <c r="G84" s="502"/>
      <c r="H84" s="502"/>
      <c r="I84" s="502"/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502">
        <v>5</v>
      </c>
      <c r="G85" s="502"/>
      <c r="H85" s="502"/>
      <c r="I85" s="502"/>
      <c r="J85" s="415">
        <f t="shared" si="2"/>
        <v>5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502"/>
      <c r="G86" s="502"/>
      <c r="H86" s="502"/>
      <c r="I86" s="502"/>
      <c r="J86" s="415">
        <f t="shared" si="2"/>
        <v>0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3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501">
        <v>1</v>
      </c>
      <c r="H91" s="832">
        <f>SUM(F91:G91)</f>
        <v>1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497" t="s">
        <v>137</v>
      </c>
      <c r="F92" s="498"/>
      <c r="G92" s="501"/>
      <c r="H92" s="832">
        <f>SUM(F92:G92)</f>
        <v>0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497" t="s">
        <v>139</v>
      </c>
      <c r="F93" s="498"/>
      <c r="G93" s="501"/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416">
        <v>2</v>
      </c>
      <c r="H94" s="832">
        <f>SUM(F94:G94)</f>
        <v>2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124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4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/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/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/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/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/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1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>
        <v>1</v>
      </c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/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3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>
        <v>1</v>
      </c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/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/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>
        <v>1</v>
      </c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>
        <v>1</v>
      </c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/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/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496" t="s">
        <v>95</v>
      </c>
      <c r="E173" s="448"/>
      <c r="F173" s="437"/>
      <c r="G173" s="437"/>
      <c r="H173" s="449"/>
      <c r="I173" s="824">
        <f>SUM(I174:J210)</f>
        <v>43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/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>
        <v>4</v>
      </c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/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/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/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/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/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/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>
        <v>1</v>
      </c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/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>
        <v>5</v>
      </c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>
        <v>3</v>
      </c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/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/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/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/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/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/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/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>
        <v>2</v>
      </c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/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/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/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/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>
        <v>1</v>
      </c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/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/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>
        <v>1</v>
      </c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/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/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/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/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/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/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0"/>
      <c r="J208" s="870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0">
        <v>2</v>
      </c>
      <c r="J209" s="870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0">
        <v>24</v>
      </c>
      <c r="J210" s="870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21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>
        <v>10</v>
      </c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/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2">
        <v>11</v>
      </c>
      <c r="J214" s="87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/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/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/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14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>
        <v>3</v>
      </c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0"/>
      <c r="J225" s="870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0">
        <v>11</v>
      </c>
      <c r="J226" s="870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8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>
        <v>3</v>
      </c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/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>
        <v>5</v>
      </c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/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6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/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/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>
        <v>3</v>
      </c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>
        <v>3</v>
      </c>
      <c r="J236" s="873"/>
      <c r="K236" s="382"/>
      <c r="L236" s="383"/>
    </row>
    <row r="237" spans="2:13" ht="16.5" thickTop="1" thickBot="1" x14ac:dyDescent="0.25">
      <c r="B237" s="371"/>
      <c r="C237" s="475"/>
      <c r="D237" s="495" t="s">
        <v>171</v>
      </c>
      <c r="E237" s="155"/>
      <c r="F237" s="476"/>
      <c r="G237" s="437"/>
      <c r="H237" s="449"/>
      <c r="I237" s="804">
        <f>(I238+I239+I240+I241)</f>
        <v>28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0">
        <v>6</v>
      </c>
      <c r="J238" s="870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1">
        <v>9</v>
      </c>
      <c r="J239" s="871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0">
        <v>11</v>
      </c>
      <c r="J240" s="870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0">
        <v>2</v>
      </c>
      <c r="J241" s="870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/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/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104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67" zoomScale="85" zoomScaleNormal="85" zoomScaleSheetLayoutView="75" workbookViewId="0">
      <selection activeCell="D27" sqref="D27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250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273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274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 t="s">
        <v>275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69</v>
      </c>
      <c r="G10" s="806"/>
      <c r="H10" s="807">
        <f>SUM(F10:G11)</f>
        <v>69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494" t="s">
        <v>1</v>
      </c>
      <c r="I14" s="494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499">
        <f>SUM(H16:H17)</f>
        <v>2</v>
      </c>
      <c r="I15" s="499">
        <f>SUM(I16:I17)</f>
        <v>0</v>
      </c>
      <c r="J15" s="792">
        <f>H15+I15</f>
        <v>2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v>2</v>
      </c>
      <c r="I16" s="84"/>
      <c r="J16" s="796">
        <f>(H16+I16)</f>
        <v>2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/>
      <c r="I17" s="84"/>
      <c r="J17" s="824">
        <f>(H17+I17)</f>
        <v>0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494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2</v>
      </c>
      <c r="G21" s="825"/>
      <c r="H21" s="825"/>
      <c r="I21" s="826"/>
      <c r="J21" s="827">
        <f>(J23+J28+J34+J38+J43+J55+J70+J72+J78)</f>
        <v>9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4</v>
      </c>
      <c r="G22" s="97">
        <f>(G23+G28+G34+G38+G43+G55+G70+G72+G77+G78)</f>
        <v>5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/>
      <c r="G24" s="392"/>
      <c r="H24" s="392"/>
      <c r="I24" s="392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/>
      <c r="G25" s="392"/>
      <c r="H25" s="392"/>
      <c r="I25" s="392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/>
      <c r="G26" s="392"/>
      <c r="H26" s="392"/>
      <c r="I26" s="392"/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/>
      <c r="G27" s="392"/>
      <c r="H27" s="392"/>
      <c r="I27" s="392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496" t="s">
        <v>20</v>
      </c>
      <c r="E28" s="101"/>
      <c r="F28" s="492">
        <f>SUM(F29:F33)</f>
        <v>0</v>
      </c>
      <c r="G28" s="492">
        <f>SUM(G29:G33)</f>
        <v>0</v>
      </c>
      <c r="H28" s="492">
        <f>SUM(H29:H33)</f>
        <v>0</v>
      </c>
      <c r="I28" s="492">
        <f>SUM(I29:I33)</f>
        <v>0</v>
      </c>
      <c r="J28" s="102">
        <f t="shared" si="0"/>
        <v>0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/>
      <c r="G29" s="392"/>
      <c r="H29" s="392"/>
      <c r="I29" s="392"/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/>
      <c r="G30" s="392"/>
      <c r="H30" s="392"/>
      <c r="I30" s="392"/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/>
      <c r="G31" s="392"/>
      <c r="H31" s="392"/>
      <c r="I31" s="392"/>
      <c r="J31" s="365">
        <f t="shared" si="0"/>
        <v>0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/>
      <c r="G32" s="392"/>
      <c r="H32" s="392"/>
      <c r="I32" s="392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/>
      <c r="G33" s="392"/>
      <c r="H33" s="392"/>
      <c r="I33" s="392"/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2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2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/>
      <c r="G35" s="225"/>
      <c r="H35" s="225"/>
      <c r="I35" s="225"/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500">
        <v>2</v>
      </c>
      <c r="G36" s="500"/>
      <c r="H36" s="500"/>
      <c r="I36" s="500"/>
      <c r="J36" s="366">
        <f>SUM(F36:I36)</f>
        <v>2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500"/>
      <c r="G37" s="500"/>
      <c r="H37" s="500"/>
      <c r="I37" s="500"/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492">
        <f>SUM(F39:F42)</f>
        <v>0</v>
      </c>
      <c r="G38" s="492">
        <f>SUM(G39:G42)</f>
        <v>0</v>
      </c>
      <c r="H38" s="492">
        <f>SUM(H39:H42)</f>
        <v>0</v>
      </c>
      <c r="I38" s="492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/>
      <c r="G39" s="392"/>
      <c r="H39" s="392"/>
      <c r="I39" s="392"/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500"/>
      <c r="G40" s="500"/>
      <c r="H40" s="500"/>
      <c r="I40" s="500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500"/>
      <c r="G41" s="500"/>
      <c r="H41" s="500"/>
      <c r="I41" s="500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500"/>
      <c r="G42" s="500"/>
      <c r="H42" s="500"/>
      <c r="I42" s="500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492">
        <f>SUM(F44:F54)</f>
        <v>0</v>
      </c>
      <c r="G43" s="492">
        <f>SUM(G44:G54)</f>
        <v>1</v>
      </c>
      <c r="H43" s="492">
        <f>SUM(H44:H54)</f>
        <v>0</v>
      </c>
      <c r="I43" s="492">
        <f>SUM(I44:I54)</f>
        <v>0</v>
      </c>
      <c r="J43" s="105">
        <f>SUM(F43:I43)</f>
        <v>1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500"/>
      <c r="G44" s="500"/>
      <c r="H44" s="500"/>
      <c r="I44" s="500"/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500"/>
      <c r="G45" s="500"/>
      <c r="H45" s="500"/>
      <c r="I45" s="500"/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500"/>
      <c r="G46" s="500"/>
      <c r="H46" s="500"/>
      <c r="I46" s="500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500"/>
      <c r="G47" s="500"/>
      <c r="H47" s="500"/>
      <c r="I47" s="500"/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500"/>
      <c r="G48" s="500"/>
      <c r="H48" s="500"/>
      <c r="I48" s="500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500"/>
      <c r="G49" s="500"/>
      <c r="H49" s="500"/>
      <c r="I49" s="500"/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500"/>
      <c r="G50" s="500">
        <v>1</v>
      </c>
      <c r="H50" s="500"/>
      <c r="I50" s="500"/>
      <c r="J50" s="367">
        <f t="shared" si="1"/>
        <v>1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500"/>
      <c r="G51" s="500"/>
      <c r="H51" s="500"/>
      <c r="I51" s="500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500"/>
      <c r="G52" s="500"/>
      <c r="H52" s="500"/>
      <c r="I52" s="500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500"/>
      <c r="G53" s="500"/>
      <c r="H53" s="500"/>
      <c r="I53" s="500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500"/>
      <c r="G54" s="500"/>
      <c r="H54" s="500"/>
      <c r="I54" s="500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4</v>
      </c>
      <c r="H55" s="130">
        <f>SUM(H56:H64)</f>
        <v>0</v>
      </c>
      <c r="I55" s="130">
        <f>SUM(I56:I64)</f>
        <v>0</v>
      </c>
      <c r="J55" s="105">
        <f>SUM(F55:F55:I55)</f>
        <v>4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500"/>
      <c r="G56" s="500"/>
      <c r="H56" s="500"/>
      <c r="I56" s="500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500"/>
      <c r="G57" s="500">
        <v>2</v>
      </c>
      <c r="H57" s="500"/>
      <c r="I57" s="500"/>
      <c r="J57" s="106">
        <f>(I57+H57+G57+F57)</f>
        <v>2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500"/>
      <c r="G58" s="500"/>
      <c r="H58" s="500"/>
      <c r="I58" s="500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500"/>
      <c r="G59" s="500">
        <v>2</v>
      </c>
      <c r="H59" s="500"/>
      <c r="I59" s="500"/>
      <c r="J59" s="106">
        <f>(I59+H59+G59+F59)</f>
        <v>2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500"/>
      <c r="G60" s="500"/>
      <c r="H60" s="500"/>
      <c r="I60" s="500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500"/>
      <c r="G61" s="500"/>
      <c r="H61" s="500"/>
      <c r="I61" s="500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500"/>
      <c r="G62" s="500"/>
      <c r="H62" s="500"/>
      <c r="I62" s="500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500"/>
      <c r="G63" s="500"/>
      <c r="H63" s="500"/>
      <c r="I63" s="500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500"/>
      <c r="G64" s="500"/>
      <c r="H64" s="500"/>
      <c r="I64" s="500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4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492">
        <f>(F71)</f>
        <v>0</v>
      </c>
      <c r="G70" s="492">
        <f>(G71)</f>
        <v>0</v>
      </c>
      <c r="H70" s="492">
        <f>(H71)</f>
        <v>0</v>
      </c>
      <c r="I70" s="492">
        <f>(I71)</f>
        <v>0</v>
      </c>
      <c r="J70" s="492">
        <f>SUM(F70:I70)</f>
        <v>0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500"/>
      <c r="G71" s="500"/>
      <c r="H71" s="500"/>
      <c r="I71" s="500"/>
      <c r="J71" s="367">
        <f>SUM(F71:I71)</f>
        <v>0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492">
        <f>SUM(F73:F75)</f>
        <v>0</v>
      </c>
      <c r="G72" s="492">
        <f>SUM(G73:G75)</f>
        <v>0</v>
      </c>
      <c r="H72" s="492">
        <f>SUM(H73:H75)</f>
        <v>0</v>
      </c>
      <c r="I72" s="492">
        <f>SUM(I73:I75)</f>
        <v>0</v>
      </c>
      <c r="J72" s="492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500"/>
      <c r="G73" s="500"/>
      <c r="H73" s="500"/>
      <c r="I73" s="500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500"/>
      <c r="G74" s="500"/>
      <c r="H74" s="500"/>
      <c r="I74" s="500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500"/>
      <c r="G75" s="500"/>
      <c r="H75" s="500"/>
      <c r="I75" s="500"/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65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502"/>
      <c r="G77" s="502"/>
      <c r="H77" s="502"/>
      <c r="I77" s="502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2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2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502"/>
      <c r="G79" s="502"/>
      <c r="H79" s="502"/>
      <c r="I79" s="502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502">
        <v>1</v>
      </c>
      <c r="G80" s="502"/>
      <c r="H80" s="502"/>
      <c r="I80" s="502"/>
      <c r="J80" s="415">
        <f>SUM(F80:I80)</f>
        <v>1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502"/>
      <c r="G81" s="502"/>
      <c r="H81" s="502"/>
      <c r="I81" s="502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502"/>
      <c r="G82" s="502"/>
      <c r="H82" s="502"/>
      <c r="I82" s="502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502"/>
      <c r="G83" s="502"/>
      <c r="H83" s="502"/>
      <c r="I83" s="502"/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502"/>
      <c r="G84" s="502"/>
      <c r="H84" s="502"/>
      <c r="I84" s="502"/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502">
        <v>1</v>
      </c>
      <c r="G85" s="502"/>
      <c r="H85" s="502"/>
      <c r="I85" s="502"/>
      <c r="J85" s="415">
        <f t="shared" si="2"/>
        <v>1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502"/>
      <c r="G86" s="502"/>
      <c r="H86" s="502"/>
      <c r="I86" s="502"/>
      <c r="J86" s="415">
        <f t="shared" si="2"/>
        <v>0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0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501"/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497" t="s">
        <v>137</v>
      </c>
      <c r="F92" s="498"/>
      <c r="G92" s="501"/>
      <c r="H92" s="832">
        <f>SUM(F92:G92)</f>
        <v>0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497" t="s">
        <v>139</v>
      </c>
      <c r="F93" s="498"/>
      <c r="G93" s="501"/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416"/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30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4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2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>
        <v>1</v>
      </c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/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>
        <v>1</v>
      </c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/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/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1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>
        <v>1</v>
      </c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/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1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/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/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/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>
        <v>1</v>
      </c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/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/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/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496" t="s">
        <v>95</v>
      </c>
      <c r="E173" s="448"/>
      <c r="F173" s="437"/>
      <c r="G173" s="437"/>
      <c r="H173" s="449"/>
      <c r="I173" s="824">
        <f>SUM(I174:J210)</f>
        <v>6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/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/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/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/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/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/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/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/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/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/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>
        <v>1</v>
      </c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>
        <v>2</v>
      </c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/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/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/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/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/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/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/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>
        <v>1</v>
      </c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/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/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/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/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/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/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/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/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/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/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/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/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/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/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0"/>
      <c r="J208" s="870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0">
        <v>1</v>
      </c>
      <c r="J209" s="870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0">
        <v>1</v>
      </c>
      <c r="J210" s="870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3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>
        <v>3</v>
      </c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/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2"/>
      <c r="J214" s="87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/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/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/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3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>
        <v>2</v>
      </c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0"/>
      <c r="J225" s="870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0">
        <v>1</v>
      </c>
      <c r="J226" s="870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6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>
        <v>2</v>
      </c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/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>
        <v>4</v>
      </c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/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8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>
        <v>2</v>
      </c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/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>
        <v>2</v>
      </c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>
        <v>4</v>
      </c>
      <c r="J236" s="873"/>
      <c r="K236" s="382"/>
      <c r="L236" s="383"/>
    </row>
    <row r="237" spans="2:13" ht="16.5" thickTop="1" thickBot="1" x14ac:dyDescent="0.25">
      <c r="B237" s="371"/>
      <c r="C237" s="475"/>
      <c r="D237" s="495" t="s">
        <v>171</v>
      </c>
      <c r="E237" s="155"/>
      <c r="F237" s="476"/>
      <c r="G237" s="437"/>
      <c r="H237" s="449"/>
      <c r="I237" s="804">
        <f>(I238+I239+I240+I241)</f>
        <v>0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0"/>
      <c r="J238" s="870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1"/>
      <c r="J239" s="871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0"/>
      <c r="J240" s="870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0"/>
      <c r="J241" s="870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/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/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69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64" zoomScale="85" zoomScaleNormal="85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250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272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272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>
        <v>44291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119</v>
      </c>
      <c r="G10" s="806"/>
      <c r="H10" s="807">
        <f>SUM(F10:G11)</f>
        <v>119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494" t="s">
        <v>1</v>
      </c>
      <c r="I14" s="494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499">
        <f>SUM(H16:H17)</f>
        <v>7</v>
      </c>
      <c r="I15" s="499">
        <f>SUM(I16:I17)</f>
        <v>0</v>
      </c>
      <c r="J15" s="792">
        <f>H15+I15</f>
        <v>7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v>2</v>
      </c>
      <c r="I16" s="84"/>
      <c r="J16" s="796">
        <f>(H16+I16)</f>
        <v>2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>
        <v>5</v>
      </c>
      <c r="I17" s="84"/>
      <c r="J17" s="824">
        <f>(H17+I17)</f>
        <v>5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494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3</v>
      </c>
      <c r="G21" s="825"/>
      <c r="H21" s="825"/>
      <c r="I21" s="826"/>
      <c r="J21" s="827">
        <f>(J23+J28+J34+J38+J43+J55+J70+J72+J78)</f>
        <v>6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6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/>
      <c r="G24" s="392"/>
      <c r="H24" s="392"/>
      <c r="I24" s="392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/>
      <c r="G25" s="392"/>
      <c r="H25" s="392"/>
      <c r="I25" s="392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/>
      <c r="G26" s="392"/>
      <c r="H26" s="392"/>
      <c r="I26" s="392"/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/>
      <c r="G27" s="392"/>
      <c r="H27" s="392"/>
      <c r="I27" s="392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496" t="s">
        <v>20</v>
      </c>
      <c r="E28" s="101"/>
      <c r="F28" s="492">
        <f>SUM(F29:F33)</f>
        <v>1</v>
      </c>
      <c r="G28" s="492">
        <f>SUM(G29:G33)</f>
        <v>0</v>
      </c>
      <c r="H28" s="492">
        <f>SUM(H29:H33)</f>
        <v>0</v>
      </c>
      <c r="I28" s="492">
        <f>SUM(I29:I33)</f>
        <v>0</v>
      </c>
      <c r="J28" s="102">
        <f t="shared" si="0"/>
        <v>1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/>
      <c r="G29" s="392"/>
      <c r="H29" s="392"/>
      <c r="I29" s="392"/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>
        <v>1</v>
      </c>
      <c r="G30" s="392"/>
      <c r="H30" s="392"/>
      <c r="I30" s="392"/>
      <c r="J30" s="365">
        <f t="shared" si="0"/>
        <v>1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/>
      <c r="G31" s="392"/>
      <c r="H31" s="392"/>
      <c r="I31" s="392"/>
      <c r="J31" s="365">
        <f t="shared" si="0"/>
        <v>0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/>
      <c r="G32" s="392"/>
      <c r="H32" s="392"/>
      <c r="I32" s="392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/>
      <c r="G33" s="392"/>
      <c r="H33" s="392"/>
      <c r="I33" s="392"/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3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3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>
        <v>2</v>
      </c>
      <c r="G35" s="225"/>
      <c r="H35" s="225"/>
      <c r="I35" s="225"/>
      <c r="J35" s="366">
        <f t="shared" ref="J35:J54" si="1">SUM(F35:I35)</f>
        <v>2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500">
        <v>1</v>
      </c>
      <c r="G36" s="500"/>
      <c r="H36" s="500"/>
      <c r="I36" s="500"/>
      <c r="J36" s="366">
        <f>SUM(F36:I36)</f>
        <v>1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500"/>
      <c r="G37" s="500"/>
      <c r="H37" s="500"/>
      <c r="I37" s="500"/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492">
        <f>SUM(F39:F42)</f>
        <v>0</v>
      </c>
      <c r="G38" s="492">
        <f>SUM(G39:G42)</f>
        <v>0</v>
      </c>
      <c r="H38" s="492">
        <f>SUM(H39:H42)</f>
        <v>0</v>
      </c>
      <c r="I38" s="492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/>
      <c r="G39" s="392"/>
      <c r="H39" s="392"/>
      <c r="I39" s="392"/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500"/>
      <c r="G40" s="500"/>
      <c r="H40" s="500"/>
      <c r="I40" s="500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500"/>
      <c r="G41" s="500"/>
      <c r="H41" s="500"/>
      <c r="I41" s="500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500"/>
      <c r="G42" s="500"/>
      <c r="H42" s="500"/>
      <c r="I42" s="500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492">
        <f>SUM(F44:F54)</f>
        <v>0</v>
      </c>
      <c r="G43" s="492">
        <f>SUM(G44:G54)</f>
        <v>0</v>
      </c>
      <c r="H43" s="492">
        <f>SUM(H44:H54)</f>
        <v>0</v>
      </c>
      <c r="I43" s="492">
        <f>SUM(I44:I54)</f>
        <v>0</v>
      </c>
      <c r="J43" s="105">
        <f>SUM(F43:I43)</f>
        <v>0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500"/>
      <c r="G44" s="500"/>
      <c r="H44" s="500"/>
      <c r="I44" s="500"/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500"/>
      <c r="G45" s="500"/>
      <c r="H45" s="500"/>
      <c r="I45" s="500"/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500"/>
      <c r="G46" s="500"/>
      <c r="H46" s="500"/>
      <c r="I46" s="500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500"/>
      <c r="G47" s="500"/>
      <c r="H47" s="500"/>
      <c r="I47" s="500"/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500"/>
      <c r="G48" s="500"/>
      <c r="H48" s="500"/>
      <c r="I48" s="500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500"/>
      <c r="G49" s="500"/>
      <c r="H49" s="500"/>
      <c r="I49" s="500"/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500"/>
      <c r="G50" s="500"/>
      <c r="H50" s="500"/>
      <c r="I50" s="500"/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500"/>
      <c r="G51" s="500"/>
      <c r="H51" s="500"/>
      <c r="I51" s="500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500"/>
      <c r="G52" s="500"/>
      <c r="H52" s="500"/>
      <c r="I52" s="500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500"/>
      <c r="G53" s="500"/>
      <c r="H53" s="500"/>
      <c r="I53" s="500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500"/>
      <c r="G54" s="500"/>
      <c r="H54" s="500"/>
      <c r="I54" s="500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500"/>
      <c r="G56" s="500"/>
      <c r="H56" s="500"/>
      <c r="I56" s="500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500"/>
      <c r="G57" s="500"/>
      <c r="H57" s="500"/>
      <c r="I57" s="500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500"/>
      <c r="G58" s="500"/>
      <c r="H58" s="500"/>
      <c r="I58" s="500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500"/>
      <c r="G59" s="500"/>
      <c r="H59" s="500"/>
      <c r="I59" s="500"/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500"/>
      <c r="G60" s="500"/>
      <c r="H60" s="500"/>
      <c r="I60" s="500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500"/>
      <c r="G61" s="500"/>
      <c r="H61" s="500"/>
      <c r="I61" s="500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500"/>
      <c r="G62" s="500"/>
      <c r="H62" s="500"/>
      <c r="I62" s="500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500"/>
      <c r="G63" s="500"/>
      <c r="H63" s="500"/>
      <c r="I63" s="500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500"/>
      <c r="G64" s="500"/>
      <c r="H64" s="500"/>
      <c r="I64" s="500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2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492">
        <f>(F71)</f>
        <v>0</v>
      </c>
      <c r="G70" s="492">
        <f>(G71)</f>
        <v>0</v>
      </c>
      <c r="H70" s="492">
        <f>(H71)</f>
        <v>0</v>
      </c>
      <c r="I70" s="492">
        <f>(I71)</f>
        <v>0</v>
      </c>
      <c r="J70" s="492">
        <f>SUM(F70:I70)</f>
        <v>0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500"/>
      <c r="G71" s="500"/>
      <c r="H71" s="500"/>
      <c r="I71" s="500"/>
      <c r="J71" s="367">
        <f>SUM(F71:I71)</f>
        <v>0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492">
        <f>SUM(F73:F75)</f>
        <v>0</v>
      </c>
      <c r="G72" s="492">
        <f>SUM(G73:G75)</f>
        <v>0</v>
      </c>
      <c r="H72" s="492">
        <f>SUM(H73:H75)</f>
        <v>0</v>
      </c>
      <c r="I72" s="492">
        <f>SUM(I73:I75)</f>
        <v>0</v>
      </c>
      <c r="J72" s="492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500"/>
      <c r="G73" s="500"/>
      <c r="H73" s="500"/>
      <c r="I73" s="500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500"/>
      <c r="G74" s="500"/>
      <c r="H74" s="500"/>
      <c r="I74" s="500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500"/>
      <c r="G75" s="500"/>
      <c r="H75" s="500"/>
      <c r="I75" s="500"/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121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502"/>
      <c r="G77" s="502"/>
      <c r="H77" s="502"/>
      <c r="I77" s="502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2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2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502"/>
      <c r="G79" s="502"/>
      <c r="H79" s="502"/>
      <c r="I79" s="502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502">
        <v>1</v>
      </c>
      <c r="G80" s="502"/>
      <c r="H80" s="502"/>
      <c r="I80" s="502"/>
      <c r="J80" s="415">
        <f>SUM(F80:I80)</f>
        <v>1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502"/>
      <c r="G81" s="502"/>
      <c r="H81" s="502"/>
      <c r="I81" s="502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502"/>
      <c r="G82" s="502"/>
      <c r="H82" s="502"/>
      <c r="I82" s="502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502"/>
      <c r="G83" s="502"/>
      <c r="H83" s="502"/>
      <c r="I83" s="502"/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502"/>
      <c r="G84" s="502"/>
      <c r="H84" s="502"/>
      <c r="I84" s="502"/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502"/>
      <c r="G85" s="502"/>
      <c r="H85" s="502"/>
      <c r="I85" s="502"/>
      <c r="J85" s="415">
        <f t="shared" si="2"/>
        <v>0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502">
        <v>1</v>
      </c>
      <c r="G86" s="502"/>
      <c r="H86" s="502"/>
      <c r="I86" s="502"/>
      <c r="J86" s="415">
        <f t="shared" si="2"/>
        <v>1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0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501"/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497" t="s">
        <v>137</v>
      </c>
      <c r="F92" s="498"/>
      <c r="G92" s="501"/>
      <c r="H92" s="832">
        <f>SUM(F92:G92)</f>
        <v>0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497" t="s">
        <v>139</v>
      </c>
      <c r="F93" s="498"/>
      <c r="G93" s="501"/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416"/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24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8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/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/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/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/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/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4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>
        <v>3</v>
      </c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>
        <v>1</v>
      </c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4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>
        <v>2</v>
      </c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/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>
        <v>1</v>
      </c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>
        <v>1</v>
      </c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/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/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/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496" t="s">
        <v>95</v>
      </c>
      <c r="E173" s="448"/>
      <c r="F173" s="437"/>
      <c r="G173" s="437"/>
      <c r="H173" s="449"/>
      <c r="I173" s="824">
        <f>SUM(I174:J210)</f>
        <v>1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/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/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/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/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/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/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/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/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/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/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/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>
        <v>1</v>
      </c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/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/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/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/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/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/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/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/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/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/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/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/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/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/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/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/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/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/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/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/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/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/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0"/>
      <c r="J208" s="870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0"/>
      <c r="J209" s="870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0"/>
      <c r="J210" s="870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4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>
        <v>2</v>
      </c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/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2">
        <v>2</v>
      </c>
      <c r="J214" s="87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/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/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/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5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>
        <v>2</v>
      </c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0"/>
      <c r="J225" s="870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0">
        <v>3</v>
      </c>
      <c r="J226" s="870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2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/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/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>
        <v>1</v>
      </c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>
        <v>1</v>
      </c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4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/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/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/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>
        <v>4</v>
      </c>
      <c r="J236" s="873"/>
      <c r="K236" s="382"/>
      <c r="L236" s="383"/>
    </row>
    <row r="237" spans="2:13" ht="16.5" thickTop="1" thickBot="1" x14ac:dyDescent="0.25">
      <c r="B237" s="371"/>
      <c r="C237" s="475"/>
      <c r="D237" s="495" t="s">
        <v>171</v>
      </c>
      <c r="E237" s="155"/>
      <c r="F237" s="476"/>
      <c r="G237" s="437"/>
      <c r="H237" s="449"/>
      <c r="I237" s="804">
        <f>(I238+I239+I240+I241)</f>
        <v>0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0"/>
      <c r="J238" s="870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1"/>
      <c r="J239" s="871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0"/>
      <c r="J240" s="870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0"/>
      <c r="J241" s="870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/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/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123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R258"/>
  <sheetViews>
    <sheetView showGridLines="0" showRowColHeaders="0" showZeros="0" topLeftCell="A58" zoomScale="70" zoomScaleNormal="70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250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269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270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 t="s">
        <v>271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f>'[10]La Vega'!F10:G11+[10]Constanza!F10</f>
        <v>155</v>
      </c>
      <c r="G10" s="806"/>
      <c r="H10" s="807">
        <f>SUM(F10:G11)</f>
        <v>155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494" t="s">
        <v>1</v>
      </c>
      <c r="I14" s="494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499">
        <f>SUM(H16:H17)</f>
        <v>9</v>
      </c>
      <c r="I15" s="499">
        <f>SUM(I16:I17)</f>
        <v>7</v>
      </c>
      <c r="J15" s="792">
        <f>H15+I15</f>
        <v>16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f>'[10]La Vega'!H16:I17+[10]Constanza!H16</f>
        <v>9</v>
      </c>
      <c r="I16" s="84">
        <f>'[10]La Vega'!I16:J17+[10]Constanza!I16</f>
        <v>7</v>
      </c>
      <c r="J16" s="796">
        <f>(H16+I16)</f>
        <v>16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>
        <f>'[10]La Vega'!H17:I18+[10]Constanza!H17</f>
        <v>0</v>
      </c>
      <c r="I17" s="84">
        <f>'[10]La Vega'!I17:J18+[10]Constanza!I17</f>
        <v>0</v>
      </c>
      <c r="J17" s="824">
        <f>(H17+I17)</f>
        <v>0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494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8</v>
      </c>
      <c r="G21" s="825"/>
      <c r="H21" s="825"/>
      <c r="I21" s="826"/>
      <c r="J21" s="827">
        <f>(J23+J28+J34+J38+J43+J55+J70+J72+J78)</f>
        <v>35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25</v>
      </c>
      <c r="G22" s="97">
        <f>(G23+G28+G34+G38+G43+G55+G70+G72+G77+G78)</f>
        <v>9</v>
      </c>
      <c r="H22" s="97">
        <f>(H23+H28+H34+H38+H43+H55+H70+H72+H77+H78)</f>
        <v>1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84">
        <f>'[10]La Vega'!F24:G25+[10]Constanza!F24</f>
        <v>0</v>
      </c>
      <c r="G24" s="84">
        <f>'[10]La Vega'!G24:H25+[10]Constanza!G24</f>
        <v>0</v>
      </c>
      <c r="H24" s="84">
        <f>'[10]La Vega'!H24:I25+[10]Constanza!H24</f>
        <v>0</v>
      </c>
      <c r="I24" s="84">
        <f>'[10]La Vega'!I24:J25+[10]Constanza!I24</f>
        <v>0</v>
      </c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84">
        <f>'[10]La Vega'!F25:G26+[10]Constanza!F25</f>
        <v>0</v>
      </c>
      <c r="G25" s="84">
        <f>'[10]La Vega'!G25:H26+[10]Constanza!G25</f>
        <v>0</v>
      </c>
      <c r="H25" s="84">
        <f>'[10]La Vega'!H25:I26+[10]Constanza!H25</f>
        <v>0</v>
      </c>
      <c r="I25" s="84">
        <f>'[10]La Vega'!I25:J26+[10]Constanza!I25</f>
        <v>0</v>
      </c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84">
        <f>'[10]La Vega'!F26:G27+[10]Constanza!F26</f>
        <v>0</v>
      </c>
      <c r="G26" s="84">
        <f>'[10]La Vega'!G26:H27+[10]Constanza!G26</f>
        <v>0</v>
      </c>
      <c r="H26" s="84">
        <f>'[10]La Vega'!H26:I27+[10]Constanza!H26</f>
        <v>0</v>
      </c>
      <c r="I26" s="84">
        <f>'[10]La Vega'!I26:J27+[10]Constanza!I26</f>
        <v>0</v>
      </c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84">
        <f>'[10]La Vega'!F27:G28+[10]Constanza!F27</f>
        <v>0</v>
      </c>
      <c r="G27" s="84">
        <f>'[10]La Vega'!G27:H28+[10]Constanza!G27</f>
        <v>0</v>
      </c>
      <c r="H27" s="84">
        <f>'[10]La Vega'!H27:I28+[10]Constanza!H27</f>
        <v>0</v>
      </c>
      <c r="I27" s="84">
        <f>'[10]La Vega'!I27:J28+[10]Constanza!I27</f>
        <v>0</v>
      </c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496" t="s">
        <v>20</v>
      </c>
      <c r="E28" s="101"/>
      <c r="F28" s="492">
        <f>SUM(F29:F33)</f>
        <v>1</v>
      </c>
      <c r="G28" s="492">
        <f>SUM(G29:G33)</f>
        <v>0</v>
      </c>
      <c r="H28" s="492">
        <f>SUM(H29:H33)</f>
        <v>0</v>
      </c>
      <c r="I28" s="492">
        <f>SUM(I29:I33)</f>
        <v>0</v>
      </c>
      <c r="J28" s="102">
        <f t="shared" si="0"/>
        <v>1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84">
        <f>'[10]La Vega'!F29:G30+[10]Constanza!F29</f>
        <v>0</v>
      </c>
      <c r="G29" s="84">
        <f>'[10]La Vega'!G29:H30+[10]Constanza!G29</f>
        <v>0</v>
      </c>
      <c r="H29" s="84">
        <f>'[10]La Vega'!H29:I30+[10]Constanza!H29</f>
        <v>0</v>
      </c>
      <c r="I29" s="84">
        <f>'[10]La Vega'!I29:J30+[10]Constanza!I29</f>
        <v>0</v>
      </c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84">
        <f>'[10]La Vega'!F30:G31+[10]Constanza!F30</f>
        <v>0</v>
      </c>
      <c r="G30" s="84">
        <f>'[10]La Vega'!G30:H31+[10]Constanza!G30</f>
        <v>0</v>
      </c>
      <c r="H30" s="84">
        <f>'[10]La Vega'!H30:I31+[10]Constanza!H30</f>
        <v>0</v>
      </c>
      <c r="I30" s="84">
        <f>'[10]La Vega'!I30:J31+[10]Constanza!I30</f>
        <v>0</v>
      </c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84">
        <f>'[10]La Vega'!F31:G32+[10]Constanza!F31</f>
        <v>1</v>
      </c>
      <c r="G31" s="84">
        <f>'[10]La Vega'!G31:H32+[10]Constanza!G31</f>
        <v>0</v>
      </c>
      <c r="H31" s="84">
        <f>'[10]La Vega'!H31:I32+[10]Constanza!H31</f>
        <v>0</v>
      </c>
      <c r="I31" s="84">
        <f>'[10]La Vega'!I31:J32+[10]Constanza!I31</f>
        <v>0</v>
      </c>
      <c r="J31" s="365">
        <f t="shared" si="0"/>
        <v>1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84">
        <f>'[10]La Vega'!F32:G33+[10]Constanza!F32</f>
        <v>0</v>
      </c>
      <c r="G32" s="84">
        <f>'[10]La Vega'!G32:H33+[10]Constanza!G32</f>
        <v>0</v>
      </c>
      <c r="H32" s="84">
        <f>'[10]La Vega'!H32:I33+[10]Constanza!H32</f>
        <v>0</v>
      </c>
      <c r="I32" s="84">
        <f>'[10]La Vega'!I32:J33+[10]Constanza!I32</f>
        <v>0</v>
      </c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84">
        <f>'[10]La Vega'!F33:G34+[10]Constanza!F33</f>
        <v>0</v>
      </c>
      <c r="G33" s="84">
        <f>'[10]La Vega'!G33:H34+[10]Constanza!G33</f>
        <v>0</v>
      </c>
      <c r="H33" s="84">
        <f>'[10]La Vega'!H33:I34+[10]Constanza!H33</f>
        <v>0</v>
      </c>
      <c r="I33" s="84">
        <f>'[10]La Vega'!I33:J34+[10]Constanza!I33</f>
        <v>0</v>
      </c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9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9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84">
        <f>'[10]La Vega'!F35:G36+[10]Constanza!F35</f>
        <v>1</v>
      </c>
      <c r="G35" s="84">
        <f>'[10]La Vega'!G35:H36+[10]Constanza!G35</f>
        <v>0</v>
      </c>
      <c r="H35" s="84">
        <f>'[10]La Vega'!H35:I36+[10]Constanza!H35</f>
        <v>0</v>
      </c>
      <c r="I35" s="84">
        <f>'[10]La Vega'!I35:J36+[10]Constanza!I35</f>
        <v>0</v>
      </c>
      <c r="J35" s="366">
        <f t="shared" ref="J35:J54" si="1">SUM(F35:I35)</f>
        <v>1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84">
        <f>'[10]La Vega'!F36:G37+[10]Constanza!F36</f>
        <v>6</v>
      </c>
      <c r="G36" s="84">
        <f>'[10]La Vega'!G36:H37+[10]Constanza!G36</f>
        <v>0</v>
      </c>
      <c r="H36" s="84">
        <f>'[10]La Vega'!H36:I37+[10]Constanza!H36</f>
        <v>0</v>
      </c>
      <c r="I36" s="84">
        <f>'[10]La Vega'!I36:J37+[10]Constanza!I36</f>
        <v>0</v>
      </c>
      <c r="J36" s="366">
        <f>SUM(F36:I36)</f>
        <v>6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84">
        <f>'[10]La Vega'!F37:G38+[10]Constanza!F37</f>
        <v>2</v>
      </c>
      <c r="G37" s="84">
        <f>'[10]La Vega'!G37:H38+[10]Constanza!G37</f>
        <v>0</v>
      </c>
      <c r="H37" s="84">
        <f>'[10]La Vega'!H37:I38+[10]Constanza!H37</f>
        <v>0</v>
      </c>
      <c r="I37" s="84">
        <f>'[10]La Vega'!I37:J38+[10]Constanza!I37</f>
        <v>0</v>
      </c>
      <c r="J37" s="366">
        <f>SUM(F37:I37)</f>
        <v>2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492">
        <f>SUM(F39:F42)</f>
        <v>0</v>
      </c>
      <c r="G38" s="492">
        <f>SUM(G39:G42)</f>
        <v>0</v>
      </c>
      <c r="H38" s="492">
        <f>SUM(H39:H42)</f>
        <v>0</v>
      </c>
      <c r="I38" s="492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84">
        <f>'[10]La Vega'!F39:G40+[10]Constanza!F39</f>
        <v>0</v>
      </c>
      <c r="G39" s="84">
        <f>'[10]La Vega'!G39:H40+[10]Constanza!G39</f>
        <v>0</v>
      </c>
      <c r="H39" s="84">
        <f>'[10]La Vega'!H39:I40+[10]Constanza!H39</f>
        <v>0</v>
      </c>
      <c r="I39" s="84">
        <f>'[10]La Vega'!I39:J40+[10]Constanza!I39</f>
        <v>0</v>
      </c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84"/>
      <c r="G40" s="84"/>
      <c r="H40" s="84"/>
      <c r="I40" s="84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84">
        <f>'[10]La Vega'!F41:G42+[10]Constanza!F41</f>
        <v>0</v>
      </c>
      <c r="G41" s="84">
        <f>'[10]La Vega'!G41:H42+[10]Constanza!G41</f>
        <v>0</v>
      </c>
      <c r="H41" s="84">
        <f>'[10]La Vega'!H41:I42+[10]Constanza!H41</f>
        <v>0</v>
      </c>
      <c r="I41" s="84">
        <f>'[10]La Vega'!I41:J42+[10]Constanza!I41</f>
        <v>0</v>
      </c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84">
        <f>'[10]La Vega'!F42:G43+[10]Constanza!F42</f>
        <v>0</v>
      </c>
      <c r="G42" s="84">
        <f>'[10]La Vega'!G42:H43+[10]Constanza!G42</f>
        <v>0</v>
      </c>
      <c r="H42" s="84">
        <f>'[10]La Vega'!H42:I43+[10]Constanza!H42</f>
        <v>0</v>
      </c>
      <c r="I42" s="84">
        <f>'[10]La Vega'!I42:J43+[10]Constanza!I42</f>
        <v>0</v>
      </c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492">
        <f>SUM(F44:F54)</f>
        <v>0</v>
      </c>
      <c r="G43" s="492">
        <f>SUM(G44:G54)</f>
        <v>3</v>
      </c>
      <c r="H43" s="492">
        <f>SUM(H44:H54)</f>
        <v>0</v>
      </c>
      <c r="I43" s="492">
        <f>SUM(I44:I54)</f>
        <v>0</v>
      </c>
      <c r="J43" s="105">
        <f>SUM(F43:I43)</f>
        <v>3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84">
        <f>'[10]La Vega'!F44:G45+[10]Constanza!F44</f>
        <v>0</v>
      </c>
      <c r="G44" s="84">
        <f>'[10]La Vega'!G44:H45+[10]Constanza!G44</f>
        <v>0</v>
      </c>
      <c r="H44" s="84">
        <f>'[10]La Vega'!H44:I45+[10]Constanza!H44</f>
        <v>0</v>
      </c>
      <c r="I44" s="84">
        <f>'[10]La Vega'!I44:J45+[10]Constanza!I44</f>
        <v>0</v>
      </c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84">
        <f>'[10]La Vega'!F45:G46+[10]Constanza!F45</f>
        <v>0</v>
      </c>
      <c r="G45" s="84">
        <f>'[10]La Vega'!G45:H46+[10]Constanza!G45</f>
        <v>1</v>
      </c>
      <c r="H45" s="84">
        <f>'[10]La Vega'!H45:I46+[10]Constanza!H45</f>
        <v>0</v>
      </c>
      <c r="I45" s="84">
        <f>'[10]La Vega'!I45:J46+[10]Constanza!I45</f>
        <v>0</v>
      </c>
      <c r="J45" s="366">
        <f t="shared" si="1"/>
        <v>1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84">
        <f>'[10]La Vega'!F46:G47+[10]Constanza!F46</f>
        <v>0</v>
      </c>
      <c r="G46" s="84">
        <f>'[10]La Vega'!G46:H47+[10]Constanza!G46</f>
        <v>0</v>
      </c>
      <c r="H46" s="84">
        <f>'[10]La Vega'!H46:I47+[10]Constanza!H46</f>
        <v>0</v>
      </c>
      <c r="I46" s="84">
        <f>'[10]La Vega'!I46:J47+[10]Constanza!I46</f>
        <v>0</v>
      </c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84">
        <f>'[10]La Vega'!F47:G48+[10]Constanza!F47</f>
        <v>0</v>
      </c>
      <c r="G47" s="84">
        <f>'[10]La Vega'!G47:H48+[10]Constanza!G47</f>
        <v>1</v>
      </c>
      <c r="H47" s="84">
        <f>'[10]La Vega'!H47:I48+[10]Constanza!H47</f>
        <v>0</v>
      </c>
      <c r="I47" s="84">
        <f>'[10]La Vega'!I47:J48+[10]Constanza!I47</f>
        <v>0</v>
      </c>
      <c r="J47" s="366">
        <f t="shared" si="1"/>
        <v>1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84">
        <f>'[10]La Vega'!F48:G49+[10]Constanza!F48</f>
        <v>0</v>
      </c>
      <c r="G48" s="84">
        <f>'[10]La Vega'!G48:H49+[10]Constanza!G48</f>
        <v>1</v>
      </c>
      <c r="H48" s="84">
        <f>'[10]La Vega'!H48:I49+[10]Constanza!H48</f>
        <v>0</v>
      </c>
      <c r="I48" s="84">
        <f>'[10]La Vega'!I48:J49+[10]Constanza!I48</f>
        <v>0</v>
      </c>
      <c r="J48" s="367">
        <f t="shared" si="1"/>
        <v>1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84">
        <f>'[10]La Vega'!F49:G50+[10]Constanza!F49</f>
        <v>0</v>
      </c>
      <c r="G49" s="84">
        <f>'[10]La Vega'!G49:H50+[10]Constanza!G49</f>
        <v>0</v>
      </c>
      <c r="H49" s="84">
        <f>'[10]La Vega'!H49:I50+[10]Constanza!H49</f>
        <v>0</v>
      </c>
      <c r="I49" s="84">
        <f>'[10]La Vega'!I49:J50+[10]Constanza!I49</f>
        <v>0</v>
      </c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84">
        <f>'[10]La Vega'!F50:G51+[10]Constanza!F50</f>
        <v>0</v>
      </c>
      <c r="G50" s="84">
        <f>'[10]La Vega'!G50:H51+[10]Constanza!G50</f>
        <v>0</v>
      </c>
      <c r="H50" s="84">
        <f>'[10]La Vega'!H50:I51+[10]Constanza!H50</f>
        <v>0</v>
      </c>
      <c r="I50" s="84">
        <f>'[10]La Vega'!I50:J51+[10]Constanza!I50</f>
        <v>0</v>
      </c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84">
        <f>'[10]La Vega'!F51:G52+[10]Constanza!F51</f>
        <v>0</v>
      </c>
      <c r="G51" s="84">
        <f>'[10]La Vega'!G51:H52+[10]Constanza!G51</f>
        <v>0</v>
      </c>
      <c r="H51" s="84">
        <f>'[10]La Vega'!H51:I52+[10]Constanza!H51</f>
        <v>0</v>
      </c>
      <c r="I51" s="84">
        <f>'[10]La Vega'!I51:J52+[10]Constanza!I51</f>
        <v>0</v>
      </c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84">
        <f>'[10]La Vega'!F52:G53+[10]Constanza!F52</f>
        <v>0</v>
      </c>
      <c r="G52" s="84">
        <f>'[10]La Vega'!G52:H53+[10]Constanza!G52</f>
        <v>0</v>
      </c>
      <c r="H52" s="84">
        <f>'[10]La Vega'!H52:I53+[10]Constanza!H52</f>
        <v>0</v>
      </c>
      <c r="I52" s="84">
        <f>'[10]La Vega'!I52:J53+[10]Constanza!I52</f>
        <v>0</v>
      </c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84">
        <f>'[10]La Vega'!F53:G54+[10]Constanza!F53</f>
        <v>0</v>
      </c>
      <c r="G53" s="84">
        <f>'[10]La Vega'!G53:H54+[10]Constanza!G53</f>
        <v>0</v>
      </c>
      <c r="H53" s="84">
        <f>'[10]La Vega'!H53:I54+[10]Constanza!H53</f>
        <v>0</v>
      </c>
      <c r="I53" s="84">
        <f>'[10]La Vega'!I53:J54+[10]Constanza!I53</f>
        <v>0</v>
      </c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84">
        <f>'[10]La Vega'!F54:G55+[10]Constanza!F54</f>
        <v>0</v>
      </c>
      <c r="G54" s="84">
        <f>'[10]La Vega'!G54:H55+[10]Constanza!G54</f>
        <v>0</v>
      </c>
      <c r="H54" s="84">
        <f>'[10]La Vega'!H54:I55+[10]Constanza!H54</f>
        <v>0</v>
      </c>
      <c r="I54" s="84">
        <f>'[10]La Vega'!I54:J55+[10]Constanza!I54</f>
        <v>0</v>
      </c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6</v>
      </c>
      <c r="H55" s="130">
        <f>SUM(H56:H64)</f>
        <v>1</v>
      </c>
      <c r="I55" s="130">
        <f>SUM(I56:I64)</f>
        <v>0</v>
      </c>
      <c r="J55" s="105">
        <f>SUM(F55:F55:I55)</f>
        <v>7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84">
        <f>'[10]La Vega'!F56:G57+[10]Constanza!F56</f>
        <v>0</v>
      </c>
      <c r="G56" s="84">
        <f>'[10]La Vega'!G56:H57+[10]Constanza!G56</f>
        <v>0</v>
      </c>
      <c r="H56" s="84">
        <f>'[10]La Vega'!H56:I57+[10]Constanza!H56</f>
        <v>0</v>
      </c>
      <c r="I56" s="84">
        <f>'[10]La Vega'!I56:J57+[10]Constanza!I56</f>
        <v>0</v>
      </c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84">
        <f>'[10]La Vega'!F57:G58+[10]Constanza!F57</f>
        <v>0</v>
      </c>
      <c r="G57" s="84">
        <f>'[10]La Vega'!G57:H58+[10]Constanza!G57</f>
        <v>0</v>
      </c>
      <c r="H57" s="84">
        <f>'[10]La Vega'!H57:I58+[10]Constanza!H57</f>
        <v>0</v>
      </c>
      <c r="I57" s="84">
        <f>'[10]La Vega'!I57:J58+[10]Constanza!I57</f>
        <v>0</v>
      </c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84">
        <f>'[10]La Vega'!F58:G59+[10]Constanza!F58</f>
        <v>0</v>
      </c>
      <c r="G58" s="84">
        <f>'[10]La Vega'!G58:H59+[10]Constanza!G58</f>
        <v>0</v>
      </c>
      <c r="H58" s="84">
        <f>'[10]La Vega'!H58:I59+[10]Constanza!H58</f>
        <v>1</v>
      </c>
      <c r="I58" s="84">
        <f>'[10]La Vega'!I58:J59+[10]Constanza!I58</f>
        <v>0</v>
      </c>
      <c r="J58" s="106">
        <f>(I58+H58+G58+F58)</f>
        <v>1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84">
        <f>'[10]La Vega'!F59:G60+[10]Constanza!F59</f>
        <v>0</v>
      </c>
      <c r="G59" s="84">
        <f>'[10]La Vega'!G59:H60+[10]Constanza!G59</f>
        <v>6</v>
      </c>
      <c r="H59" s="84">
        <f>'[10]La Vega'!H59:I60+[10]Constanza!H59</f>
        <v>0</v>
      </c>
      <c r="I59" s="84">
        <f>'[10]La Vega'!I59:J60+[10]Constanza!I59</f>
        <v>0</v>
      </c>
      <c r="J59" s="106">
        <f>(I59+H59+G59+F59)</f>
        <v>6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84">
        <f>'[10]La Vega'!F60:G61+[10]Constanza!F60</f>
        <v>0</v>
      </c>
      <c r="G60" s="84">
        <f>'[10]La Vega'!G60:H61+[10]Constanza!G60</f>
        <v>0</v>
      </c>
      <c r="H60" s="84">
        <f>'[10]La Vega'!H60:I61+[10]Constanza!H60</f>
        <v>0</v>
      </c>
      <c r="I60" s="84">
        <f>'[10]La Vega'!I60:J61+[10]Constanza!I60</f>
        <v>0</v>
      </c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84">
        <f>'[10]La Vega'!F61:G62+[10]Constanza!F61</f>
        <v>0</v>
      </c>
      <c r="G61" s="84">
        <f>'[10]La Vega'!G61:H62+[10]Constanza!G61</f>
        <v>0</v>
      </c>
      <c r="H61" s="84">
        <f>'[10]La Vega'!H61:I62+[10]Constanza!H61</f>
        <v>0</v>
      </c>
      <c r="I61" s="84">
        <f>'[10]La Vega'!I61:J62+[10]Constanza!I61</f>
        <v>0</v>
      </c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84">
        <f>'[10]La Vega'!F62:G63+[10]Constanza!F62</f>
        <v>0</v>
      </c>
      <c r="G62" s="84">
        <f>'[10]La Vega'!G62:H63+[10]Constanza!G62</f>
        <v>0</v>
      </c>
      <c r="H62" s="84">
        <f>'[10]La Vega'!H62:I63+[10]Constanza!H62</f>
        <v>0</v>
      </c>
      <c r="I62" s="84">
        <f>'[10]La Vega'!I62:J63+[10]Constanza!I62</f>
        <v>0</v>
      </c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84">
        <f>'[10]La Vega'!F63:G64+[10]Constanza!F63</f>
        <v>0</v>
      </c>
      <c r="G63" s="84">
        <f>'[10]La Vega'!G63:H64+[10]Constanza!G63</f>
        <v>0</v>
      </c>
      <c r="H63" s="84">
        <f>'[10]La Vega'!H63:I64+[10]Constanza!H63</f>
        <v>0</v>
      </c>
      <c r="I63" s="84">
        <f>'[10]La Vega'!I63:J64+[10]Constanza!I63</f>
        <v>0</v>
      </c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84">
        <f>'[10]La Vega'!F64:G65+[10]Constanza!F64</f>
        <v>0</v>
      </c>
      <c r="G64" s="84">
        <f>'[10]La Vega'!G64:H65+[10]Constanza!G64</f>
        <v>0</v>
      </c>
      <c r="H64" s="84">
        <f>'[10]La Vega'!H64:I65+[10]Constanza!H64</f>
        <v>0</v>
      </c>
      <c r="I64" s="84">
        <f>'[10]La Vega'!I64:J65+[10]Constanza!I64</f>
        <v>0</v>
      </c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18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492">
        <f>(F71)</f>
        <v>3</v>
      </c>
      <c r="G70" s="492">
        <f>(G71)</f>
        <v>0</v>
      </c>
      <c r="H70" s="492">
        <f>(H71)</f>
        <v>0</v>
      </c>
      <c r="I70" s="492">
        <f>(I71)</f>
        <v>0</v>
      </c>
      <c r="J70" s="492">
        <f>SUM(F70:I70)</f>
        <v>3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84">
        <f>'[10]La Vega'!F71:G72+[10]Constanza!F71</f>
        <v>3</v>
      </c>
      <c r="G71" s="84">
        <f>'[10]La Vega'!G71:H72+[10]Constanza!G71</f>
        <v>0</v>
      </c>
      <c r="H71" s="84">
        <f>'[10]La Vega'!H71:I72+[10]Constanza!H71</f>
        <v>0</v>
      </c>
      <c r="I71" s="84">
        <f>'[10]La Vega'!I71:J72+[10]Constanza!I71</f>
        <v>0</v>
      </c>
      <c r="J71" s="367">
        <f>SUM(F71:I71)</f>
        <v>3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492">
        <f>SUM(F73:F75)</f>
        <v>1</v>
      </c>
      <c r="G72" s="492">
        <f>SUM(G73:G75)</f>
        <v>0</v>
      </c>
      <c r="H72" s="492">
        <f>SUM(H73:H75)</f>
        <v>0</v>
      </c>
      <c r="I72" s="492">
        <f>SUM(I73:I75)</f>
        <v>0</v>
      </c>
      <c r="J72" s="492">
        <f t="shared" ref="J72:J86" si="2">SUM(F72:I72)</f>
        <v>1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84">
        <f>'[10]La Vega'!F73:G74+[10]Constanza!F73</f>
        <v>0</v>
      </c>
      <c r="G73" s="84">
        <f>'[10]La Vega'!G73:H74+[10]Constanza!G73</f>
        <v>0</v>
      </c>
      <c r="H73" s="84">
        <f>'[10]La Vega'!H73:I74+[10]Constanza!H73</f>
        <v>0</v>
      </c>
      <c r="I73" s="84">
        <f>'[10]La Vega'!I73:J74+[10]Constanza!I73</f>
        <v>0</v>
      </c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84">
        <f>'[10]La Vega'!F74:G75+[10]Constanza!F74</f>
        <v>0</v>
      </c>
      <c r="G74" s="84">
        <f>'[10]La Vega'!G74:H75+[10]Constanza!G74</f>
        <v>0</v>
      </c>
      <c r="H74" s="84">
        <f>'[10]La Vega'!H74:I75+[10]Constanza!H74</f>
        <v>0</v>
      </c>
      <c r="I74" s="84">
        <f>'[10]La Vega'!I74:J75+[10]Constanza!I74</f>
        <v>0</v>
      </c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84">
        <f>'[10]La Vega'!F75:G76+[10]Constanza!F75</f>
        <v>1</v>
      </c>
      <c r="G75" s="84">
        <f>'[10]La Vega'!G75:H76+[10]Constanza!G75</f>
        <v>0</v>
      </c>
      <c r="H75" s="84">
        <f>'[10]La Vega'!H75:I76+[10]Constanza!H75</f>
        <v>0</v>
      </c>
      <c r="I75" s="84">
        <f>'[10]La Vega'!I75:J76+[10]Constanza!I75</f>
        <v>0</v>
      </c>
      <c r="J75" s="368">
        <f t="shared" si="2"/>
        <v>1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140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84">
        <f>'[10]La Vega'!F77:G78+[10]Constanza!F77</f>
        <v>0</v>
      </c>
      <c r="G77" s="84">
        <f>'[10]La Vega'!G77:H78+[10]Constanza!G77</f>
        <v>0</v>
      </c>
      <c r="H77" s="84">
        <f>'[10]La Vega'!H77:I78+[10]Constanza!H77</f>
        <v>0</v>
      </c>
      <c r="I77" s="84">
        <f>'[10]La Vega'!I77:J78+[10]Constanza!I77</f>
        <v>0</v>
      </c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11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11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84">
        <f>'[10]La Vega'!F79:G80+[10]Constanza!F79</f>
        <v>6</v>
      </c>
      <c r="G79" s="84">
        <f>'[10]La Vega'!G79:H80+[10]Constanza!G79</f>
        <v>0</v>
      </c>
      <c r="H79" s="84">
        <f>'[10]La Vega'!H79:I80+[10]Constanza!H79</f>
        <v>0</v>
      </c>
      <c r="I79" s="84">
        <f>'[10]La Vega'!I79:J80+[10]Constanza!I79</f>
        <v>0</v>
      </c>
      <c r="J79" s="414">
        <f t="shared" si="2"/>
        <v>6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84">
        <f>'[10]La Vega'!F80:G81+[10]Constanza!F80</f>
        <v>2</v>
      </c>
      <c r="G80" s="84">
        <f>'[10]La Vega'!G80:H81+[10]Constanza!G80</f>
        <v>0</v>
      </c>
      <c r="H80" s="84">
        <f>'[10]La Vega'!H80:I81+[10]Constanza!H80</f>
        <v>0</v>
      </c>
      <c r="I80" s="84">
        <f>'[10]La Vega'!I80:J81+[10]Constanza!I80</f>
        <v>0</v>
      </c>
      <c r="J80" s="415">
        <f>SUM(F80:I80)</f>
        <v>2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84">
        <f>'[10]La Vega'!F81:G82+[10]Constanza!F81</f>
        <v>1</v>
      </c>
      <c r="G81" s="84">
        <f>'[10]La Vega'!G81:H82+[10]Constanza!G81</f>
        <v>0</v>
      </c>
      <c r="H81" s="84">
        <f>'[10]La Vega'!H81:I82+[10]Constanza!H81</f>
        <v>0</v>
      </c>
      <c r="I81" s="84">
        <f>'[10]La Vega'!I81:J82+[10]Constanza!I81</f>
        <v>0</v>
      </c>
      <c r="J81" s="415">
        <f t="shared" si="2"/>
        <v>1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84">
        <f>'[10]La Vega'!F82:G83+[10]Constanza!F82</f>
        <v>0</v>
      </c>
      <c r="G82" s="84">
        <f>'[10]La Vega'!G82:H83+[10]Constanza!G82</f>
        <v>0</v>
      </c>
      <c r="H82" s="84">
        <f>'[10]La Vega'!H82:I83+[10]Constanza!H82</f>
        <v>0</v>
      </c>
      <c r="I82" s="84">
        <f>'[10]La Vega'!I82:J83+[10]Constanza!I82</f>
        <v>0</v>
      </c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84">
        <f>'[10]La Vega'!F83:G84+[10]Constanza!F83</f>
        <v>0</v>
      </c>
      <c r="G83" s="84">
        <f>'[10]La Vega'!G83:H84+[10]Constanza!G83</f>
        <v>0</v>
      </c>
      <c r="H83" s="84">
        <f>'[10]La Vega'!H83:I84+[10]Constanza!H83</f>
        <v>0</v>
      </c>
      <c r="I83" s="84">
        <f>'[10]La Vega'!I83:J84+[10]Constanza!I83</f>
        <v>0</v>
      </c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84">
        <f>'[10]La Vega'!F84:G85+[10]Constanza!F84</f>
        <v>0</v>
      </c>
      <c r="G84" s="84">
        <f>'[10]La Vega'!G84:H85+[10]Constanza!G84</f>
        <v>0</v>
      </c>
      <c r="H84" s="84">
        <f>'[10]La Vega'!H84:I85+[10]Constanza!H84</f>
        <v>0</v>
      </c>
      <c r="I84" s="84">
        <f>'[10]La Vega'!I84:J85+[10]Constanza!I84</f>
        <v>0</v>
      </c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84">
        <f>'[10]La Vega'!F85:G86+[10]Constanza!F85</f>
        <v>1</v>
      </c>
      <c r="G85" s="84">
        <f>'[10]La Vega'!G85:H86+[10]Constanza!G85</f>
        <v>0</v>
      </c>
      <c r="H85" s="84">
        <f>'[10]La Vega'!H85:I86+[10]Constanza!H85</f>
        <v>0</v>
      </c>
      <c r="I85" s="84">
        <f>'[10]La Vega'!I85:J86+[10]Constanza!I85</f>
        <v>0</v>
      </c>
      <c r="J85" s="415">
        <f t="shared" si="2"/>
        <v>1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84">
        <f>'[10]La Vega'!F86:G87+[10]Constanza!F86</f>
        <v>1</v>
      </c>
      <c r="G86" s="84">
        <f>'[10]La Vega'!G86:H87+[10]Constanza!G86</f>
        <v>0</v>
      </c>
      <c r="H86" s="84">
        <f>'[10]La Vega'!H86:I87+[10]Constanza!H86</f>
        <v>0</v>
      </c>
      <c r="I86" s="84">
        <f>'[10]La Vega'!I86:J87+[10]Constanza!I86</f>
        <v>0</v>
      </c>
      <c r="J86" s="415">
        <f t="shared" si="2"/>
        <v>1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5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84">
        <f>'[10]La Vega'!G91:H92+[10]Constanza!G91</f>
        <v>1</v>
      </c>
      <c r="H91" s="832">
        <f>SUM(F91:G91)</f>
        <v>1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497" t="s">
        <v>137</v>
      </c>
      <c r="F92" s="498"/>
      <c r="G92" s="84">
        <f>'[10]La Vega'!G92:H93+[10]Constanza!G92</f>
        <v>3</v>
      </c>
      <c r="H92" s="832">
        <f>SUM(F92:G92)</f>
        <v>3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497" t="s">
        <v>139</v>
      </c>
      <c r="F93" s="498"/>
      <c r="G93" s="84">
        <f>'[10]La Vega'!G93:H94+[10]Constanza!G93</f>
        <v>1</v>
      </c>
      <c r="H93" s="832">
        <f>SUM(F93:G93)</f>
        <v>1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84">
        <f>'[10]La Vega'!G94:H95+[10]Constanza!G94</f>
        <v>0</v>
      </c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120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4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>
        <f>'[10]La Vega'!I100:J101+[10]Constanza!I100</f>
        <v>0</v>
      </c>
      <c r="J100" s="843">
        <f>'[10]La Vega'!J100:K101+[10]Constanza!J100</f>
        <v>0</v>
      </c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43">
        <f>'[10]La Vega'!I101:J102+[10]Constanza!I101</f>
        <v>0</v>
      </c>
      <c r="J101" s="843">
        <f>'[10]La Vega'!J101:K102+[10]Constanza!J101</f>
        <v>0</v>
      </c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43">
        <f>'[10]La Vega'!I102:J103+[10]Constanza!I102</f>
        <v>0</v>
      </c>
      <c r="J102" s="843">
        <f>'[10]La Vega'!J102:K103+[10]Constanza!J102</f>
        <v>0</v>
      </c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43">
        <f>'[10]La Vega'!I103:J104+[10]Constanza!I103</f>
        <v>0</v>
      </c>
      <c r="J103" s="843">
        <f>'[10]La Vega'!J103:K104+[10]Constanza!J103</f>
        <v>0</v>
      </c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43">
        <f>'[10]La Vega'!I104:J105+[10]Constanza!I104</f>
        <v>0</v>
      </c>
      <c r="J104" s="843">
        <f>'[10]La Vega'!J104:K105+[10]Constanza!J104</f>
        <v>0</v>
      </c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>
        <f>'[10]La Vega'!I106:J107+[10]Constanza!I106</f>
        <v>0</v>
      </c>
      <c r="J106" s="843">
        <f>'[10]La Vega'!J106:K107+[10]Constanza!J106</f>
        <v>0</v>
      </c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43">
        <f>'[10]La Vega'!I107:J108+[10]Constanza!I107</f>
        <v>0</v>
      </c>
      <c r="J107" s="843">
        <f>'[10]La Vega'!J107:K108+[10]Constanza!J107</f>
        <v>0</v>
      </c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43">
        <f>'[10]La Vega'!I108:J109+[10]Constanza!I108</f>
        <v>0</v>
      </c>
      <c r="J108" s="843">
        <f>'[10]La Vega'!J108:K109+[10]Constanza!J108</f>
        <v>0</v>
      </c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43">
        <f>'[10]La Vega'!I109:J110+[10]Constanza!I109</f>
        <v>0</v>
      </c>
      <c r="J109" s="843">
        <f>'[10]La Vega'!J109:K110+[10]Constanza!J109</f>
        <v>0</v>
      </c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43">
        <f>'[10]La Vega'!I110:J111+[10]Constanza!I110</f>
        <v>0</v>
      </c>
      <c r="J110" s="843">
        <f>'[10]La Vega'!J110:K111+[10]Constanza!J110</f>
        <v>0</v>
      </c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>
        <f>'[10]La Vega'!I112:J113+[10]Constanza!I112</f>
        <v>0</v>
      </c>
      <c r="J112" s="843">
        <f>'[10]La Vega'!J112:K113+[10]Constanza!J112</f>
        <v>0</v>
      </c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43">
        <f>'[10]La Vega'!I113:J114+[10]Constanza!I113</f>
        <v>0</v>
      </c>
      <c r="J113" s="843">
        <f>'[10]La Vega'!J113:K114+[10]Constanza!J113</f>
        <v>0</v>
      </c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43">
        <f>'[10]La Vega'!I114:J115+[10]Constanza!I114</f>
        <v>0</v>
      </c>
      <c r="J114" s="843">
        <f>'[10]La Vega'!J114:K115+[10]Constanza!J114</f>
        <v>0</v>
      </c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43">
        <f>'[10]La Vega'!I115:J116+[10]Constanza!I115</f>
        <v>0</v>
      </c>
      <c r="J115" s="843">
        <f>'[10]La Vega'!J115:K116+[10]Constanza!J115</f>
        <v>0</v>
      </c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43">
        <f>'[10]La Vega'!I116:J117+[10]Constanza!I116</f>
        <v>0</v>
      </c>
      <c r="J116" s="843">
        <f>'[10]La Vega'!J116:K117+[10]Constanza!J116</f>
        <v>0</v>
      </c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>
        <f>'[10]La Vega'!I118:J119+[10]Constanza!I118</f>
        <v>0</v>
      </c>
      <c r="J118" s="843">
        <f>'[10]La Vega'!J118:K119+[10]Constanza!J118</f>
        <v>0</v>
      </c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43">
        <f>'[10]La Vega'!I119:J120+[10]Constanza!I119</f>
        <v>0</v>
      </c>
      <c r="J119" s="843">
        <f>'[10]La Vega'!J119:K120+[10]Constanza!J119</f>
        <v>0</v>
      </c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43">
        <f>'[10]La Vega'!I120:J121+[10]Constanza!I120</f>
        <v>0</v>
      </c>
      <c r="J120" s="843">
        <f>'[10]La Vega'!J120:K121+[10]Constanza!J120</f>
        <v>0</v>
      </c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>
        <f>'[10]La Vega'!I122:J123+[10]Constanza!I122</f>
        <v>0</v>
      </c>
      <c r="J122" s="843">
        <f>'[10]La Vega'!J122:K123+[10]Constanza!J122</f>
        <v>0</v>
      </c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43">
        <f>'[10]La Vega'!I123:J124+[10]Constanza!I123</f>
        <v>0</v>
      </c>
      <c r="J123" s="843">
        <f>'[10]La Vega'!J123:K124+[10]Constanza!J123</f>
        <v>0</v>
      </c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43">
        <f>'[10]La Vega'!I124:J125+[10]Constanza!I124</f>
        <v>0</v>
      </c>
      <c r="J124" s="843">
        <f>'[10]La Vega'!J124:K125+[10]Constanza!J124</f>
        <v>0</v>
      </c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0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>
        <f>'[10]La Vega'!I126:J127+[10]Constanza!I126</f>
        <v>0</v>
      </c>
      <c r="J126" s="843">
        <f>'[10]La Vega'!J126:K127+[10]Constanza!J126</f>
        <v>0</v>
      </c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43">
        <f>'[10]La Vega'!I127:J128+[10]Constanza!I127</f>
        <v>0</v>
      </c>
      <c r="J127" s="843">
        <f>'[10]La Vega'!J127:K128+[10]Constanza!J127</f>
        <v>0</v>
      </c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43">
        <f>'[10]La Vega'!I128:J129+[10]Constanza!I128</f>
        <v>0</v>
      </c>
      <c r="J128" s="843">
        <f>'[10]La Vega'!J128:K129+[10]Constanza!J128</f>
        <v>0</v>
      </c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43">
        <f>'[10]La Vega'!I129:J130+[10]Constanza!I129</f>
        <v>0</v>
      </c>
      <c r="J129" s="843">
        <f>'[10]La Vega'!J129:K130+[10]Constanza!J129</f>
        <v>0</v>
      </c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43">
        <f>'[10]La Vega'!I130:J131+[10]Constanza!I130</f>
        <v>0</v>
      </c>
      <c r="J130" s="843">
        <f>'[10]La Vega'!J130:K131+[10]Constanza!J130</f>
        <v>0</v>
      </c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4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43">
        <f>'[10]La Vega'!I132:J133+[10]Constanza!I132</f>
        <v>1</v>
      </c>
      <c r="J132" s="843">
        <f>'[10]La Vega'!J132:K133+[10]Constanza!J132</f>
        <v>0</v>
      </c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43">
        <f>'[10]La Vega'!I133:J134+[10]Constanza!I133</f>
        <v>0</v>
      </c>
      <c r="J133" s="843">
        <f>'[10]La Vega'!J133:K134+[10]Constanza!J133</f>
        <v>0</v>
      </c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43">
        <f>'[10]La Vega'!I134:J135+[10]Constanza!I134</f>
        <v>1</v>
      </c>
      <c r="J134" s="843">
        <f>'[10]La Vega'!J134:K135+[10]Constanza!J134</f>
        <v>0</v>
      </c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43">
        <f>'[10]La Vega'!I135:J136+[10]Constanza!I135</f>
        <v>2</v>
      </c>
      <c r="J135" s="843">
        <f>'[10]La Vega'!J135:K136+[10]Constanza!J135</f>
        <v>0</v>
      </c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43">
        <f>'[10]La Vega'!I136:J137+[10]Constanza!I136</f>
        <v>0</v>
      </c>
      <c r="J136" s="843">
        <f>'[10]La Vega'!J136:K137+[10]Constanza!J136</f>
        <v>0</v>
      </c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43">
        <f>'[10]La Vega'!I139:J140+[10]Constanza!I139</f>
        <v>0</v>
      </c>
      <c r="J139" s="843">
        <f>'[10]La Vega'!J139:K140+[10]Constanza!J139</f>
        <v>0</v>
      </c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43">
        <f>'[10]La Vega'!I140:J141+[10]Constanza!I140</f>
        <v>0</v>
      </c>
      <c r="J140" s="843">
        <f>'[10]La Vega'!J140:K141+[10]Constanza!J140</f>
        <v>0</v>
      </c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43">
        <f>'[10]La Vega'!I141:J142+[10]Constanza!I141</f>
        <v>0</v>
      </c>
      <c r="J141" s="843">
        <f>'[10]La Vega'!J141:K142+[10]Constanza!J141</f>
        <v>0</v>
      </c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43">
        <f>'[10]La Vega'!I142:J143+[10]Constanza!I142</f>
        <v>0</v>
      </c>
      <c r="J142" s="843">
        <f>'[10]La Vega'!J142:K143+[10]Constanza!J142</f>
        <v>0</v>
      </c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43">
        <f>'[10]La Vega'!I144:J145+[10]Constanza!I144</f>
        <v>0</v>
      </c>
      <c r="J144" s="843">
        <f>'[10]La Vega'!J144:K145+[10]Constanza!J144</f>
        <v>0</v>
      </c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43">
        <f>'[10]La Vega'!I145:J146+[10]Constanza!I145</f>
        <v>0</v>
      </c>
      <c r="J145" s="843">
        <f>'[10]La Vega'!J145:K146+[10]Constanza!J145</f>
        <v>0</v>
      </c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43">
        <f>'[10]La Vega'!I146:J147+[10]Constanza!I146</f>
        <v>0</v>
      </c>
      <c r="J146" s="843">
        <f>'[10]La Vega'!J146:K147+[10]Constanza!J146</f>
        <v>0</v>
      </c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43">
        <f>'[10]La Vega'!I147:J148+[10]Constanza!I147</f>
        <v>0</v>
      </c>
      <c r="J147" s="843">
        <f>'[10]La Vega'!J147:K148+[10]Constanza!J147</f>
        <v>0</v>
      </c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43">
        <f>'[10]La Vega'!I149:J150+[10]Constanza!I149</f>
        <v>0</v>
      </c>
      <c r="J149" s="843">
        <f>'[10]La Vega'!J149:K150+[10]Constanza!J149</f>
        <v>0</v>
      </c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43">
        <f>'[10]La Vega'!I150:J151+[10]Constanza!I150</f>
        <v>0</v>
      </c>
      <c r="J150" s="843">
        <f>'[10]La Vega'!J150:K151+[10]Constanza!J150</f>
        <v>0</v>
      </c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43">
        <f>'[10]La Vega'!I151:J152+[10]Constanza!I151</f>
        <v>0</v>
      </c>
      <c r="J151" s="843">
        <f>'[10]La Vega'!J151:K152+[10]Constanza!J151</f>
        <v>0</v>
      </c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43">
        <f>'[10]La Vega'!I152:J153+[10]Constanza!I152</f>
        <v>0</v>
      </c>
      <c r="J152" s="843">
        <f>'[10]La Vega'!J152:K153+[10]Constanza!J152</f>
        <v>0</v>
      </c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43">
        <f>'[10]La Vega'!I154:J155+[10]Constanza!I154</f>
        <v>0</v>
      </c>
      <c r="J154" s="843">
        <f>'[10]La Vega'!J154:K155+[10]Constanza!J154</f>
        <v>0</v>
      </c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43">
        <f>'[10]La Vega'!I155:J156+[10]Constanza!I155</f>
        <v>0</v>
      </c>
      <c r="J155" s="843">
        <f>'[10]La Vega'!J155:K156+[10]Constanza!J155</f>
        <v>0</v>
      </c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43">
        <f>'[10]La Vega'!I156:J157+[10]Constanza!I156</f>
        <v>0</v>
      </c>
      <c r="J156" s="843">
        <f>'[10]La Vega'!J156:K157+[10]Constanza!J156</f>
        <v>0</v>
      </c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43">
        <f>'[10]La Vega'!I157:J158+[10]Constanza!I157</f>
        <v>0</v>
      </c>
      <c r="J157" s="843">
        <f>'[10]La Vega'!J157:K158+[10]Constanza!J157</f>
        <v>0</v>
      </c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43">
        <f>'[10]La Vega'!I159:J160+[10]Constanza!I159</f>
        <v>0</v>
      </c>
      <c r="J159" s="843">
        <f>'[10]La Vega'!J159:K160+[10]Constanza!J159</f>
        <v>0</v>
      </c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43">
        <f>'[10]La Vega'!I160:J161+[10]Constanza!I160</f>
        <v>0</v>
      </c>
      <c r="J160" s="843">
        <f>'[10]La Vega'!J160:K161+[10]Constanza!J160</f>
        <v>0</v>
      </c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43">
        <f>'[10]La Vega'!I161:J162+[10]Constanza!I161</f>
        <v>0</v>
      </c>
      <c r="J161" s="843">
        <f>'[10]La Vega'!J161:K162+[10]Constanza!J161</f>
        <v>0</v>
      </c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43">
        <f>'[10]La Vega'!I162:J163+[10]Constanza!I162</f>
        <v>0</v>
      </c>
      <c r="J162" s="843">
        <f>'[10]La Vega'!J162:K163+[10]Constanza!J162</f>
        <v>0</v>
      </c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43">
        <f>'[10]La Vega'!I164:J165+[10]Constanza!I164</f>
        <v>0</v>
      </c>
      <c r="J164" s="843">
        <f>'[10]La Vega'!J164:K165+[10]Constanza!J164</f>
        <v>0</v>
      </c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43">
        <f>'[10]La Vega'!I165:J166+[10]Constanza!I165</f>
        <v>0</v>
      </c>
      <c r="J165" s="843">
        <f>'[10]La Vega'!J165:K166+[10]Constanza!J165</f>
        <v>0</v>
      </c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43">
        <f>'[10]La Vega'!I166:J167+[10]Constanza!I166</f>
        <v>0</v>
      </c>
      <c r="J166" s="843">
        <f>'[10]La Vega'!J166:K167+[10]Constanza!J166</f>
        <v>0</v>
      </c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43">
        <f>'[10]La Vega'!I167:J168+[10]Constanza!I167</f>
        <v>0</v>
      </c>
      <c r="J167" s="843">
        <f>'[10]La Vega'!J167:K168+[10]Constanza!J167</f>
        <v>0</v>
      </c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43">
        <f>'[10]La Vega'!I169:J170+[10]Constanza!I169</f>
        <v>0</v>
      </c>
      <c r="J169" s="843">
        <f>'[10]La Vega'!J169:K170+[10]Constanza!J169</f>
        <v>0</v>
      </c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43">
        <f>'[10]La Vega'!I170:J171+[10]Constanza!I170</f>
        <v>0</v>
      </c>
      <c r="J170" s="843">
        <f>'[10]La Vega'!J170:K171+[10]Constanza!J170</f>
        <v>0</v>
      </c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43">
        <f>'[10]La Vega'!I171:J172+[10]Constanza!I171</f>
        <v>0</v>
      </c>
      <c r="J171" s="843">
        <f>'[10]La Vega'!J171:K172+[10]Constanza!J171</f>
        <v>0</v>
      </c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43">
        <f>'[10]La Vega'!I172:J173+[10]Constanza!I172</f>
        <v>0</v>
      </c>
      <c r="J172" s="843">
        <f>'[10]La Vega'!J172:K173+[10]Constanza!J172</f>
        <v>0</v>
      </c>
      <c r="K172" s="382"/>
      <c r="L172" s="383"/>
    </row>
    <row r="173" spans="1:17" ht="16.5" thickTop="1" thickBot="1" x14ac:dyDescent="0.25">
      <c r="B173" s="371"/>
      <c r="C173" s="382"/>
      <c r="D173" s="496" t="s">
        <v>95</v>
      </c>
      <c r="E173" s="448"/>
      <c r="F173" s="437"/>
      <c r="G173" s="437"/>
      <c r="H173" s="449"/>
      <c r="I173" s="824">
        <f>SUM(I174:J210)</f>
        <v>9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43">
        <f>'[10]La Vega'!I174:J175+[10]Constanza!I174</f>
        <v>0</v>
      </c>
      <c r="J174" s="843">
        <f>'[10]La Vega'!J174:K175+[10]Constanza!J174</f>
        <v>0</v>
      </c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43">
        <f>'[10]La Vega'!I175:J176+[10]Constanza!I175</f>
        <v>0</v>
      </c>
      <c r="J175" s="843">
        <f>'[10]La Vega'!J175:K176+[10]Constanza!J175</f>
        <v>0</v>
      </c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43">
        <f>'[10]La Vega'!I176:J177+[10]Constanza!I176</f>
        <v>0</v>
      </c>
      <c r="J176" s="843">
        <f>'[10]La Vega'!J176:K177+[10]Constanza!J176</f>
        <v>0</v>
      </c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43">
        <f>'[10]La Vega'!I177:J178+[10]Constanza!I177</f>
        <v>0</v>
      </c>
      <c r="J177" s="843">
        <f>'[10]La Vega'!J177:K178+[10]Constanza!J177</f>
        <v>0</v>
      </c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43">
        <f>'[10]La Vega'!I178:J179+[10]Constanza!I178</f>
        <v>0</v>
      </c>
      <c r="J178" s="843">
        <f>'[10]La Vega'!J178:K179+[10]Constanza!J178</f>
        <v>0</v>
      </c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43">
        <f>'[10]La Vega'!I179:J180+[10]Constanza!I179</f>
        <v>0</v>
      </c>
      <c r="J179" s="843">
        <f>'[10]La Vega'!J179:K180+[10]Constanza!J179</f>
        <v>0</v>
      </c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43">
        <f>'[10]La Vega'!I180:J181+[10]Constanza!I180</f>
        <v>0</v>
      </c>
      <c r="J180" s="843">
        <f>'[10]La Vega'!J180:K181+[10]Constanza!J180</f>
        <v>0</v>
      </c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43">
        <f>'[10]La Vega'!I181:J182+[10]Constanza!I181</f>
        <v>0</v>
      </c>
      <c r="J181" s="843">
        <f>'[10]La Vega'!J181:K182+[10]Constanza!J181</f>
        <v>0</v>
      </c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43">
        <f>'[10]La Vega'!I182:J183+[10]Constanza!I182</f>
        <v>0</v>
      </c>
      <c r="J182" s="843">
        <f>'[10]La Vega'!J182:K183+[10]Constanza!J182</f>
        <v>0</v>
      </c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43">
        <f>'[10]La Vega'!I183:J184+[10]Constanza!I183</f>
        <v>0</v>
      </c>
      <c r="J183" s="843">
        <f>'[10]La Vega'!J183:K184+[10]Constanza!J183</f>
        <v>0</v>
      </c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43">
        <f>'[10]La Vega'!I184:J185+[10]Constanza!I184</f>
        <v>4</v>
      </c>
      <c r="J184" s="843">
        <f>'[10]La Vega'!J184:K185+[10]Constanza!J184</f>
        <v>0</v>
      </c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43">
        <f>'[10]La Vega'!I185:J186+[10]Constanza!I185</f>
        <v>0</v>
      </c>
      <c r="J185" s="843">
        <f>'[10]La Vega'!J185:K186+[10]Constanza!J185</f>
        <v>0</v>
      </c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43">
        <f>'[10]La Vega'!I186:J187+[10]Constanza!I186</f>
        <v>0</v>
      </c>
      <c r="J186" s="843">
        <f>'[10]La Vega'!J186:K187+[10]Constanza!J186</f>
        <v>0</v>
      </c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43">
        <f>'[10]La Vega'!I187:J188+[10]Constanza!I187</f>
        <v>0</v>
      </c>
      <c r="J187" s="843">
        <f>'[10]La Vega'!J187:K188+[10]Constanza!J187</f>
        <v>0</v>
      </c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43">
        <f>'[10]La Vega'!I188:J189+[10]Constanza!I188</f>
        <v>0</v>
      </c>
      <c r="J188" s="843">
        <f>'[10]La Vega'!J188:K189+[10]Constanza!J188</f>
        <v>0</v>
      </c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43">
        <f>'[10]La Vega'!I189:J190+[10]Constanza!I189</f>
        <v>0</v>
      </c>
      <c r="J189" s="843">
        <f>'[10]La Vega'!J189:K190+[10]Constanza!J189</f>
        <v>0</v>
      </c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43">
        <f>'[10]La Vega'!I190:J191+[10]Constanza!I190</f>
        <v>0</v>
      </c>
      <c r="J190" s="843">
        <f>'[10]La Vega'!J190:K191+[10]Constanza!J190</f>
        <v>0</v>
      </c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43">
        <f>'[10]La Vega'!I191:J192+[10]Constanza!I191</f>
        <v>0</v>
      </c>
      <c r="J191" s="843">
        <f>'[10]La Vega'!J191:K192+[10]Constanza!J191</f>
        <v>0</v>
      </c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43">
        <f>'[10]La Vega'!I192:J193+[10]Constanza!I192</f>
        <v>0</v>
      </c>
      <c r="J192" s="843">
        <f>'[10]La Vega'!J192:K193+[10]Constanza!J192</f>
        <v>0</v>
      </c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43">
        <f>'[10]La Vega'!I193:J194+[10]Constanza!I193</f>
        <v>1</v>
      </c>
      <c r="J193" s="843">
        <f>'[10]La Vega'!J193:K194+[10]Constanza!J193</f>
        <v>0</v>
      </c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43">
        <f>'[10]La Vega'!I194:J195+[10]Constanza!I194</f>
        <v>0</v>
      </c>
      <c r="J194" s="843">
        <f>'[10]La Vega'!J194:K195+[10]Constanza!J194</f>
        <v>0</v>
      </c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43">
        <f>'[10]La Vega'!I195:J196+[10]Constanza!I195</f>
        <v>0</v>
      </c>
      <c r="J195" s="843">
        <f>'[10]La Vega'!J195:K196+[10]Constanza!J195</f>
        <v>0</v>
      </c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43">
        <f>'[10]La Vega'!I196:J197+[10]Constanza!I196</f>
        <v>0</v>
      </c>
      <c r="J196" s="843">
        <f>'[10]La Vega'!J196:K197+[10]Constanza!J196</f>
        <v>0</v>
      </c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43">
        <f>'[10]La Vega'!I197:J198+[10]Constanza!I197</f>
        <v>0</v>
      </c>
      <c r="J197" s="843">
        <f>'[10]La Vega'!J197:K198+[10]Constanza!J197</f>
        <v>0</v>
      </c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43">
        <f>'[10]La Vega'!I198:J199+[10]Constanza!I198</f>
        <v>0</v>
      </c>
      <c r="J198" s="843">
        <f>'[10]La Vega'!J198:K199+[10]Constanza!J198</f>
        <v>0</v>
      </c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43">
        <f>'[10]La Vega'!I199:J200+[10]Constanza!I199</f>
        <v>0</v>
      </c>
      <c r="J199" s="843">
        <f>'[10]La Vega'!J199:K200+[10]Constanza!J199</f>
        <v>0</v>
      </c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43">
        <f>'[10]La Vega'!I200:J201+[10]Constanza!I200</f>
        <v>0</v>
      </c>
      <c r="J200" s="843">
        <f>'[10]La Vega'!J200:K201+[10]Constanza!J200</f>
        <v>0</v>
      </c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43">
        <f>'[10]La Vega'!I201:J202+[10]Constanza!I201</f>
        <v>0</v>
      </c>
      <c r="J201" s="843">
        <f>'[10]La Vega'!J201:K202+[10]Constanza!J201</f>
        <v>0</v>
      </c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43">
        <f>'[10]La Vega'!I202:J203+[10]Constanza!I202</f>
        <v>0</v>
      </c>
      <c r="J202" s="843">
        <f>'[10]La Vega'!J202:K203+[10]Constanza!J202</f>
        <v>0</v>
      </c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43">
        <f>'[10]La Vega'!I203:J204+[10]Constanza!I203</f>
        <v>0</v>
      </c>
      <c r="J203" s="843">
        <f>'[10]La Vega'!J203:K204+[10]Constanza!J203</f>
        <v>0</v>
      </c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43">
        <f>'[10]La Vega'!I204:J205+[10]Constanza!I204</f>
        <v>0</v>
      </c>
      <c r="J204" s="843">
        <f>'[10]La Vega'!J204:K205+[10]Constanza!J204</f>
        <v>0</v>
      </c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43">
        <f>'[10]La Vega'!I205:J206+[10]Constanza!I205</f>
        <v>0</v>
      </c>
      <c r="J205" s="843">
        <f>'[10]La Vega'!J205:K206+[10]Constanza!J205</f>
        <v>0</v>
      </c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43">
        <f>'[10]La Vega'!I206:J207+[10]Constanza!I206</f>
        <v>1</v>
      </c>
      <c r="J206" s="843">
        <f>'[10]La Vega'!J206:K207+[10]Constanza!J206</f>
        <v>0</v>
      </c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43">
        <f>'[10]La Vega'!I207:J208+[10]Constanza!I207</f>
        <v>0</v>
      </c>
      <c r="J207" s="843">
        <f>'[10]La Vega'!J207:K208+[10]Constanza!J207</f>
        <v>0</v>
      </c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43">
        <f>'[10]La Vega'!I208:J209+[10]Constanza!I208</f>
        <v>0</v>
      </c>
      <c r="J208" s="843">
        <f>'[10]La Vega'!J208:K209+[10]Constanza!J208</f>
        <v>0</v>
      </c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43">
        <f>'[10]La Vega'!I209:J210+[10]Constanza!I209</f>
        <v>1</v>
      </c>
      <c r="J209" s="843">
        <f>'[10]La Vega'!J209:K210+[10]Constanza!J209</f>
        <v>0</v>
      </c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43">
        <f>'[10]La Vega'!I210:J211+[10]Constanza!I210</f>
        <v>2</v>
      </c>
      <c r="J210" s="843">
        <f>'[10]La Vega'!J210:K211+[10]Constanza!J210</f>
        <v>0</v>
      </c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20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43">
        <f>'[10]La Vega'!I212:J213+[10]Constanza!I212</f>
        <v>12</v>
      </c>
      <c r="J212" s="843">
        <f>'[10]La Vega'!J212:K213+[10]Constanza!J212</f>
        <v>0</v>
      </c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43">
        <f>'[10]La Vega'!I213:J214+[10]Constanza!I213</f>
        <v>0</v>
      </c>
      <c r="J213" s="843">
        <f>'[10]La Vega'!J213:K214+[10]Constanza!J213</f>
        <v>0</v>
      </c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43">
        <f>'[10]La Vega'!I214:J215+[10]Constanza!I214</f>
        <v>8</v>
      </c>
      <c r="J214" s="843">
        <f>'[10]La Vega'!J214:K215+[10]Constanza!J214</f>
        <v>0</v>
      </c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43">
        <f>'[10]La Vega'!I216:J217+[10]Constanza!I216</f>
        <v>0</v>
      </c>
      <c r="J216" s="843">
        <f>'[10]La Vega'!J216:K217+[10]Constanza!J216</f>
        <v>0</v>
      </c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43">
        <f>'[10]La Vega'!I217:J218+[10]Constanza!I217</f>
        <v>0</v>
      </c>
      <c r="J217" s="843">
        <f>'[10]La Vega'!J217:K218+[10]Constanza!J217</f>
        <v>0</v>
      </c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1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43">
        <f>'[10]La Vega'!I219:J220+[10]Constanza!I219</f>
        <v>0</v>
      </c>
      <c r="J219" s="843">
        <f>'[10]La Vega'!J219:K220+[10]Constanza!J219</f>
        <v>0</v>
      </c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43">
        <f>'[10]La Vega'!I220:J221+[10]Constanza!I220</f>
        <v>0</v>
      </c>
      <c r="J220" s="843">
        <f>'[10]La Vega'!J220:K221+[10]Constanza!J220</f>
        <v>0</v>
      </c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43">
        <f>'[10]La Vega'!I221:J222+[10]Constanza!I221</f>
        <v>0</v>
      </c>
      <c r="J221" s="843">
        <f>'[10]La Vega'!J221:K222+[10]Constanza!J221</f>
        <v>0</v>
      </c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43">
        <f>'[10]La Vega'!I222:J223+[10]Constanza!I222</f>
        <v>1</v>
      </c>
      <c r="J222" s="843">
        <f>'[10]La Vega'!J222:K223+[10]Constanza!J222</f>
        <v>0</v>
      </c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46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43">
        <f>'[10]La Vega'!I224:J225+[10]Constanza!I224</f>
        <v>13</v>
      </c>
      <c r="J224" s="843">
        <f>'[10]La Vega'!J224:K225+[10]Constanza!J224</f>
        <v>0</v>
      </c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43">
        <f>'[10]La Vega'!I225:J226+[10]Constanza!I225</f>
        <v>0</v>
      </c>
      <c r="J225" s="843">
        <f>'[10]La Vega'!J225:K226+[10]Constanza!J225</f>
        <v>0</v>
      </c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43">
        <f>'[10]La Vega'!I226:J227+[10]Constanza!I226</f>
        <v>33</v>
      </c>
      <c r="J226" s="843">
        <f>'[10]La Vega'!J226:K227+[10]Constanza!J226</f>
        <v>0</v>
      </c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16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43">
        <f>'[10]La Vega'!I228:J229+[10]Constanza!I228</f>
        <v>6</v>
      </c>
      <c r="J228" s="843">
        <f>'[10]La Vega'!J228:K229+[10]Constanza!J228</f>
        <v>0</v>
      </c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43">
        <f>'[10]La Vega'!I229:J230+[10]Constanza!I229</f>
        <v>0</v>
      </c>
      <c r="J229" s="843">
        <f>'[10]La Vega'!J229:K230+[10]Constanza!J229</f>
        <v>0</v>
      </c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43">
        <f>'[10]La Vega'!I230:J231+[10]Constanza!I230</f>
        <v>10</v>
      </c>
      <c r="J230" s="843">
        <f>'[10]La Vega'!J230:K231+[10]Constanza!J230</f>
        <v>0</v>
      </c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43">
        <f>'[10]La Vega'!I231:J232+[10]Constanza!I231</f>
        <v>0</v>
      </c>
      <c r="J231" s="843">
        <f>'[10]La Vega'!J231:K232+[10]Constanza!J231</f>
        <v>0</v>
      </c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20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43">
        <f>'[10]La Vega'!I233:J234+[10]Constanza!I233</f>
        <v>3</v>
      </c>
      <c r="J233" s="843">
        <f>'[10]La Vega'!J233:K234+[10]Constanza!J233</f>
        <v>0</v>
      </c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43">
        <f>'[10]La Vega'!I234:J235+[10]Constanza!I234</f>
        <v>0</v>
      </c>
      <c r="J234" s="843">
        <f>'[10]La Vega'!J234:K235+[10]Constanza!J234</f>
        <v>0</v>
      </c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43">
        <f>'[10]La Vega'!I235:J236+[10]Constanza!I235</f>
        <v>4</v>
      </c>
      <c r="J235" s="843">
        <f>'[10]La Vega'!J235:K236+[10]Constanza!J235</f>
        <v>0</v>
      </c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43">
        <f>'[10]La Vega'!I236:J237+[10]Constanza!I236</f>
        <v>13</v>
      </c>
      <c r="J236" s="843">
        <f>'[10]La Vega'!J236:K237+[10]Constanza!J236</f>
        <v>0</v>
      </c>
      <c r="K236" s="382"/>
      <c r="L236" s="383"/>
    </row>
    <row r="237" spans="2:13" ht="16.5" thickTop="1" thickBot="1" x14ac:dyDescent="0.25">
      <c r="B237" s="371"/>
      <c r="C237" s="475"/>
      <c r="D237" s="495" t="s">
        <v>171</v>
      </c>
      <c r="E237" s="155"/>
      <c r="F237" s="476"/>
      <c r="G237" s="437"/>
      <c r="H237" s="449"/>
      <c r="I237" s="804">
        <f>(I238+I239+I240+I241)</f>
        <v>4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43">
        <f>'[10]La Vega'!I238:J239+[10]Constanza!I238</f>
        <v>0</v>
      </c>
      <c r="J238" s="843">
        <f>'[10]La Vega'!J238:K239+[10]Constanza!J238</f>
        <v>0</v>
      </c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43">
        <f>'[10]La Vega'!I239:J240+[10]Constanza!I239</f>
        <v>2</v>
      </c>
      <c r="J239" s="843">
        <f>'[10]La Vega'!J239:K240+[10]Constanza!J239</f>
        <v>0</v>
      </c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43">
        <f>'[10]La Vega'!I240:J241+[10]Constanza!I240</f>
        <v>2</v>
      </c>
      <c r="J240" s="843">
        <f>'[10]La Vega'!J240:K241+[10]Constanza!J240</f>
        <v>0</v>
      </c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43">
        <f>'[10]La Vega'!I241:J242+[10]Constanza!I241</f>
        <v>0</v>
      </c>
      <c r="J241" s="843">
        <f>'[10]La Vega'!J241:K242+[10]Constanza!J241</f>
        <v>0</v>
      </c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43">
        <f>'[10]La Vega'!I243:J244+[10]Constanza!I243</f>
        <v>0</v>
      </c>
      <c r="J243" s="843">
        <f>'[10]La Vega'!J243:K244+[10]Constanza!J243</f>
        <v>0</v>
      </c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43">
        <f>'[10]La Vega'!I244:J245+[10]Constanza!I244</f>
        <v>0</v>
      </c>
      <c r="J244" s="843">
        <f>'[10]La Vega'!J244:K245+[10]Constanza!J244</f>
        <v>0</v>
      </c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43">
        <f>'[10]La Vega'!I245:J246+[10]Constanza!I245</f>
        <v>0</v>
      </c>
      <c r="J245" s="843">
        <f>'[10]La Vega'!J245:K246+[10]Constanza!J245</f>
        <v>0</v>
      </c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158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R258"/>
  <sheetViews>
    <sheetView showGridLines="0" showRowColHeaders="0" showZeros="0" topLeftCell="A65" zoomScale="85" zoomScaleNormal="85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259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266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267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 t="s">
        <v>268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525</v>
      </c>
      <c r="G10" s="806"/>
      <c r="H10" s="807">
        <f>SUM(F10:G11)</f>
        <v>525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494" t="s">
        <v>1</v>
      </c>
      <c r="I14" s="494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499">
        <f>SUM(H16:H17)</f>
        <v>12</v>
      </c>
      <c r="I15" s="499">
        <f>SUM(I16:I17)</f>
        <v>3</v>
      </c>
      <c r="J15" s="792">
        <f>H15+I15</f>
        <v>15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v>2</v>
      </c>
      <c r="I16" s="84">
        <v>1</v>
      </c>
      <c r="J16" s="796">
        <f>(H16+I16)</f>
        <v>3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>
        <v>10</v>
      </c>
      <c r="I17" s="84">
        <v>2</v>
      </c>
      <c r="J17" s="824">
        <f>(H17+I17)</f>
        <v>12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494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0</v>
      </c>
      <c r="G21" s="825"/>
      <c r="H21" s="825"/>
      <c r="I21" s="826"/>
      <c r="J21" s="827">
        <f>(J23+J28+J34+J38+J43+J55+J70+J72+J78)</f>
        <v>5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5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/>
      <c r="G24" s="392"/>
      <c r="H24" s="392"/>
      <c r="I24" s="392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/>
      <c r="G25" s="392"/>
      <c r="H25" s="392"/>
      <c r="I25" s="392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/>
      <c r="G26" s="392"/>
      <c r="H26" s="392"/>
      <c r="I26" s="392"/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/>
      <c r="G27" s="392"/>
      <c r="H27" s="392"/>
      <c r="I27" s="392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496" t="s">
        <v>20</v>
      </c>
      <c r="E28" s="101"/>
      <c r="F28" s="492">
        <f>SUM(F29:F33)</f>
        <v>0</v>
      </c>
      <c r="G28" s="492">
        <f>SUM(G29:G33)</f>
        <v>0</v>
      </c>
      <c r="H28" s="492">
        <f>SUM(H29:H33)</f>
        <v>0</v>
      </c>
      <c r="I28" s="492">
        <f>SUM(I29:I33)</f>
        <v>0</v>
      </c>
      <c r="J28" s="102">
        <f t="shared" si="0"/>
        <v>0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/>
      <c r="G29" s="392"/>
      <c r="H29" s="392"/>
      <c r="I29" s="392"/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/>
      <c r="G30" s="392"/>
      <c r="H30" s="392"/>
      <c r="I30" s="392"/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/>
      <c r="G31" s="392"/>
      <c r="H31" s="392"/>
      <c r="I31" s="392"/>
      <c r="J31" s="365">
        <f t="shared" si="0"/>
        <v>0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/>
      <c r="G32" s="392"/>
      <c r="H32" s="392"/>
      <c r="I32" s="392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/>
      <c r="G33" s="392"/>
      <c r="H33" s="392"/>
      <c r="I33" s="392"/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0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0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/>
      <c r="G35" s="225"/>
      <c r="H35" s="225"/>
      <c r="I35" s="225"/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500"/>
      <c r="G36" s="500"/>
      <c r="H36" s="500"/>
      <c r="I36" s="500"/>
      <c r="J36" s="366">
        <f>SUM(F36:I36)</f>
        <v>0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500"/>
      <c r="G37" s="500"/>
      <c r="H37" s="500"/>
      <c r="I37" s="500"/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492">
        <f>SUM(F39:F42)</f>
        <v>0</v>
      </c>
      <c r="G38" s="492">
        <f>SUM(G39:G42)</f>
        <v>0</v>
      </c>
      <c r="H38" s="492">
        <f>SUM(H39:H42)</f>
        <v>0</v>
      </c>
      <c r="I38" s="492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/>
      <c r="G39" s="392"/>
      <c r="H39" s="392"/>
      <c r="I39" s="392"/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500"/>
      <c r="G40" s="500"/>
      <c r="H40" s="500"/>
      <c r="I40" s="500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500"/>
      <c r="G41" s="500"/>
      <c r="H41" s="500"/>
      <c r="I41" s="500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500"/>
      <c r="G42" s="500"/>
      <c r="H42" s="500"/>
      <c r="I42" s="500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492">
        <f>SUM(F44:F54)</f>
        <v>0</v>
      </c>
      <c r="G43" s="492">
        <f>SUM(G44:G54)</f>
        <v>0</v>
      </c>
      <c r="H43" s="492">
        <f>SUM(H44:H54)</f>
        <v>0</v>
      </c>
      <c r="I43" s="492">
        <f>SUM(I44:I54)</f>
        <v>0</v>
      </c>
      <c r="J43" s="105">
        <f>SUM(F43:I43)</f>
        <v>0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500"/>
      <c r="G44" s="500"/>
      <c r="H44" s="500"/>
      <c r="I44" s="500"/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500"/>
      <c r="G45" s="500"/>
      <c r="H45" s="500"/>
      <c r="I45" s="500"/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500"/>
      <c r="G46" s="500"/>
      <c r="H46" s="500"/>
      <c r="I46" s="500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500"/>
      <c r="G47" s="500"/>
      <c r="H47" s="500"/>
      <c r="I47" s="500"/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500"/>
      <c r="G48" s="500"/>
      <c r="H48" s="500"/>
      <c r="I48" s="500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500"/>
      <c r="G49" s="500"/>
      <c r="H49" s="500"/>
      <c r="I49" s="500"/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500"/>
      <c r="G50" s="500"/>
      <c r="H50" s="500"/>
      <c r="I50" s="500"/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500"/>
      <c r="G51" s="500"/>
      <c r="H51" s="500"/>
      <c r="I51" s="500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500"/>
      <c r="G52" s="500"/>
      <c r="H52" s="500"/>
      <c r="I52" s="500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500"/>
      <c r="G53" s="500"/>
      <c r="H53" s="500"/>
      <c r="I53" s="500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500"/>
      <c r="G54" s="500"/>
      <c r="H54" s="500"/>
      <c r="I54" s="500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500"/>
      <c r="G56" s="500"/>
      <c r="H56" s="500"/>
      <c r="I56" s="500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500"/>
      <c r="G57" s="500"/>
      <c r="H57" s="500"/>
      <c r="I57" s="500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500"/>
      <c r="G58" s="500"/>
      <c r="H58" s="500"/>
      <c r="I58" s="500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500"/>
      <c r="G59" s="500"/>
      <c r="H59" s="500"/>
      <c r="I59" s="500"/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500"/>
      <c r="G60" s="500"/>
      <c r="H60" s="500"/>
      <c r="I60" s="500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500"/>
      <c r="G61" s="500"/>
      <c r="H61" s="500"/>
      <c r="I61" s="500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500"/>
      <c r="G62" s="500"/>
      <c r="H62" s="500"/>
      <c r="I62" s="500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500"/>
      <c r="G63" s="500"/>
      <c r="H63" s="500"/>
      <c r="I63" s="500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500"/>
      <c r="G64" s="500"/>
      <c r="H64" s="500"/>
      <c r="I64" s="500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3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492">
        <f>(F71)</f>
        <v>3</v>
      </c>
      <c r="G70" s="492">
        <f>(G71)</f>
        <v>0</v>
      </c>
      <c r="H70" s="492">
        <f>(H71)</f>
        <v>0</v>
      </c>
      <c r="I70" s="492">
        <f>(I71)</f>
        <v>0</v>
      </c>
      <c r="J70" s="492">
        <f>SUM(F70:I70)</f>
        <v>3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500">
        <v>3</v>
      </c>
      <c r="G71" s="500"/>
      <c r="H71" s="500"/>
      <c r="I71" s="500"/>
      <c r="J71" s="367">
        <f>SUM(F71:I71)</f>
        <v>3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492">
        <f>SUM(F73:F75)</f>
        <v>0</v>
      </c>
      <c r="G72" s="492">
        <f>SUM(G73:G75)</f>
        <v>0</v>
      </c>
      <c r="H72" s="492">
        <f>SUM(H73:H75)</f>
        <v>0</v>
      </c>
      <c r="I72" s="492">
        <f>SUM(I73:I75)</f>
        <v>0</v>
      </c>
      <c r="J72" s="492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500"/>
      <c r="G73" s="500"/>
      <c r="H73" s="500"/>
      <c r="I73" s="500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500"/>
      <c r="G74" s="500"/>
      <c r="H74" s="500"/>
      <c r="I74" s="500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500"/>
      <c r="G75" s="500"/>
      <c r="H75" s="500"/>
      <c r="I75" s="500"/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427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502"/>
      <c r="G77" s="502"/>
      <c r="H77" s="502"/>
      <c r="I77" s="502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2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2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502"/>
      <c r="G79" s="502"/>
      <c r="H79" s="502"/>
      <c r="I79" s="502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502"/>
      <c r="G80" s="502"/>
      <c r="H80" s="502"/>
      <c r="I80" s="502"/>
      <c r="J80" s="415">
        <f>SUM(F80:I80)</f>
        <v>0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502"/>
      <c r="G81" s="502"/>
      <c r="H81" s="502"/>
      <c r="I81" s="502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502"/>
      <c r="G82" s="502"/>
      <c r="H82" s="502"/>
      <c r="I82" s="502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502"/>
      <c r="G83" s="502"/>
      <c r="H83" s="502"/>
      <c r="I83" s="502"/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502"/>
      <c r="G84" s="502"/>
      <c r="H84" s="502"/>
      <c r="I84" s="502"/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502">
        <v>2</v>
      </c>
      <c r="G85" s="502"/>
      <c r="H85" s="502"/>
      <c r="I85" s="502"/>
      <c r="J85" s="415">
        <f t="shared" si="2"/>
        <v>2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502"/>
      <c r="G86" s="502"/>
      <c r="H86" s="502"/>
      <c r="I86" s="502"/>
      <c r="J86" s="415">
        <f t="shared" si="2"/>
        <v>0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110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501"/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497" t="s">
        <v>137</v>
      </c>
      <c r="F92" s="498"/>
      <c r="G92" s="501">
        <v>110</v>
      </c>
      <c r="H92" s="832">
        <f>SUM(F92:G92)</f>
        <v>110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497" t="s">
        <v>139</v>
      </c>
      <c r="F93" s="498"/>
      <c r="G93" s="501"/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416"/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23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0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/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/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/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/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/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0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/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/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0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/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/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/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/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/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/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/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496" t="s">
        <v>95</v>
      </c>
      <c r="E173" s="448"/>
      <c r="F173" s="437"/>
      <c r="G173" s="437"/>
      <c r="H173" s="449"/>
      <c r="I173" s="824">
        <f>SUM(I174:J210)</f>
        <v>0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/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/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/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/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/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/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/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/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/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/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/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/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/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/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/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/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/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/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/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/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/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/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/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/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/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/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/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/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/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/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/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/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/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/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0"/>
      <c r="J208" s="870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0"/>
      <c r="J209" s="870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0"/>
      <c r="J210" s="870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3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>
        <v>3</v>
      </c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/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2"/>
      <c r="J214" s="87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/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/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/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8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>
        <v>2</v>
      </c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0"/>
      <c r="J225" s="870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0">
        <v>6</v>
      </c>
      <c r="J226" s="870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3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/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/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>
        <v>3</v>
      </c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/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9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>
        <v>2</v>
      </c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/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>
        <v>7</v>
      </c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/>
      <c r="J236" s="873"/>
      <c r="K236" s="382"/>
      <c r="L236" s="383"/>
    </row>
    <row r="237" spans="2:13" ht="16.5" thickTop="1" thickBot="1" x14ac:dyDescent="0.25">
      <c r="B237" s="371"/>
      <c r="C237" s="475"/>
      <c r="D237" s="495" t="s">
        <v>171</v>
      </c>
      <c r="E237" s="155"/>
      <c r="F237" s="476"/>
      <c r="G237" s="437"/>
      <c r="H237" s="449"/>
      <c r="I237" s="804">
        <f>(I238+I239+I240+I241)</f>
        <v>0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0"/>
      <c r="J238" s="870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1"/>
      <c r="J239" s="871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0"/>
      <c r="J240" s="870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0"/>
      <c r="J241" s="870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/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/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430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6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R258"/>
  <sheetViews>
    <sheetView showGridLines="0" showRowColHeaders="0" showZeros="0" topLeftCell="A55" zoomScale="85" zoomScaleNormal="85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/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263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264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 t="s">
        <v>265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45</v>
      </c>
      <c r="G10" s="806"/>
      <c r="H10" s="807">
        <f>SUM(F10:G11)</f>
        <v>45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494" t="s">
        <v>1</v>
      </c>
      <c r="I14" s="494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499">
        <f>SUM(H16:H17)</f>
        <v>0</v>
      </c>
      <c r="I15" s="499">
        <f>SUM(I16:I17)</f>
        <v>0</v>
      </c>
      <c r="J15" s="792">
        <f>H15+I15</f>
        <v>0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/>
      <c r="I16" s="84"/>
      <c r="J16" s="796">
        <f>(H16+I16)</f>
        <v>0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/>
      <c r="I17" s="84"/>
      <c r="J17" s="824">
        <f>(H17+I17)</f>
        <v>0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494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0</v>
      </c>
      <c r="G21" s="825"/>
      <c r="H21" s="825"/>
      <c r="I21" s="826"/>
      <c r="J21" s="827">
        <f>(J23+J28+J34+J38+J43+J55+J70+J72+J78)</f>
        <v>0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0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/>
      <c r="G24" s="392"/>
      <c r="H24" s="392"/>
      <c r="I24" s="392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/>
      <c r="G25" s="392"/>
      <c r="H25" s="392"/>
      <c r="I25" s="392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/>
      <c r="G26" s="392"/>
      <c r="H26" s="392"/>
      <c r="I26" s="392"/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/>
      <c r="G27" s="392"/>
      <c r="H27" s="392"/>
      <c r="I27" s="392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496" t="s">
        <v>20</v>
      </c>
      <c r="E28" s="101"/>
      <c r="F28" s="492">
        <f>SUM(F29:F33)</f>
        <v>0</v>
      </c>
      <c r="G28" s="492">
        <f>SUM(G29:G33)</f>
        <v>0</v>
      </c>
      <c r="H28" s="492">
        <f>SUM(H29:H33)</f>
        <v>0</v>
      </c>
      <c r="I28" s="492">
        <f>SUM(I29:I33)</f>
        <v>0</v>
      </c>
      <c r="J28" s="102">
        <f t="shared" si="0"/>
        <v>0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/>
      <c r="G29" s="392"/>
      <c r="H29" s="392"/>
      <c r="I29" s="392"/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/>
      <c r="G30" s="392"/>
      <c r="H30" s="392"/>
      <c r="I30" s="392"/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/>
      <c r="G31" s="392"/>
      <c r="H31" s="392"/>
      <c r="I31" s="392"/>
      <c r="J31" s="365">
        <f t="shared" si="0"/>
        <v>0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/>
      <c r="G32" s="392"/>
      <c r="H32" s="392"/>
      <c r="I32" s="392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/>
      <c r="G33" s="392"/>
      <c r="H33" s="392"/>
      <c r="I33" s="392"/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0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0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/>
      <c r="G35" s="225"/>
      <c r="H35" s="225"/>
      <c r="I35" s="225"/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500"/>
      <c r="G36" s="500"/>
      <c r="H36" s="500"/>
      <c r="I36" s="500"/>
      <c r="J36" s="366">
        <f>SUM(F36:I36)</f>
        <v>0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500"/>
      <c r="G37" s="500"/>
      <c r="H37" s="500"/>
      <c r="I37" s="500"/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492">
        <f>SUM(F39:F42)</f>
        <v>0</v>
      </c>
      <c r="G38" s="492">
        <f>SUM(G39:G42)</f>
        <v>0</v>
      </c>
      <c r="H38" s="492">
        <f>SUM(H39:H42)</f>
        <v>0</v>
      </c>
      <c r="I38" s="492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/>
      <c r="G39" s="392"/>
      <c r="H39" s="392"/>
      <c r="I39" s="392"/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500"/>
      <c r="G40" s="500"/>
      <c r="H40" s="500"/>
      <c r="I40" s="500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500"/>
      <c r="G41" s="500"/>
      <c r="H41" s="500"/>
      <c r="I41" s="500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500"/>
      <c r="G42" s="500"/>
      <c r="H42" s="500"/>
      <c r="I42" s="500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492">
        <f>SUM(F44:F54)</f>
        <v>0</v>
      </c>
      <c r="G43" s="492">
        <f>SUM(G44:G54)</f>
        <v>0</v>
      </c>
      <c r="H43" s="492">
        <f>SUM(H44:H54)</f>
        <v>0</v>
      </c>
      <c r="I43" s="492">
        <f>SUM(I44:I54)</f>
        <v>0</v>
      </c>
      <c r="J43" s="105">
        <f>SUM(F43:I43)</f>
        <v>0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500"/>
      <c r="G44" s="500"/>
      <c r="H44" s="500"/>
      <c r="I44" s="500"/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500"/>
      <c r="G45" s="500"/>
      <c r="H45" s="500"/>
      <c r="I45" s="500"/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500"/>
      <c r="G46" s="500"/>
      <c r="H46" s="500"/>
      <c r="I46" s="500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500"/>
      <c r="G47" s="500"/>
      <c r="H47" s="500"/>
      <c r="I47" s="500"/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500"/>
      <c r="G48" s="500"/>
      <c r="H48" s="500"/>
      <c r="I48" s="500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500"/>
      <c r="G49" s="500"/>
      <c r="H49" s="500"/>
      <c r="I49" s="500"/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500"/>
      <c r="G50" s="500"/>
      <c r="H50" s="500"/>
      <c r="I50" s="500"/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500"/>
      <c r="G51" s="500"/>
      <c r="H51" s="500"/>
      <c r="I51" s="500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500"/>
      <c r="G52" s="500"/>
      <c r="H52" s="500"/>
      <c r="I52" s="500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500"/>
      <c r="G53" s="500"/>
      <c r="H53" s="500"/>
      <c r="I53" s="500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500"/>
      <c r="G54" s="500"/>
      <c r="H54" s="500"/>
      <c r="I54" s="500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500"/>
      <c r="G56" s="500"/>
      <c r="H56" s="500"/>
      <c r="I56" s="500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500"/>
      <c r="G57" s="500"/>
      <c r="H57" s="500"/>
      <c r="I57" s="500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500"/>
      <c r="G58" s="500"/>
      <c r="H58" s="500"/>
      <c r="I58" s="500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500"/>
      <c r="G59" s="500"/>
      <c r="H59" s="500"/>
      <c r="I59" s="500"/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500"/>
      <c r="G60" s="500"/>
      <c r="H60" s="500"/>
      <c r="I60" s="500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500"/>
      <c r="G61" s="500"/>
      <c r="H61" s="500"/>
      <c r="I61" s="500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500"/>
      <c r="G62" s="500"/>
      <c r="H62" s="500"/>
      <c r="I62" s="500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500"/>
      <c r="G63" s="500"/>
      <c r="H63" s="500"/>
      <c r="I63" s="500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500"/>
      <c r="G64" s="500"/>
      <c r="H64" s="500"/>
      <c r="I64" s="500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0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492">
        <f>(F71)</f>
        <v>0</v>
      </c>
      <c r="G70" s="492">
        <f>(G71)</f>
        <v>0</v>
      </c>
      <c r="H70" s="492">
        <f>(H71)</f>
        <v>0</v>
      </c>
      <c r="I70" s="492">
        <f>(I71)</f>
        <v>0</v>
      </c>
      <c r="J70" s="492">
        <f>SUM(F70:I70)</f>
        <v>0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500"/>
      <c r="G71" s="500"/>
      <c r="H71" s="500"/>
      <c r="I71" s="500"/>
      <c r="J71" s="367">
        <f>SUM(F71:I71)</f>
        <v>0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492">
        <f>SUM(F73:F75)</f>
        <v>0</v>
      </c>
      <c r="G72" s="492">
        <f>SUM(G73:G75)</f>
        <v>0</v>
      </c>
      <c r="H72" s="492">
        <f>SUM(H73:H75)</f>
        <v>0</v>
      </c>
      <c r="I72" s="492">
        <f>SUM(I73:I75)</f>
        <v>0</v>
      </c>
      <c r="J72" s="492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500"/>
      <c r="G73" s="500"/>
      <c r="H73" s="500"/>
      <c r="I73" s="500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500"/>
      <c r="G74" s="500"/>
      <c r="H74" s="500"/>
      <c r="I74" s="500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500"/>
      <c r="G75" s="500"/>
      <c r="H75" s="500"/>
      <c r="I75" s="500"/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44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502"/>
      <c r="G77" s="502"/>
      <c r="H77" s="502"/>
      <c r="I77" s="502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0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0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502"/>
      <c r="G79" s="502"/>
      <c r="H79" s="502"/>
      <c r="I79" s="502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502"/>
      <c r="G80" s="502"/>
      <c r="H80" s="502"/>
      <c r="I80" s="502"/>
      <c r="J80" s="415">
        <f>SUM(F80:I80)</f>
        <v>0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502"/>
      <c r="G81" s="502"/>
      <c r="H81" s="502"/>
      <c r="I81" s="502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502"/>
      <c r="G82" s="502"/>
      <c r="H82" s="502"/>
      <c r="I82" s="502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502"/>
      <c r="G83" s="502"/>
      <c r="H83" s="502"/>
      <c r="I83" s="502"/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502"/>
      <c r="G84" s="502"/>
      <c r="H84" s="502"/>
      <c r="I84" s="502"/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502"/>
      <c r="G85" s="502"/>
      <c r="H85" s="502"/>
      <c r="I85" s="502"/>
      <c r="J85" s="415">
        <f t="shared" si="2"/>
        <v>0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502"/>
      <c r="G86" s="502"/>
      <c r="H86" s="502"/>
      <c r="I86" s="502"/>
      <c r="J86" s="415">
        <f t="shared" si="2"/>
        <v>0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1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501"/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497" t="s">
        <v>137</v>
      </c>
      <c r="F92" s="498"/>
      <c r="G92" s="501"/>
      <c r="H92" s="832">
        <f>SUM(F92:G92)</f>
        <v>0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497" t="s">
        <v>139</v>
      </c>
      <c r="F93" s="498"/>
      <c r="G93" s="501">
        <v>1</v>
      </c>
      <c r="H93" s="832">
        <f>SUM(F93:G93)</f>
        <v>1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416"/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5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0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/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/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/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/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/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0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/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/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0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/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/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/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/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/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/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/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496" t="s">
        <v>95</v>
      </c>
      <c r="E173" s="448"/>
      <c r="F173" s="437"/>
      <c r="G173" s="437"/>
      <c r="H173" s="449"/>
      <c r="I173" s="824">
        <f>SUM(I174:J210)</f>
        <v>3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/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/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/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/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/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/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/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/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/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/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/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/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/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/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/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/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/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/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/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>
        <v>1</v>
      </c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/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/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/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/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/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/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/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/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/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/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/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/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/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/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0"/>
      <c r="J208" s="870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0">
        <v>1</v>
      </c>
      <c r="J209" s="870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0">
        <v>1</v>
      </c>
      <c r="J210" s="870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0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/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/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2"/>
      <c r="J214" s="87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1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/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>
        <v>1</v>
      </c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/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0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/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0"/>
      <c r="J225" s="870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0"/>
      <c r="J226" s="870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0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/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/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/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/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0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/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/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/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/>
      <c r="J236" s="873"/>
      <c r="K236" s="382"/>
      <c r="L236" s="383"/>
    </row>
    <row r="237" spans="2:13" ht="16.5" thickTop="1" thickBot="1" x14ac:dyDescent="0.25">
      <c r="B237" s="371"/>
      <c r="C237" s="475"/>
      <c r="D237" s="495" t="s">
        <v>171</v>
      </c>
      <c r="E237" s="155"/>
      <c r="F237" s="476"/>
      <c r="G237" s="437"/>
      <c r="H237" s="449"/>
      <c r="I237" s="804">
        <f>(I238+I239+I240+I241)</f>
        <v>1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0">
        <v>1</v>
      </c>
      <c r="J238" s="870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1"/>
      <c r="J239" s="871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0"/>
      <c r="J240" s="870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0"/>
      <c r="J241" s="870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/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/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44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R258"/>
  <sheetViews>
    <sheetView showGridLines="0" showRowColHeaders="0" showZeros="0" topLeftCell="A64" zoomScale="85" zoomScaleNormal="85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259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260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261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 t="s">
        <v>262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49</v>
      </c>
      <c r="G10" s="806"/>
      <c r="H10" s="807">
        <f>SUM(F10:G11)</f>
        <v>49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494" t="s">
        <v>1</v>
      </c>
      <c r="I14" s="494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499">
        <f>SUM(H16:H17)</f>
        <v>8</v>
      </c>
      <c r="I15" s="499">
        <f>SUM(I16:I17)</f>
        <v>0</v>
      </c>
      <c r="J15" s="792">
        <f>H15+I15</f>
        <v>8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v>4</v>
      </c>
      <c r="I16" s="84"/>
      <c r="J16" s="796">
        <f>(H16+I16)</f>
        <v>4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>
        <v>4</v>
      </c>
      <c r="I17" s="84"/>
      <c r="J17" s="824">
        <f>(H17+I17)</f>
        <v>4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494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0</v>
      </c>
      <c r="G21" s="825"/>
      <c r="H21" s="825"/>
      <c r="I21" s="826"/>
      <c r="J21" s="827">
        <f>(J23+J28+J34+J38+J43+J55+J70+J72+J78)</f>
        <v>10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10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/>
      <c r="G24" s="392"/>
      <c r="H24" s="392"/>
      <c r="I24" s="392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/>
      <c r="G25" s="392"/>
      <c r="H25" s="392"/>
      <c r="I25" s="392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/>
      <c r="G26" s="392"/>
      <c r="H26" s="392"/>
      <c r="I26" s="392"/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/>
      <c r="G27" s="392"/>
      <c r="H27" s="392"/>
      <c r="I27" s="392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496" t="s">
        <v>20</v>
      </c>
      <c r="E28" s="101"/>
      <c r="F28" s="492">
        <f>SUM(F29:F33)</f>
        <v>0</v>
      </c>
      <c r="G28" s="492">
        <f>SUM(G29:G33)</f>
        <v>0</v>
      </c>
      <c r="H28" s="492">
        <f>SUM(H29:H33)</f>
        <v>0</v>
      </c>
      <c r="I28" s="492">
        <f>SUM(I29:I33)</f>
        <v>0</v>
      </c>
      <c r="J28" s="102">
        <f t="shared" si="0"/>
        <v>0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/>
      <c r="G29" s="392"/>
      <c r="H29" s="392"/>
      <c r="I29" s="392"/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/>
      <c r="G30" s="392"/>
      <c r="H30" s="392"/>
      <c r="I30" s="392"/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/>
      <c r="G31" s="392"/>
      <c r="H31" s="392"/>
      <c r="I31" s="392"/>
      <c r="J31" s="365">
        <f t="shared" si="0"/>
        <v>0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/>
      <c r="G32" s="392"/>
      <c r="H32" s="392"/>
      <c r="I32" s="392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/>
      <c r="G33" s="392"/>
      <c r="H33" s="392"/>
      <c r="I33" s="392"/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0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0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/>
      <c r="G35" s="225"/>
      <c r="H35" s="225"/>
      <c r="I35" s="225"/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500"/>
      <c r="G36" s="500"/>
      <c r="H36" s="500"/>
      <c r="I36" s="500"/>
      <c r="J36" s="366">
        <f>SUM(F36:I36)</f>
        <v>0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500"/>
      <c r="G37" s="500"/>
      <c r="H37" s="500"/>
      <c r="I37" s="500"/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492">
        <f>SUM(F39:F42)</f>
        <v>0</v>
      </c>
      <c r="G38" s="492">
        <f>SUM(G39:G42)</f>
        <v>0</v>
      </c>
      <c r="H38" s="492">
        <f>SUM(H39:H42)</f>
        <v>0</v>
      </c>
      <c r="I38" s="492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/>
      <c r="G39" s="392"/>
      <c r="H39" s="392"/>
      <c r="I39" s="392"/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500"/>
      <c r="G40" s="500"/>
      <c r="H40" s="500"/>
      <c r="I40" s="500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500"/>
      <c r="G41" s="500"/>
      <c r="H41" s="500"/>
      <c r="I41" s="500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500"/>
      <c r="G42" s="500"/>
      <c r="H42" s="500"/>
      <c r="I42" s="500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492">
        <f>SUM(F44:F54)</f>
        <v>0</v>
      </c>
      <c r="G43" s="492">
        <f>SUM(G44:G54)</f>
        <v>0</v>
      </c>
      <c r="H43" s="492">
        <f>SUM(H44:H54)</f>
        <v>0</v>
      </c>
      <c r="I43" s="492">
        <f>SUM(I44:I54)</f>
        <v>0</v>
      </c>
      <c r="J43" s="105">
        <f>SUM(F43:I43)</f>
        <v>0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500"/>
      <c r="G44" s="500"/>
      <c r="H44" s="500"/>
      <c r="I44" s="500"/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500"/>
      <c r="G45" s="500"/>
      <c r="H45" s="500"/>
      <c r="I45" s="500"/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500"/>
      <c r="G46" s="500"/>
      <c r="H46" s="500"/>
      <c r="I46" s="500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500"/>
      <c r="G47" s="500"/>
      <c r="H47" s="500"/>
      <c r="I47" s="500"/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500"/>
      <c r="G48" s="500"/>
      <c r="H48" s="500"/>
      <c r="I48" s="500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500"/>
      <c r="G49" s="500"/>
      <c r="H49" s="500"/>
      <c r="I49" s="500"/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500"/>
      <c r="G50" s="500"/>
      <c r="H50" s="500"/>
      <c r="I50" s="500"/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500"/>
      <c r="G51" s="500"/>
      <c r="H51" s="500"/>
      <c r="I51" s="500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500"/>
      <c r="G52" s="500"/>
      <c r="H52" s="500"/>
      <c r="I52" s="500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500"/>
      <c r="G53" s="500"/>
      <c r="H53" s="500"/>
      <c r="I53" s="500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500"/>
      <c r="G54" s="500"/>
      <c r="H54" s="500"/>
      <c r="I54" s="500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500"/>
      <c r="G56" s="500"/>
      <c r="H56" s="500"/>
      <c r="I56" s="500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500"/>
      <c r="G57" s="500"/>
      <c r="H57" s="500"/>
      <c r="I57" s="500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500"/>
      <c r="G58" s="500"/>
      <c r="H58" s="500"/>
      <c r="I58" s="500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500"/>
      <c r="G59" s="500"/>
      <c r="H59" s="500"/>
      <c r="I59" s="500"/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500"/>
      <c r="G60" s="500"/>
      <c r="H60" s="500"/>
      <c r="I60" s="500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500"/>
      <c r="G61" s="500"/>
      <c r="H61" s="500"/>
      <c r="I61" s="500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500"/>
      <c r="G62" s="500"/>
      <c r="H62" s="500"/>
      <c r="I62" s="500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500"/>
      <c r="G63" s="500"/>
      <c r="H63" s="500"/>
      <c r="I63" s="500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500"/>
      <c r="G64" s="500"/>
      <c r="H64" s="500"/>
      <c r="I64" s="500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9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492">
        <f>(F71)</f>
        <v>1</v>
      </c>
      <c r="G70" s="492">
        <f>(G71)</f>
        <v>0</v>
      </c>
      <c r="H70" s="492">
        <f>(H71)</f>
        <v>0</v>
      </c>
      <c r="I70" s="492">
        <f>(I71)</f>
        <v>0</v>
      </c>
      <c r="J70" s="492">
        <f>SUM(F70:I70)</f>
        <v>1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500">
        <v>1</v>
      </c>
      <c r="G71" s="500"/>
      <c r="H71" s="500"/>
      <c r="I71" s="500"/>
      <c r="J71" s="367">
        <f>SUM(F71:I71)</f>
        <v>1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492">
        <f>SUM(F73:F75)</f>
        <v>5</v>
      </c>
      <c r="G72" s="492">
        <f>SUM(G73:G75)</f>
        <v>0</v>
      </c>
      <c r="H72" s="492">
        <f>SUM(H73:H75)</f>
        <v>0</v>
      </c>
      <c r="I72" s="492">
        <f>SUM(I73:I75)</f>
        <v>0</v>
      </c>
      <c r="J72" s="492">
        <f t="shared" ref="J72:J86" si="2">SUM(F72:I72)</f>
        <v>5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500"/>
      <c r="G73" s="500"/>
      <c r="H73" s="500"/>
      <c r="I73" s="500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500"/>
      <c r="G74" s="500"/>
      <c r="H74" s="500"/>
      <c r="I74" s="500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500">
        <v>5</v>
      </c>
      <c r="G75" s="500"/>
      <c r="H75" s="500"/>
      <c r="I75" s="500"/>
      <c r="J75" s="368">
        <f t="shared" si="2"/>
        <v>5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45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502"/>
      <c r="G77" s="502"/>
      <c r="H77" s="502"/>
      <c r="I77" s="502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4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4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502"/>
      <c r="G79" s="502"/>
      <c r="H79" s="502"/>
      <c r="I79" s="502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502">
        <v>2</v>
      </c>
      <c r="G80" s="502"/>
      <c r="H80" s="502"/>
      <c r="I80" s="502"/>
      <c r="J80" s="415">
        <f>SUM(F80:I80)</f>
        <v>2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502"/>
      <c r="G81" s="502"/>
      <c r="H81" s="502"/>
      <c r="I81" s="502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502"/>
      <c r="G82" s="502"/>
      <c r="H82" s="502"/>
      <c r="I82" s="502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502"/>
      <c r="G83" s="502"/>
      <c r="H83" s="502"/>
      <c r="I83" s="502"/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502"/>
      <c r="G84" s="502"/>
      <c r="H84" s="502"/>
      <c r="I84" s="502"/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502">
        <v>1</v>
      </c>
      <c r="G85" s="502"/>
      <c r="H85" s="502"/>
      <c r="I85" s="502"/>
      <c r="J85" s="415">
        <f t="shared" si="2"/>
        <v>1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502">
        <v>1</v>
      </c>
      <c r="G86" s="502"/>
      <c r="H86" s="502"/>
      <c r="I86" s="502"/>
      <c r="J86" s="415">
        <f t="shared" si="2"/>
        <v>1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3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501"/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497" t="s">
        <v>137</v>
      </c>
      <c r="F92" s="498"/>
      <c r="G92" s="501"/>
      <c r="H92" s="832">
        <f>SUM(F92:G92)</f>
        <v>0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497" t="s">
        <v>139</v>
      </c>
      <c r="F93" s="498"/>
      <c r="G93" s="501"/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416">
        <v>3</v>
      </c>
      <c r="H94" s="832">
        <f>SUM(F94:G94)</f>
        <v>3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221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2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/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/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/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/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/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0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/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/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2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>
        <v>1</v>
      </c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/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>
        <v>1</v>
      </c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/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/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2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2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>
        <v>1</v>
      </c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>
        <v>1</v>
      </c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496" t="s">
        <v>95</v>
      </c>
      <c r="E173" s="448"/>
      <c r="F173" s="437"/>
      <c r="G173" s="437"/>
      <c r="H173" s="449"/>
      <c r="I173" s="824">
        <f>SUM(I174:J210)</f>
        <v>3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/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/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/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/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/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/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/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/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/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/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/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/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/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/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/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/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/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/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/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/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/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/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/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/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/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/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/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/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/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/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/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/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/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/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0"/>
      <c r="J208" s="870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0"/>
      <c r="J209" s="870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0">
        <v>3</v>
      </c>
      <c r="J210" s="870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18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>
        <v>10</v>
      </c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/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2">
        <v>8</v>
      </c>
      <c r="J214" s="87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/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/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1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>
        <v>1</v>
      </c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1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>
        <v>1</v>
      </c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0"/>
      <c r="J225" s="870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0"/>
      <c r="J226" s="870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2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/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/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>
        <v>2</v>
      </c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/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9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>
        <v>2</v>
      </c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/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>
        <v>2</v>
      </c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>
        <v>5</v>
      </c>
      <c r="J236" s="873"/>
      <c r="K236" s="382"/>
      <c r="L236" s="383"/>
    </row>
    <row r="237" spans="2:13" ht="16.5" thickTop="1" thickBot="1" x14ac:dyDescent="0.25">
      <c r="B237" s="371"/>
      <c r="C237" s="475"/>
      <c r="D237" s="495" t="s">
        <v>171</v>
      </c>
      <c r="E237" s="155"/>
      <c r="F237" s="476"/>
      <c r="G237" s="437"/>
      <c r="H237" s="449"/>
      <c r="I237" s="804">
        <f>(I238+I239+I240+I241)</f>
        <v>183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0"/>
      <c r="J238" s="870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1">
        <v>92</v>
      </c>
      <c r="J239" s="871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0">
        <v>91</v>
      </c>
      <c r="J240" s="870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0"/>
      <c r="J241" s="870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/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/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54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6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60" zoomScale="70" zoomScaleNormal="70" zoomScaleSheetLayoutView="75" workbookViewId="0">
      <selection activeCell="W34" sqref="W34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 t="s">
        <v>311</v>
      </c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250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330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331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 t="s">
        <v>247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43</v>
      </c>
      <c r="G10" s="806"/>
      <c r="H10" s="807">
        <f>SUM(F10:G11)</f>
        <v>43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763" t="s">
        <v>1</v>
      </c>
      <c r="I14" s="763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768">
        <f>SUM(H16:H17)</f>
        <v>2</v>
      </c>
      <c r="I15" s="768">
        <f>SUM(I16:I17)</f>
        <v>0</v>
      </c>
      <c r="J15" s="792">
        <f>H15+I15</f>
        <v>2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v>2</v>
      </c>
      <c r="I16" s="84"/>
      <c r="J16" s="796">
        <f>(H16+I16)</f>
        <v>2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>
        <f>[4]SHEILA!H17+[4]WENDIS!H17</f>
        <v>0</v>
      </c>
      <c r="I17" s="84">
        <f>[4]SHEILA!I17+[4]WENDIS!I17</f>
        <v>0</v>
      </c>
      <c r="J17" s="824">
        <f>(H17+I17)</f>
        <v>0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763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0</v>
      </c>
      <c r="G21" s="825"/>
      <c r="H21" s="825"/>
      <c r="I21" s="826"/>
      <c r="J21" s="827">
        <f>(J23+J28+J34+J38+J43+J55+J70+J72+J78)</f>
        <v>1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1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84"/>
      <c r="G24" s="84"/>
      <c r="H24" s="84"/>
      <c r="I24" s="84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84"/>
      <c r="G25" s="84"/>
      <c r="H25" s="84"/>
      <c r="I25" s="84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84"/>
      <c r="G26" s="84"/>
      <c r="H26" s="84"/>
      <c r="I26" s="84"/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84"/>
      <c r="G27" s="84"/>
      <c r="H27" s="84"/>
      <c r="I27" s="84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765" t="s">
        <v>20</v>
      </c>
      <c r="E28" s="101"/>
      <c r="F28" s="769">
        <f>SUM(F29:F33)</f>
        <v>0</v>
      </c>
      <c r="G28" s="769">
        <f>SUM(G29:G33)</f>
        <v>0</v>
      </c>
      <c r="H28" s="769">
        <f>SUM(H29:H33)</f>
        <v>0</v>
      </c>
      <c r="I28" s="769">
        <f>SUM(I29:I33)</f>
        <v>0</v>
      </c>
      <c r="J28" s="102">
        <f t="shared" si="0"/>
        <v>0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84"/>
      <c r="G29" s="84"/>
      <c r="H29" s="84"/>
      <c r="I29" s="84"/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84"/>
      <c r="G30" s="84"/>
      <c r="H30" s="84"/>
      <c r="I30" s="84"/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84"/>
      <c r="G31" s="84"/>
      <c r="H31" s="84"/>
      <c r="I31" s="84"/>
      <c r="J31" s="365">
        <f t="shared" si="0"/>
        <v>0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84"/>
      <c r="G32" s="84"/>
      <c r="H32" s="84"/>
      <c r="I32" s="84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84"/>
      <c r="G33" s="84"/>
      <c r="H33" s="84"/>
      <c r="I33" s="84"/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0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0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84"/>
      <c r="G35" s="84"/>
      <c r="H35" s="84"/>
      <c r="I35" s="84"/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84"/>
      <c r="G36" s="84"/>
      <c r="H36" s="84"/>
      <c r="I36" s="84"/>
      <c r="J36" s="366">
        <f>SUM(F36:I36)</f>
        <v>0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84"/>
      <c r="G37" s="84"/>
      <c r="H37" s="84"/>
      <c r="I37" s="84"/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769">
        <f>SUM(F39:F42)</f>
        <v>0</v>
      </c>
      <c r="G38" s="769">
        <f>SUM(G39:G42)</f>
        <v>0</v>
      </c>
      <c r="H38" s="769">
        <f>SUM(H39:H42)</f>
        <v>0</v>
      </c>
      <c r="I38" s="769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84"/>
      <c r="G39" s="84"/>
      <c r="H39" s="84"/>
      <c r="I39" s="84"/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84"/>
      <c r="G40" s="84"/>
      <c r="H40" s="84"/>
      <c r="I40" s="84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84"/>
      <c r="G41" s="84"/>
      <c r="H41" s="84"/>
      <c r="I41" s="84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84"/>
      <c r="G42" s="84"/>
      <c r="H42" s="84"/>
      <c r="I42" s="84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769">
        <f>SUM(F44:F54)</f>
        <v>0</v>
      </c>
      <c r="G43" s="769">
        <f>SUM(G44:G54)</f>
        <v>0</v>
      </c>
      <c r="H43" s="769">
        <f>SUM(H44:H54)</f>
        <v>0</v>
      </c>
      <c r="I43" s="769">
        <f>SUM(I44:I54)</f>
        <v>0</v>
      </c>
      <c r="J43" s="105">
        <f>SUM(F43:I43)</f>
        <v>0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84"/>
      <c r="G44" s="84"/>
      <c r="H44" s="84"/>
      <c r="I44" s="84"/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84"/>
      <c r="G45" s="84"/>
      <c r="H45" s="84"/>
      <c r="I45" s="84"/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84"/>
      <c r="G46" s="84"/>
      <c r="H46" s="84"/>
      <c r="I46" s="84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84"/>
      <c r="G47" s="84"/>
      <c r="H47" s="84"/>
      <c r="I47" s="84"/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84"/>
      <c r="G48" s="84"/>
      <c r="H48" s="84"/>
      <c r="I48" s="84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84"/>
      <c r="G49" s="84"/>
      <c r="H49" s="84"/>
      <c r="I49" s="84"/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84"/>
      <c r="G50" s="84"/>
      <c r="H50" s="84"/>
      <c r="I50" s="84"/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84"/>
      <c r="G51" s="84"/>
      <c r="H51" s="84"/>
      <c r="I51" s="84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84"/>
      <c r="G52" s="84"/>
      <c r="H52" s="84"/>
      <c r="I52" s="84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84"/>
      <c r="G53" s="84"/>
      <c r="H53" s="84"/>
      <c r="I53" s="84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84"/>
      <c r="G54" s="84"/>
      <c r="H54" s="84"/>
      <c r="I54" s="84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84"/>
      <c r="G56" s="84"/>
      <c r="H56" s="84"/>
      <c r="I56" s="84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84"/>
      <c r="G57" s="84"/>
      <c r="H57" s="84"/>
      <c r="I57" s="84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84"/>
      <c r="G58" s="84"/>
      <c r="H58" s="84"/>
      <c r="I58" s="84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84"/>
      <c r="G59" s="84"/>
      <c r="H59" s="84"/>
      <c r="I59" s="84"/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84"/>
      <c r="G60" s="84"/>
      <c r="H60" s="84"/>
      <c r="I60" s="84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84"/>
      <c r="G61" s="84"/>
      <c r="H61" s="84"/>
      <c r="I61" s="84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84"/>
      <c r="G62" s="84"/>
      <c r="H62" s="84"/>
      <c r="I62" s="84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84"/>
      <c r="G63" s="84"/>
      <c r="H63" s="84"/>
      <c r="I63" s="84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84"/>
      <c r="G64" s="84"/>
      <c r="H64" s="84"/>
      <c r="I64" s="84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1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769">
        <f>(F71)</f>
        <v>0</v>
      </c>
      <c r="G70" s="769">
        <f>(G71)</f>
        <v>0</v>
      </c>
      <c r="H70" s="769">
        <f>(H71)</f>
        <v>0</v>
      </c>
      <c r="I70" s="769">
        <f>(I71)</f>
        <v>0</v>
      </c>
      <c r="J70" s="769">
        <f>SUM(F70:I70)</f>
        <v>0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84"/>
      <c r="G71" s="84"/>
      <c r="H71" s="84"/>
      <c r="I71" s="84"/>
      <c r="J71" s="367">
        <f>SUM(F71:I71)</f>
        <v>0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769">
        <f>SUM(F73:F75)</f>
        <v>0</v>
      </c>
      <c r="G72" s="769">
        <f>SUM(G73:G75)</f>
        <v>0</v>
      </c>
      <c r="H72" s="769">
        <f>SUM(H73:H75)</f>
        <v>0</v>
      </c>
      <c r="I72" s="769">
        <f>SUM(I73:I75)</f>
        <v>0</v>
      </c>
      <c r="J72" s="769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84"/>
      <c r="G73" s="84"/>
      <c r="H73" s="84"/>
      <c r="I73" s="84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84"/>
      <c r="G74" s="84"/>
      <c r="H74" s="84"/>
      <c r="I74" s="84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84"/>
      <c r="G75" s="84"/>
      <c r="H75" s="84"/>
      <c r="I75" s="84"/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43</v>
      </c>
      <c r="K76" s="371"/>
    </row>
    <row r="77" spans="2:11" ht="17.25" thickTop="1" thickBot="1" x14ac:dyDescent="0.3">
      <c r="B77" s="371"/>
      <c r="C77" s="382"/>
      <c r="D77" s="838" t="s">
        <v>136</v>
      </c>
      <c r="E77" s="839"/>
      <c r="F77" s="84"/>
      <c r="G77" s="84"/>
      <c r="H77" s="84"/>
      <c r="I77" s="84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1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1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84"/>
      <c r="G79" s="84"/>
      <c r="H79" s="84"/>
      <c r="I79" s="84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84">
        <v>1</v>
      </c>
      <c r="G80" s="84"/>
      <c r="H80" s="84"/>
      <c r="I80" s="84"/>
      <c r="J80" s="415">
        <f>SUM(F80:I80)</f>
        <v>1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84"/>
      <c r="G81" s="84"/>
      <c r="H81" s="84"/>
      <c r="I81" s="84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84"/>
      <c r="G82" s="84"/>
      <c r="H82" s="84"/>
      <c r="I82" s="84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84"/>
      <c r="G83" s="84"/>
      <c r="H83" s="84"/>
      <c r="I83" s="84"/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84"/>
      <c r="G84" s="84"/>
      <c r="H84" s="84"/>
      <c r="I84" s="84"/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84"/>
      <c r="G85" s="84"/>
      <c r="H85" s="84"/>
      <c r="I85" s="84"/>
      <c r="J85" s="415">
        <f t="shared" si="2"/>
        <v>0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84"/>
      <c r="G86" s="84"/>
      <c r="H86" s="84"/>
      <c r="I86" s="84"/>
      <c r="J86" s="415">
        <f t="shared" si="2"/>
        <v>0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1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84"/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766" t="s">
        <v>137</v>
      </c>
      <c r="F92" s="767"/>
      <c r="G92" s="84">
        <v>1</v>
      </c>
      <c r="H92" s="832">
        <f>SUM(F92:G92)</f>
        <v>1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766" t="s">
        <v>139</v>
      </c>
      <c r="F93" s="767"/>
      <c r="G93" s="84"/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84"/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4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0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43"/>
      <c r="J101" s="843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43"/>
      <c r="J102" s="843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43"/>
      <c r="J103" s="843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43"/>
      <c r="J104" s="843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/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43"/>
      <c r="J107" s="843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43"/>
      <c r="J108" s="843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43"/>
      <c r="J109" s="843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43"/>
      <c r="J110" s="843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43"/>
      <c r="J113" s="843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43"/>
      <c r="J114" s="843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43"/>
      <c r="J115" s="843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43"/>
      <c r="J116" s="843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/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43"/>
      <c r="J119" s="843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43"/>
      <c r="J120" s="843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43"/>
      <c r="J123" s="843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43"/>
      <c r="J124" s="843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0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/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43"/>
      <c r="J127" s="843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43"/>
      <c r="J128" s="843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43"/>
      <c r="J129" s="843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43"/>
      <c r="J130" s="843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0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43"/>
      <c r="J132" s="843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43"/>
      <c r="J133" s="843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43"/>
      <c r="J134" s="843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43"/>
      <c r="J135" s="843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43"/>
      <c r="J136" s="843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43"/>
      <c r="J139" s="843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43"/>
      <c r="J140" s="843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43"/>
      <c r="J141" s="843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43"/>
      <c r="J142" s="843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43"/>
      <c r="J144" s="843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43"/>
      <c r="J145" s="843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43"/>
      <c r="J146" s="843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43"/>
      <c r="J147" s="843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43"/>
      <c r="J149" s="843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43"/>
      <c r="J150" s="843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43"/>
      <c r="J151" s="843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43"/>
      <c r="J152" s="843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43"/>
      <c r="J154" s="843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43"/>
      <c r="J155" s="843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43"/>
      <c r="J156" s="843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43"/>
      <c r="J157" s="843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43"/>
      <c r="J159" s="843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43"/>
      <c r="J160" s="843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43"/>
      <c r="J161" s="843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43"/>
      <c r="J162" s="843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43"/>
      <c r="J164" s="843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43"/>
      <c r="J165" s="843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43"/>
      <c r="J166" s="843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43"/>
      <c r="J167" s="843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43"/>
      <c r="J169" s="843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43"/>
      <c r="J170" s="843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43"/>
      <c r="J171" s="843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43"/>
      <c r="J172" s="843"/>
      <c r="K172" s="382"/>
      <c r="L172" s="383"/>
    </row>
    <row r="173" spans="1:17" ht="16.5" thickTop="1" thickBot="1" x14ac:dyDescent="0.25">
      <c r="B173" s="371"/>
      <c r="C173" s="382"/>
      <c r="D173" s="765" t="s">
        <v>95</v>
      </c>
      <c r="E173" s="448"/>
      <c r="F173" s="437"/>
      <c r="G173" s="437"/>
      <c r="H173" s="449"/>
      <c r="I173" s="824">
        <f>SUM(I174:J210)</f>
        <v>0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43"/>
      <c r="J174" s="843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43"/>
      <c r="J175" s="843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43"/>
      <c r="J176" s="843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43"/>
      <c r="J177" s="843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43"/>
      <c r="J178" s="843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43"/>
      <c r="J179" s="843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43"/>
      <c r="J180" s="843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43"/>
      <c r="J181" s="843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43"/>
      <c r="J182" s="843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43"/>
      <c r="J183" s="843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43"/>
      <c r="J184" s="843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43"/>
      <c r="J185" s="843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43"/>
      <c r="J186" s="843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43"/>
      <c r="J187" s="843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43"/>
      <c r="J188" s="843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43"/>
      <c r="J189" s="843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43"/>
      <c r="J190" s="843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43"/>
      <c r="J191" s="843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43"/>
      <c r="J192" s="843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43"/>
      <c r="J193" s="843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43"/>
      <c r="J194" s="843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43"/>
      <c r="J195" s="843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43"/>
      <c r="J196" s="843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43"/>
      <c r="J197" s="843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43"/>
      <c r="J198" s="843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43"/>
      <c r="J199" s="843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43"/>
      <c r="J200" s="843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43"/>
      <c r="J201" s="843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43"/>
      <c r="J202" s="843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43"/>
      <c r="J203" s="843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43"/>
      <c r="J204" s="843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43"/>
      <c r="J205" s="843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43"/>
      <c r="J206" s="843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43"/>
      <c r="J207" s="843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43"/>
      <c r="J208" s="843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43"/>
      <c r="J209" s="843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43"/>
      <c r="J210" s="843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3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43">
        <v>1</v>
      </c>
      <c r="J212" s="843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43"/>
      <c r="J213" s="843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43">
        <v>2</v>
      </c>
      <c r="J214" s="84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43"/>
      <c r="J216" s="843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43"/>
      <c r="J217" s="843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43"/>
      <c r="J219" s="843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43"/>
      <c r="J220" s="84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43"/>
      <c r="J221" s="84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43"/>
      <c r="J222" s="84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0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43"/>
      <c r="J224" s="843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43"/>
      <c r="J225" s="843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43"/>
      <c r="J226" s="843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0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43"/>
      <c r="J228" s="84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43"/>
      <c r="J229" s="84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43"/>
      <c r="J230" s="84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43"/>
      <c r="J231" s="84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0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43"/>
      <c r="J233" s="84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43"/>
      <c r="J234" s="84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43"/>
      <c r="J235" s="84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43"/>
      <c r="J236" s="843"/>
      <c r="K236" s="382"/>
      <c r="L236" s="383"/>
    </row>
    <row r="237" spans="2:13" ht="16.5" thickTop="1" thickBot="1" x14ac:dyDescent="0.25">
      <c r="B237" s="371"/>
      <c r="C237" s="475"/>
      <c r="D237" s="764" t="s">
        <v>171</v>
      </c>
      <c r="E237" s="155"/>
      <c r="F237" s="476"/>
      <c r="G237" s="437"/>
      <c r="H237" s="449"/>
      <c r="I237" s="804">
        <f>(I238+I239+I240+I241)</f>
        <v>1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43"/>
      <c r="J238" s="843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43"/>
      <c r="J239" s="843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43">
        <v>1</v>
      </c>
      <c r="J240" s="843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43"/>
      <c r="J241" s="843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43"/>
      <c r="J243" s="843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43"/>
      <c r="J244" s="843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43"/>
      <c r="J245" s="843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44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R258"/>
  <sheetViews>
    <sheetView showGridLines="0" showRowColHeaders="0" showZeros="0" topLeftCell="A80" zoomScale="85" zoomScaleNormal="85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250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257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258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>
        <v>44256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245</v>
      </c>
      <c r="G10" s="806"/>
      <c r="H10" s="807">
        <f>SUM(F10:G11)</f>
        <v>245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494" t="s">
        <v>1</v>
      </c>
      <c r="I14" s="494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499">
        <f>SUM(H16:H17)</f>
        <v>12</v>
      </c>
      <c r="I15" s="499">
        <f>SUM(I16:I17)</f>
        <v>2</v>
      </c>
      <c r="J15" s="792">
        <f>H15+I15</f>
        <v>14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v>12</v>
      </c>
      <c r="I16" s="84">
        <v>1</v>
      </c>
      <c r="J16" s="796">
        <f>(H16+I16)</f>
        <v>13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/>
      <c r="I17" s="84">
        <v>1</v>
      </c>
      <c r="J17" s="824">
        <f>(H17+I17)</f>
        <v>1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494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5</v>
      </c>
      <c r="G21" s="825"/>
      <c r="H21" s="825"/>
      <c r="I21" s="826"/>
      <c r="J21" s="827">
        <f>(J23+J28+J34+J38+J43+J55+J70+J72+J78)</f>
        <v>23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21</v>
      </c>
      <c r="G22" s="97">
        <f>(G23+G28+G34+G38+G43+G55+G70+G72+G77+G78)</f>
        <v>2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/>
      <c r="G24" s="392"/>
      <c r="H24" s="392"/>
      <c r="I24" s="392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/>
      <c r="G25" s="392"/>
      <c r="H25" s="392"/>
      <c r="I25" s="392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/>
      <c r="G26" s="392"/>
      <c r="H26" s="392"/>
      <c r="I26" s="392"/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/>
      <c r="G27" s="392"/>
      <c r="H27" s="392"/>
      <c r="I27" s="392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496" t="s">
        <v>20</v>
      </c>
      <c r="E28" s="101"/>
      <c r="F28" s="492">
        <f>SUM(F29:F33)</f>
        <v>4</v>
      </c>
      <c r="G28" s="492">
        <f>SUM(G29:G33)</f>
        <v>1</v>
      </c>
      <c r="H28" s="492">
        <f>SUM(H29:H33)</f>
        <v>0</v>
      </c>
      <c r="I28" s="492">
        <f>SUM(I29:I33)</f>
        <v>0</v>
      </c>
      <c r="J28" s="102">
        <f t="shared" si="0"/>
        <v>5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/>
      <c r="G29" s="392"/>
      <c r="H29" s="392"/>
      <c r="I29" s="392"/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/>
      <c r="G30" s="392"/>
      <c r="H30" s="392"/>
      <c r="I30" s="392"/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>
        <v>4</v>
      </c>
      <c r="G31" s="392"/>
      <c r="H31" s="392"/>
      <c r="I31" s="392"/>
      <c r="J31" s="365">
        <f t="shared" si="0"/>
        <v>4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/>
      <c r="G32" s="392"/>
      <c r="H32" s="392"/>
      <c r="I32" s="392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/>
      <c r="G33" s="392">
        <v>1</v>
      </c>
      <c r="H33" s="392"/>
      <c r="I33" s="392"/>
      <c r="J33" s="365">
        <f t="shared" si="0"/>
        <v>1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0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0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/>
      <c r="G35" s="225"/>
      <c r="H35" s="225"/>
      <c r="I35" s="225"/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500"/>
      <c r="G36" s="500"/>
      <c r="H36" s="500"/>
      <c r="I36" s="500"/>
      <c r="J36" s="366">
        <f>SUM(F36:I36)</f>
        <v>0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500"/>
      <c r="G37" s="500"/>
      <c r="H37" s="500"/>
      <c r="I37" s="500"/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492">
        <f>SUM(F39:F42)</f>
        <v>0</v>
      </c>
      <c r="G38" s="492">
        <f>SUM(G39:G42)</f>
        <v>0</v>
      </c>
      <c r="H38" s="492">
        <f>SUM(H39:H42)</f>
        <v>0</v>
      </c>
      <c r="I38" s="492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/>
      <c r="G39" s="392"/>
      <c r="H39" s="392"/>
      <c r="I39" s="392"/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500"/>
      <c r="G40" s="500"/>
      <c r="H40" s="500"/>
      <c r="I40" s="500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500"/>
      <c r="G41" s="500"/>
      <c r="H41" s="500"/>
      <c r="I41" s="500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500"/>
      <c r="G42" s="500"/>
      <c r="H42" s="500"/>
      <c r="I42" s="500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492">
        <f>SUM(F44:F54)</f>
        <v>0</v>
      </c>
      <c r="G43" s="492">
        <f>SUM(G44:G54)</f>
        <v>1</v>
      </c>
      <c r="H43" s="492">
        <f>SUM(H44:H54)</f>
        <v>0</v>
      </c>
      <c r="I43" s="492">
        <f>SUM(I44:I54)</f>
        <v>0</v>
      </c>
      <c r="J43" s="105">
        <f>SUM(F43:I43)</f>
        <v>1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500"/>
      <c r="G44" s="500"/>
      <c r="H44" s="500"/>
      <c r="I44" s="500"/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500"/>
      <c r="G45" s="500"/>
      <c r="H45" s="500"/>
      <c r="I45" s="500"/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500"/>
      <c r="G46" s="500"/>
      <c r="H46" s="500"/>
      <c r="I46" s="500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500"/>
      <c r="G47" s="500"/>
      <c r="H47" s="500"/>
      <c r="I47" s="500"/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500"/>
      <c r="G48" s="500"/>
      <c r="H48" s="500"/>
      <c r="I48" s="500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500"/>
      <c r="G49" s="500"/>
      <c r="H49" s="500"/>
      <c r="I49" s="500"/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500"/>
      <c r="G50" s="500">
        <v>1</v>
      </c>
      <c r="H50" s="500"/>
      <c r="I50" s="500"/>
      <c r="J50" s="367">
        <f t="shared" si="1"/>
        <v>1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500"/>
      <c r="G51" s="500"/>
      <c r="H51" s="500"/>
      <c r="I51" s="500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500"/>
      <c r="G52" s="500"/>
      <c r="H52" s="500"/>
      <c r="I52" s="500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500"/>
      <c r="G53" s="500"/>
      <c r="H53" s="500"/>
      <c r="I53" s="500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500"/>
      <c r="G54" s="500"/>
      <c r="H54" s="500"/>
      <c r="I54" s="500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500"/>
      <c r="G56" s="500"/>
      <c r="H56" s="500"/>
      <c r="I56" s="500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500"/>
      <c r="G57" s="500"/>
      <c r="H57" s="500"/>
      <c r="I57" s="500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500"/>
      <c r="G58" s="500"/>
      <c r="H58" s="500"/>
      <c r="I58" s="500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500"/>
      <c r="G59" s="500"/>
      <c r="H59" s="500"/>
      <c r="I59" s="500"/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500"/>
      <c r="G60" s="500"/>
      <c r="H60" s="500"/>
      <c r="I60" s="500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500"/>
      <c r="G61" s="500"/>
      <c r="H61" s="500"/>
      <c r="I61" s="500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500"/>
      <c r="G62" s="500"/>
      <c r="H62" s="500"/>
      <c r="I62" s="500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500"/>
      <c r="G63" s="500"/>
      <c r="H63" s="500"/>
      <c r="I63" s="500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500"/>
      <c r="G64" s="500"/>
      <c r="H64" s="500"/>
      <c r="I64" s="500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13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492">
        <f>(F71)</f>
        <v>2</v>
      </c>
      <c r="G70" s="492">
        <f>(G71)</f>
        <v>0</v>
      </c>
      <c r="H70" s="492">
        <f>(H71)</f>
        <v>0</v>
      </c>
      <c r="I70" s="492">
        <f>(I71)</f>
        <v>0</v>
      </c>
      <c r="J70" s="492">
        <f>SUM(F70:I70)</f>
        <v>2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500">
        <v>2</v>
      </c>
      <c r="G71" s="500"/>
      <c r="H71" s="500"/>
      <c r="I71" s="500"/>
      <c r="J71" s="367">
        <f>SUM(F71:I71)</f>
        <v>2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492">
        <f>SUM(F73:F75)</f>
        <v>2</v>
      </c>
      <c r="G72" s="492">
        <f>SUM(G73:G75)</f>
        <v>0</v>
      </c>
      <c r="H72" s="492">
        <f>SUM(H73:H75)</f>
        <v>0</v>
      </c>
      <c r="I72" s="492">
        <f>SUM(I73:I75)</f>
        <v>0</v>
      </c>
      <c r="J72" s="492">
        <f t="shared" ref="J72:J86" si="2">SUM(F72:I72)</f>
        <v>2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500"/>
      <c r="G73" s="500"/>
      <c r="H73" s="500"/>
      <c r="I73" s="500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500">
        <v>2</v>
      </c>
      <c r="G74" s="500"/>
      <c r="H74" s="500"/>
      <c r="I74" s="500"/>
      <c r="J74" s="367">
        <f t="shared" si="2"/>
        <v>2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500"/>
      <c r="G75" s="500"/>
      <c r="H75" s="500"/>
      <c r="I75" s="500"/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227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502"/>
      <c r="G77" s="502"/>
      <c r="H77" s="502"/>
      <c r="I77" s="502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13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13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502"/>
      <c r="G79" s="502"/>
      <c r="H79" s="502"/>
      <c r="I79" s="502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502">
        <v>4</v>
      </c>
      <c r="G80" s="502"/>
      <c r="H80" s="502"/>
      <c r="I80" s="502"/>
      <c r="J80" s="415">
        <f>SUM(F80:I80)</f>
        <v>4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502"/>
      <c r="G81" s="502"/>
      <c r="H81" s="502"/>
      <c r="I81" s="502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502"/>
      <c r="G82" s="502"/>
      <c r="H82" s="502"/>
      <c r="I82" s="502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502"/>
      <c r="G83" s="502"/>
      <c r="H83" s="502"/>
      <c r="I83" s="502"/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502">
        <v>1</v>
      </c>
      <c r="G84" s="502"/>
      <c r="H84" s="502"/>
      <c r="I84" s="502"/>
      <c r="J84" s="415">
        <f t="shared" si="2"/>
        <v>1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502">
        <v>5</v>
      </c>
      <c r="G85" s="502"/>
      <c r="H85" s="502"/>
      <c r="I85" s="502"/>
      <c r="J85" s="415">
        <f t="shared" si="2"/>
        <v>5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502">
        <v>3</v>
      </c>
      <c r="G86" s="502"/>
      <c r="H86" s="502"/>
      <c r="I86" s="502"/>
      <c r="J86" s="415">
        <f t="shared" si="2"/>
        <v>3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14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501"/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497" t="s">
        <v>137</v>
      </c>
      <c r="F92" s="498"/>
      <c r="G92" s="501"/>
      <c r="H92" s="832">
        <f>SUM(F92:G92)</f>
        <v>0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497" t="s">
        <v>139</v>
      </c>
      <c r="F93" s="498"/>
      <c r="G93" s="501"/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416">
        <v>14</v>
      </c>
      <c r="H94" s="832">
        <f>SUM(F94:G94)</f>
        <v>14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68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0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/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/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/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/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/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0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/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/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0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/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/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/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/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/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/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/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496" t="s">
        <v>95</v>
      </c>
      <c r="E173" s="448"/>
      <c r="F173" s="437"/>
      <c r="G173" s="437"/>
      <c r="H173" s="449"/>
      <c r="I173" s="824">
        <f>SUM(I174:J210)</f>
        <v>16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/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/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/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/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/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/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/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/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/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/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/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/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/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/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/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/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/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/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/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/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/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/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/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/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/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/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/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/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/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/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/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/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/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/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0"/>
      <c r="J208" s="870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0"/>
      <c r="J209" s="870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0">
        <v>16</v>
      </c>
      <c r="J210" s="870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31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>
        <v>18</v>
      </c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/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2">
        <v>13</v>
      </c>
      <c r="J214" s="87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/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/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/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6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>
        <v>3</v>
      </c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0"/>
      <c r="J225" s="870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0">
        <v>3</v>
      </c>
      <c r="J226" s="870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8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>
        <v>1</v>
      </c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>
        <v>1</v>
      </c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>
        <v>5</v>
      </c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>
        <v>1</v>
      </c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0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/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/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/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/>
      <c r="J236" s="873"/>
      <c r="K236" s="382"/>
      <c r="L236" s="383"/>
    </row>
    <row r="237" spans="2:13" ht="16.5" thickTop="1" thickBot="1" x14ac:dyDescent="0.25">
      <c r="B237" s="371"/>
      <c r="C237" s="475"/>
      <c r="D237" s="495" t="s">
        <v>171</v>
      </c>
      <c r="E237" s="155"/>
      <c r="F237" s="476"/>
      <c r="G237" s="437"/>
      <c r="H237" s="449"/>
      <c r="I237" s="804">
        <f>(I238+I239+I240+I241)</f>
        <v>7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0"/>
      <c r="J238" s="870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1"/>
      <c r="J239" s="871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0">
        <v>7</v>
      </c>
      <c r="J240" s="870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0"/>
      <c r="J241" s="870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/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/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240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R258"/>
  <sheetViews>
    <sheetView showGridLines="0" showRowColHeaders="0" showZeros="0" topLeftCell="A67" zoomScale="85" zoomScaleNormal="85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250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254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255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 t="s">
        <v>256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117</v>
      </c>
      <c r="G10" s="806"/>
      <c r="H10" s="807">
        <f>SUM(F10:G11)</f>
        <v>117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494" t="s">
        <v>1</v>
      </c>
      <c r="I14" s="494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499">
        <f>SUM(H16:H17)</f>
        <v>15</v>
      </c>
      <c r="I15" s="499">
        <f>SUM(I16:I17)</f>
        <v>3</v>
      </c>
      <c r="J15" s="792">
        <f>H15+I15</f>
        <v>18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v>15</v>
      </c>
      <c r="I16" s="84">
        <v>3</v>
      </c>
      <c r="J16" s="796">
        <f>(H16+I16)</f>
        <v>18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/>
      <c r="I17" s="84"/>
      <c r="J17" s="824">
        <f>(H17+I17)</f>
        <v>0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494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8</v>
      </c>
      <c r="G21" s="825"/>
      <c r="H21" s="825"/>
      <c r="I21" s="826"/>
      <c r="J21" s="827">
        <f>(J23+J28+J34+J38+J43+J55+J70+J72+J78)</f>
        <v>30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17</v>
      </c>
      <c r="G22" s="97">
        <f>(G23+G28+G34+G38+G43+G55+G70+G72+G77+G78)</f>
        <v>10</v>
      </c>
      <c r="H22" s="97">
        <f>(H23+H28+H34+H38+H43+H55+H70+H72+H77+H78)</f>
        <v>3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/>
      <c r="G24" s="392"/>
      <c r="H24" s="392"/>
      <c r="I24" s="392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/>
      <c r="G25" s="392"/>
      <c r="H25" s="392"/>
      <c r="I25" s="392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/>
      <c r="G26" s="392"/>
      <c r="H26" s="392"/>
      <c r="I26" s="392"/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/>
      <c r="G27" s="392"/>
      <c r="H27" s="392"/>
      <c r="I27" s="392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496" t="s">
        <v>20</v>
      </c>
      <c r="E28" s="101"/>
      <c r="F28" s="492">
        <f>SUM(F29:F33)</f>
        <v>1</v>
      </c>
      <c r="G28" s="492">
        <f>SUM(G29:G33)</f>
        <v>0</v>
      </c>
      <c r="H28" s="492">
        <f>SUM(H29:H33)</f>
        <v>0</v>
      </c>
      <c r="I28" s="492">
        <f>SUM(I29:I33)</f>
        <v>0</v>
      </c>
      <c r="J28" s="102">
        <f t="shared" si="0"/>
        <v>1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/>
      <c r="G29" s="392"/>
      <c r="H29" s="392"/>
      <c r="I29" s="392"/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/>
      <c r="G30" s="392"/>
      <c r="H30" s="392"/>
      <c r="I30" s="392"/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/>
      <c r="G31" s="392"/>
      <c r="H31" s="392"/>
      <c r="I31" s="392"/>
      <c r="J31" s="365">
        <f t="shared" si="0"/>
        <v>0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/>
      <c r="G32" s="392"/>
      <c r="H32" s="392"/>
      <c r="I32" s="392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>
        <v>1</v>
      </c>
      <c r="G33" s="392"/>
      <c r="H33" s="392"/>
      <c r="I33" s="392"/>
      <c r="J33" s="365">
        <f t="shared" si="0"/>
        <v>1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5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5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/>
      <c r="G35" s="225"/>
      <c r="H35" s="225"/>
      <c r="I35" s="225"/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500">
        <v>5</v>
      </c>
      <c r="G36" s="500"/>
      <c r="H36" s="500"/>
      <c r="I36" s="500"/>
      <c r="J36" s="366">
        <f>SUM(F36:I36)</f>
        <v>5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500"/>
      <c r="G37" s="500"/>
      <c r="H37" s="500"/>
      <c r="I37" s="500"/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492">
        <f>SUM(F39:F42)</f>
        <v>0</v>
      </c>
      <c r="G38" s="492">
        <f>SUM(G39:G42)</f>
        <v>4</v>
      </c>
      <c r="H38" s="492">
        <f>SUM(H39:H42)</f>
        <v>1</v>
      </c>
      <c r="I38" s="492">
        <f>SUM(I39:I42)</f>
        <v>0</v>
      </c>
      <c r="J38" s="100">
        <f t="shared" si="1"/>
        <v>5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/>
      <c r="G39" s="392">
        <v>4</v>
      </c>
      <c r="H39" s="392">
        <v>1</v>
      </c>
      <c r="I39" s="392"/>
      <c r="J39" s="366">
        <f t="shared" si="1"/>
        <v>5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500"/>
      <c r="G40" s="500"/>
      <c r="H40" s="500"/>
      <c r="I40" s="500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500"/>
      <c r="G41" s="500"/>
      <c r="H41" s="500"/>
      <c r="I41" s="500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500"/>
      <c r="G42" s="500"/>
      <c r="H42" s="500"/>
      <c r="I42" s="500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492">
        <f>SUM(F44:F54)</f>
        <v>0</v>
      </c>
      <c r="G43" s="492">
        <f>SUM(G44:G54)</f>
        <v>6</v>
      </c>
      <c r="H43" s="492">
        <f>SUM(H44:H54)</f>
        <v>0</v>
      </c>
      <c r="I43" s="492">
        <f>SUM(I44:I54)</f>
        <v>0</v>
      </c>
      <c r="J43" s="105">
        <f>SUM(F43:I43)</f>
        <v>6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500"/>
      <c r="G44" s="500"/>
      <c r="H44" s="500"/>
      <c r="I44" s="500"/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500"/>
      <c r="G45" s="500"/>
      <c r="H45" s="500"/>
      <c r="I45" s="500"/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500"/>
      <c r="G46" s="500"/>
      <c r="H46" s="500"/>
      <c r="I46" s="500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500"/>
      <c r="G47" s="500">
        <v>2</v>
      </c>
      <c r="H47" s="500"/>
      <c r="I47" s="500"/>
      <c r="J47" s="366">
        <f t="shared" si="1"/>
        <v>2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500"/>
      <c r="G48" s="500">
        <v>2</v>
      </c>
      <c r="H48" s="500"/>
      <c r="I48" s="500"/>
      <c r="J48" s="367">
        <f t="shared" si="1"/>
        <v>2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500"/>
      <c r="G49" s="500">
        <v>2</v>
      </c>
      <c r="H49" s="500"/>
      <c r="I49" s="500"/>
      <c r="J49" s="367">
        <f t="shared" si="1"/>
        <v>2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500"/>
      <c r="G50" s="500"/>
      <c r="H50" s="500"/>
      <c r="I50" s="500"/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500"/>
      <c r="G51" s="500"/>
      <c r="H51" s="500"/>
      <c r="I51" s="500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500"/>
      <c r="G52" s="500"/>
      <c r="H52" s="500"/>
      <c r="I52" s="500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500"/>
      <c r="G53" s="500"/>
      <c r="H53" s="500"/>
      <c r="I53" s="500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500"/>
      <c r="G54" s="500"/>
      <c r="H54" s="500"/>
      <c r="I54" s="500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2</v>
      </c>
      <c r="I55" s="130">
        <f>SUM(I56:I64)</f>
        <v>0</v>
      </c>
      <c r="J55" s="105">
        <f>SUM(F55:F55:I55)</f>
        <v>2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500"/>
      <c r="G56" s="500"/>
      <c r="H56" s="500"/>
      <c r="I56" s="500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500"/>
      <c r="G57" s="500"/>
      <c r="H57" s="500"/>
      <c r="I57" s="500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500"/>
      <c r="G58" s="500"/>
      <c r="H58" s="500"/>
      <c r="I58" s="500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500"/>
      <c r="G59" s="500"/>
      <c r="H59" s="500">
        <v>2</v>
      </c>
      <c r="I59" s="500"/>
      <c r="J59" s="106">
        <f>(I59+H59+G59+F59)</f>
        <v>2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500"/>
      <c r="G60" s="500"/>
      <c r="H60" s="500"/>
      <c r="I60" s="500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500"/>
      <c r="G61" s="500"/>
      <c r="H61" s="500"/>
      <c r="I61" s="500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500"/>
      <c r="G62" s="500"/>
      <c r="H62" s="500"/>
      <c r="I62" s="500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500"/>
      <c r="G63" s="500"/>
      <c r="H63" s="500"/>
      <c r="I63" s="500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500"/>
      <c r="G64" s="500"/>
      <c r="H64" s="500"/>
      <c r="I64" s="500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4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492">
        <f>(F71)</f>
        <v>2</v>
      </c>
      <c r="G70" s="492">
        <f>(G71)</f>
        <v>0</v>
      </c>
      <c r="H70" s="492">
        <f>(H71)</f>
        <v>0</v>
      </c>
      <c r="I70" s="492">
        <f>(I71)</f>
        <v>0</v>
      </c>
      <c r="J70" s="492">
        <f>SUM(F70:I70)</f>
        <v>2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500">
        <v>2</v>
      </c>
      <c r="G71" s="500"/>
      <c r="H71" s="500"/>
      <c r="I71" s="500"/>
      <c r="J71" s="367">
        <f>SUM(F71:I71)</f>
        <v>2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492">
        <f>SUM(F73:F75)</f>
        <v>0</v>
      </c>
      <c r="G72" s="492">
        <f>SUM(G73:G75)</f>
        <v>0</v>
      </c>
      <c r="H72" s="492">
        <f>SUM(H73:H75)</f>
        <v>0</v>
      </c>
      <c r="I72" s="492">
        <f>SUM(I73:I75)</f>
        <v>0</v>
      </c>
      <c r="J72" s="492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500"/>
      <c r="G73" s="500"/>
      <c r="H73" s="500"/>
      <c r="I73" s="500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500"/>
      <c r="G74" s="500"/>
      <c r="H74" s="500"/>
      <c r="I74" s="500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500"/>
      <c r="G75" s="500"/>
      <c r="H75" s="500"/>
      <c r="I75" s="500"/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123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502"/>
      <c r="G77" s="502"/>
      <c r="H77" s="502"/>
      <c r="I77" s="502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9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9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502"/>
      <c r="G79" s="502"/>
      <c r="H79" s="502"/>
      <c r="I79" s="502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502"/>
      <c r="G80" s="502"/>
      <c r="H80" s="502"/>
      <c r="I80" s="502"/>
      <c r="J80" s="415">
        <f>SUM(F80:I80)</f>
        <v>0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502"/>
      <c r="G81" s="502"/>
      <c r="H81" s="502"/>
      <c r="I81" s="502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502"/>
      <c r="G82" s="502"/>
      <c r="H82" s="502"/>
      <c r="I82" s="502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502">
        <v>1</v>
      </c>
      <c r="G83" s="502"/>
      <c r="H83" s="502"/>
      <c r="I83" s="502"/>
      <c r="J83" s="415">
        <f t="shared" si="2"/>
        <v>1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502"/>
      <c r="G84" s="502"/>
      <c r="H84" s="502"/>
      <c r="I84" s="502"/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502">
        <v>8</v>
      </c>
      <c r="G85" s="502"/>
      <c r="H85" s="502"/>
      <c r="I85" s="502"/>
      <c r="J85" s="415">
        <f t="shared" si="2"/>
        <v>8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502"/>
      <c r="G86" s="502"/>
      <c r="H86" s="502"/>
      <c r="I86" s="502"/>
      <c r="J86" s="415">
        <f t="shared" si="2"/>
        <v>0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0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501"/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497" t="s">
        <v>137</v>
      </c>
      <c r="F92" s="498"/>
      <c r="G92" s="501"/>
      <c r="H92" s="832">
        <f>SUM(F92:G92)</f>
        <v>0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497" t="s">
        <v>139</v>
      </c>
      <c r="F93" s="498"/>
      <c r="G93" s="501"/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416"/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58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8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5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>
        <v>4</v>
      </c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>
        <v>1</v>
      </c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/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2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>
        <v>1</v>
      </c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>
        <v>1</v>
      </c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1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>
        <v>1</v>
      </c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/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0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/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/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/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/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/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/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/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496" t="s">
        <v>95</v>
      </c>
      <c r="E173" s="448"/>
      <c r="F173" s="437"/>
      <c r="G173" s="437"/>
      <c r="H173" s="449"/>
      <c r="I173" s="824">
        <f>SUM(I174:J210)</f>
        <v>3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/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/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/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/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/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/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/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/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/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/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/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/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/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/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/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/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/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/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/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/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/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/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/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>
        <v>1</v>
      </c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/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/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/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/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/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/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/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/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/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/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0"/>
      <c r="J208" s="870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0"/>
      <c r="J209" s="870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0">
        <v>2</v>
      </c>
      <c r="J210" s="870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3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>
        <v>3</v>
      </c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/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2"/>
      <c r="J214" s="87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/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/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1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>
        <v>1</v>
      </c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8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>
        <v>5</v>
      </c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0"/>
      <c r="J225" s="870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0">
        <v>3</v>
      </c>
      <c r="J226" s="870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20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>
        <v>11</v>
      </c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>
        <v>1</v>
      </c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>
        <v>8</v>
      </c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/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5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>
        <v>2</v>
      </c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/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/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>
        <v>3</v>
      </c>
      <c r="J236" s="873"/>
      <c r="K236" s="382"/>
      <c r="L236" s="383"/>
    </row>
    <row r="237" spans="2:13" ht="16.5" thickTop="1" thickBot="1" x14ac:dyDescent="0.25">
      <c r="B237" s="371"/>
      <c r="C237" s="475"/>
      <c r="D237" s="495" t="s">
        <v>171</v>
      </c>
      <c r="E237" s="155"/>
      <c r="F237" s="476"/>
      <c r="G237" s="437"/>
      <c r="H237" s="449"/>
      <c r="I237" s="804">
        <f>(I238+I239+I240+I241)</f>
        <v>9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0"/>
      <c r="J238" s="870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1"/>
      <c r="J239" s="871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0">
        <v>9</v>
      </c>
      <c r="J240" s="870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0"/>
      <c r="J241" s="870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1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/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>
        <v>1</v>
      </c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127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R258"/>
  <sheetViews>
    <sheetView showGridLines="0" showRowColHeaders="0" showZeros="0" topLeftCell="A73" zoomScale="85" zoomScaleNormal="85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250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251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252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>
        <v>44286</v>
      </c>
      <c r="D7" s="802"/>
      <c r="E7" s="82" t="s">
        <v>253</v>
      </c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97</v>
      </c>
      <c r="G10" s="806"/>
      <c r="H10" s="807">
        <f>SUM(F10:G11)</f>
        <v>97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494" t="s">
        <v>1</v>
      </c>
      <c r="I14" s="494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499">
        <f>SUM(H16:H17)</f>
        <v>2</v>
      </c>
      <c r="I15" s="499">
        <f>SUM(I16:I17)</f>
        <v>0</v>
      </c>
      <c r="J15" s="792">
        <f>H15+I15</f>
        <v>2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f>'[11]Enero 21'!H16+'[11]Febrero 21'!H16+'[11]Marzo 21'!H16</f>
        <v>2</v>
      </c>
      <c r="I16" s="84">
        <f>'[11]Enero 21'!I16+'[11]Febrero 21'!I16+'[11]Marzo 21'!I16</f>
        <v>0</v>
      </c>
      <c r="J16" s="796">
        <f>(H16+I16)</f>
        <v>2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>
        <f>'[11]Enero 21'!H17+'[11]Febrero 21'!H17+'[11]Marzo 21'!H17</f>
        <v>0</v>
      </c>
      <c r="I17" s="84">
        <f>'[11]Enero 21'!I17+'[11]Febrero 21'!I17+'[11]Marzo 21'!I17</f>
        <v>0</v>
      </c>
      <c r="J17" s="824">
        <f>(H17+I17)</f>
        <v>0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494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3</v>
      </c>
      <c r="G21" s="825"/>
      <c r="H21" s="825"/>
      <c r="I21" s="826"/>
      <c r="J21" s="827">
        <f>(J23+J28+J34+J38+J43+J55+J70+J72+J78)</f>
        <v>19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19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>
        <f>'[11]Enero 21'!F24+'[11]Febrero 21'!F24+'[11]Marzo 21'!F24</f>
        <v>0</v>
      </c>
      <c r="G24" s="392">
        <f>'[11]Enero 21'!G24+'[11]Febrero 21'!G24+'[11]Marzo 21'!G24</f>
        <v>0</v>
      </c>
      <c r="H24" s="392">
        <f>'[11]Enero 21'!H24+'[11]Febrero 21'!H24+'[11]Marzo 21'!H24</f>
        <v>0</v>
      </c>
      <c r="I24" s="392">
        <f>'[11]Enero 21'!I24+'[11]Febrero 21'!I24+'[11]Marzo 21'!I24</f>
        <v>0</v>
      </c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>
        <f>'[11]Enero 21'!F25+'[11]Febrero 21'!F25+'[11]Marzo 21'!F25</f>
        <v>0</v>
      </c>
      <c r="G25" s="392">
        <f>'[11]Enero 21'!G25+'[11]Febrero 21'!G25+'[11]Marzo 21'!G25</f>
        <v>0</v>
      </c>
      <c r="H25" s="392">
        <f>'[11]Enero 21'!H25+'[11]Febrero 21'!H25+'[11]Marzo 21'!H25</f>
        <v>0</v>
      </c>
      <c r="I25" s="392">
        <f>'[11]Enero 21'!I25+'[11]Febrero 21'!I25+'[11]Marzo 21'!I25</f>
        <v>0</v>
      </c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>
        <f>'[11]Enero 21'!F26+'[11]Febrero 21'!F26+'[11]Marzo 21'!F26</f>
        <v>0</v>
      </c>
      <c r="G26" s="392">
        <f>'[11]Enero 21'!G26+'[11]Febrero 21'!G26+'[11]Marzo 21'!G26</f>
        <v>0</v>
      </c>
      <c r="H26" s="392">
        <f>'[11]Enero 21'!H26+'[11]Febrero 21'!H26+'[11]Marzo 21'!H26</f>
        <v>0</v>
      </c>
      <c r="I26" s="392">
        <f>'[11]Enero 21'!I26+'[11]Febrero 21'!I26+'[11]Marzo 21'!I26</f>
        <v>0</v>
      </c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>
        <f>'[11]Enero 21'!F27+'[11]Febrero 21'!F27+'[11]Marzo 21'!F27</f>
        <v>0</v>
      </c>
      <c r="G27" s="392">
        <f>'[11]Enero 21'!G27+'[11]Febrero 21'!G27+'[11]Marzo 21'!G27</f>
        <v>0</v>
      </c>
      <c r="H27" s="392">
        <f>'[11]Enero 21'!H27+'[11]Febrero 21'!H27+'[11]Marzo 21'!H27</f>
        <v>0</v>
      </c>
      <c r="I27" s="392">
        <f>'[11]Enero 21'!I27+'[11]Febrero 21'!I27+'[11]Marzo 21'!I27</f>
        <v>0</v>
      </c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496" t="s">
        <v>20</v>
      </c>
      <c r="E28" s="101"/>
      <c r="F28" s="492">
        <f>SUM(F29:F33)</f>
        <v>3</v>
      </c>
      <c r="G28" s="492">
        <f>SUM(G29:G33)</f>
        <v>0</v>
      </c>
      <c r="H28" s="492">
        <f>SUM(H29:H33)</f>
        <v>0</v>
      </c>
      <c r="I28" s="492">
        <f>SUM(I29:I33)</f>
        <v>0</v>
      </c>
      <c r="J28" s="102">
        <f t="shared" si="0"/>
        <v>3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>
        <f>'[11]Enero 21'!F29+'[11]Febrero 21'!F29+'[11]Marzo 21'!F29</f>
        <v>0</v>
      </c>
      <c r="G29" s="392">
        <f>'[11]Enero 21'!G29+'[11]Febrero 21'!G29+'[11]Marzo 21'!G29</f>
        <v>0</v>
      </c>
      <c r="H29" s="392">
        <f>'[11]Enero 21'!H29+'[11]Febrero 21'!H29+'[11]Marzo 21'!H29</f>
        <v>0</v>
      </c>
      <c r="I29" s="392">
        <f>'[11]Enero 21'!I29+'[11]Febrero 21'!I29+'[11]Marzo 21'!I29</f>
        <v>0</v>
      </c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>
        <f>'[11]Enero 21'!F30+'[11]Febrero 21'!F30+'[11]Marzo 21'!F30</f>
        <v>0</v>
      </c>
      <c r="G30" s="392">
        <f>'[11]Enero 21'!G30+'[11]Febrero 21'!G30+'[11]Marzo 21'!G30</f>
        <v>0</v>
      </c>
      <c r="H30" s="392">
        <f>'[11]Enero 21'!H30+'[11]Febrero 21'!H30+'[11]Marzo 21'!H30</f>
        <v>0</v>
      </c>
      <c r="I30" s="392">
        <f>'[11]Enero 21'!I30+'[11]Febrero 21'!I30+'[11]Marzo 21'!I30</f>
        <v>0</v>
      </c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>
        <f>'[11]Enero 21'!F31+'[11]Febrero 21'!F31+'[11]Marzo 21'!F31</f>
        <v>2</v>
      </c>
      <c r="G31" s="392">
        <f>'[11]Enero 21'!G31+'[11]Febrero 21'!G31+'[11]Marzo 21'!G31</f>
        <v>0</v>
      </c>
      <c r="H31" s="392">
        <f>'[11]Enero 21'!H31+'[11]Febrero 21'!H31+'[11]Marzo 21'!H31</f>
        <v>0</v>
      </c>
      <c r="I31" s="392">
        <f>'[11]Enero 21'!I31+'[11]Febrero 21'!I31+'[11]Marzo 21'!I31</f>
        <v>0</v>
      </c>
      <c r="J31" s="365">
        <f t="shared" si="0"/>
        <v>2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>
        <f>'[11]Enero 21'!F32+'[11]Febrero 21'!F32+'[11]Marzo 21'!F32</f>
        <v>0</v>
      </c>
      <c r="G32" s="392">
        <f>'[11]Enero 21'!G32+'[11]Febrero 21'!G32+'[11]Marzo 21'!G32</f>
        <v>0</v>
      </c>
      <c r="H32" s="392">
        <f>'[11]Enero 21'!H32+'[11]Febrero 21'!H32+'[11]Marzo 21'!H32</f>
        <v>0</v>
      </c>
      <c r="I32" s="392">
        <f>'[11]Enero 21'!I32+'[11]Febrero 21'!I32+'[11]Marzo 21'!I32</f>
        <v>0</v>
      </c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>
        <f>'[11]Enero 21'!F33+'[11]Febrero 21'!F33+'[11]Marzo 21'!F33</f>
        <v>1</v>
      </c>
      <c r="G33" s="392">
        <f>'[11]Enero 21'!G33+'[11]Febrero 21'!G33+'[11]Marzo 21'!G33</f>
        <v>0</v>
      </c>
      <c r="H33" s="392">
        <f>'[11]Enero 21'!H33+'[11]Febrero 21'!H33+'[11]Marzo 21'!H33</f>
        <v>0</v>
      </c>
      <c r="I33" s="392">
        <f>'[11]Enero 21'!I33+'[11]Febrero 21'!I33+'[11]Marzo 21'!I33</f>
        <v>0</v>
      </c>
      <c r="J33" s="365">
        <f t="shared" si="0"/>
        <v>1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6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6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392">
        <f>'[11]Enero 21'!F35+'[11]Febrero 21'!F35+'[11]Marzo 21'!F35</f>
        <v>0</v>
      </c>
      <c r="G35" s="392">
        <f>'[11]Enero 21'!G35+'[11]Febrero 21'!G35+'[11]Marzo 21'!G35</f>
        <v>0</v>
      </c>
      <c r="H35" s="392">
        <f>'[11]Enero 21'!H35+'[11]Febrero 21'!H35+'[11]Marzo 21'!H35</f>
        <v>0</v>
      </c>
      <c r="I35" s="392">
        <f>'[11]Enero 21'!I35+'[11]Febrero 21'!I35+'[11]Marzo 21'!I35</f>
        <v>0</v>
      </c>
      <c r="J35" s="366">
        <f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392">
        <f>'[11]Enero 21'!F36+'[11]Febrero 21'!F36+'[11]Marzo 21'!F36</f>
        <v>6</v>
      </c>
      <c r="G36" s="392">
        <f>'[11]Enero 21'!G36+'[11]Febrero 21'!G36+'[11]Marzo 21'!G36</f>
        <v>0</v>
      </c>
      <c r="H36" s="392">
        <f>'[11]Enero 21'!H36+'[11]Febrero 21'!H36+'[11]Marzo 21'!H36</f>
        <v>0</v>
      </c>
      <c r="I36" s="392">
        <f>'[11]Enero 21'!I36+'[11]Febrero 21'!I36+'[11]Marzo 21'!I36</f>
        <v>0</v>
      </c>
      <c r="J36" s="366">
        <f>SUM(F36:I36)</f>
        <v>6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392">
        <f>'[11]Enero 21'!F37+'[11]Febrero 21'!F37+'[11]Marzo 21'!F37</f>
        <v>0</v>
      </c>
      <c r="G37" s="392">
        <f>'[11]Enero 21'!G37+'[11]Febrero 21'!G37+'[11]Marzo 21'!G37</f>
        <v>0</v>
      </c>
      <c r="H37" s="392">
        <f>'[11]Enero 21'!H37+'[11]Febrero 21'!H37+'[11]Marzo 21'!H37</f>
        <v>0</v>
      </c>
      <c r="I37" s="392">
        <f>'[11]Enero 21'!I37+'[11]Febrero 21'!I37+'[11]Marzo 21'!I37</f>
        <v>0</v>
      </c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492">
        <f>SUM(F39:F42)</f>
        <v>0</v>
      </c>
      <c r="G38" s="492">
        <f>SUM(G39:G42)</f>
        <v>0</v>
      </c>
      <c r="H38" s="492">
        <f>SUM(H39:H42)</f>
        <v>0</v>
      </c>
      <c r="I38" s="492">
        <f>SUM(I39:I42)</f>
        <v>0</v>
      </c>
      <c r="J38" s="100">
        <f t="shared" ref="J38:J54" si="1">SUM(F38:I38)</f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>
        <f>'[11]Enero 21'!F39+'[11]Febrero 21'!F39+'[11]Marzo 21'!F39</f>
        <v>0</v>
      </c>
      <c r="G39" s="392">
        <f>'[11]Enero 21'!G39+'[11]Febrero 21'!G39+'[11]Marzo 21'!G39</f>
        <v>0</v>
      </c>
      <c r="H39" s="392">
        <f>'[11]Enero 21'!H39+'[11]Febrero 21'!H39+'[11]Marzo 21'!H39</f>
        <v>0</v>
      </c>
      <c r="I39" s="392">
        <f>'[11]Enero 21'!I39+'[11]Febrero 21'!I39+'[11]Marzo 21'!I39</f>
        <v>0</v>
      </c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392"/>
      <c r="G40" s="392"/>
      <c r="H40" s="392"/>
      <c r="I40" s="392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392">
        <f>'[11]Enero 21'!F41+'[11]Febrero 21'!F41+'[11]Marzo 21'!F41</f>
        <v>0</v>
      </c>
      <c r="G41" s="392">
        <f>'[11]Enero 21'!G41+'[11]Febrero 21'!G41+'[11]Marzo 21'!G41</f>
        <v>0</v>
      </c>
      <c r="H41" s="392">
        <f>'[11]Enero 21'!H41+'[11]Febrero 21'!H41+'[11]Marzo 21'!H41</f>
        <v>0</v>
      </c>
      <c r="I41" s="392">
        <f>'[11]Enero 21'!I41+'[11]Febrero 21'!I41+'[11]Marzo 21'!I41</f>
        <v>0</v>
      </c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392">
        <f>'[11]Enero 21'!F42+'[11]Febrero 21'!F42+'[11]Marzo 21'!F42</f>
        <v>0</v>
      </c>
      <c r="G42" s="392">
        <f>'[11]Enero 21'!G42+'[11]Febrero 21'!G42+'[11]Marzo 21'!G42</f>
        <v>0</v>
      </c>
      <c r="H42" s="392">
        <f>'[11]Enero 21'!H42+'[11]Febrero 21'!H42+'[11]Marzo 21'!H42</f>
        <v>0</v>
      </c>
      <c r="I42" s="392">
        <f>'[11]Enero 21'!I42+'[11]Febrero 21'!I42+'[11]Marzo 21'!I42</f>
        <v>0</v>
      </c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492">
        <f>SUM(F44:F54)</f>
        <v>0</v>
      </c>
      <c r="G43" s="492">
        <f>SUM(G44:G54)</f>
        <v>0</v>
      </c>
      <c r="H43" s="492">
        <f>SUM(H44:H54)</f>
        <v>0</v>
      </c>
      <c r="I43" s="492">
        <f>SUM(I44:I54)</f>
        <v>0</v>
      </c>
      <c r="J43" s="105">
        <f>SUM(F43:I43)</f>
        <v>0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392">
        <f>'[11]Enero 21'!F44+'[11]Febrero 21'!F44+'[11]Marzo 21'!F44</f>
        <v>0</v>
      </c>
      <c r="G44" s="392">
        <f>'[11]Enero 21'!G44+'[11]Febrero 21'!G44+'[11]Marzo 21'!G44</f>
        <v>0</v>
      </c>
      <c r="H44" s="392">
        <f>'[11]Enero 21'!H44+'[11]Febrero 21'!H44+'[11]Marzo 21'!H44</f>
        <v>0</v>
      </c>
      <c r="I44" s="392">
        <f>'[11]Enero 21'!I44+'[11]Febrero 21'!I44+'[11]Marzo 21'!I44</f>
        <v>0</v>
      </c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392">
        <f>'[11]Enero 21'!F45+'[11]Febrero 21'!F45+'[11]Marzo 21'!F45</f>
        <v>0</v>
      </c>
      <c r="G45" s="392">
        <f>'[11]Enero 21'!G45+'[11]Febrero 21'!G45+'[11]Marzo 21'!G45</f>
        <v>0</v>
      </c>
      <c r="H45" s="392">
        <f>'[11]Enero 21'!H45+'[11]Febrero 21'!H45+'[11]Marzo 21'!H45</f>
        <v>0</v>
      </c>
      <c r="I45" s="392">
        <f>'[11]Enero 21'!I45+'[11]Febrero 21'!I45+'[11]Marzo 21'!I45</f>
        <v>0</v>
      </c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392">
        <f>'[11]Enero 21'!F46+'[11]Febrero 21'!F46+'[11]Marzo 21'!F46</f>
        <v>0</v>
      </c>
      <c r="G46" s="392">
        <f>'[11]Enero 21'!G46+'[11]Febrero 21'!G46+'[11]Marzo 21'!G46</f>
        <v>0</v>
      </c>
      <c r="H46" s="392">
        <f>'[11]Enero 21'!H46+'[11]Febrero 21'!H46+'[11]Marzo 21'!H46</f>
        <v>0</v>
      </c>
      <c r="I46" s="392">
        <f>'[11]Enero 21'!I46+'[11]Febrero 21'!I46+'[11]Marzo 21'!I46</f>
        <v>0</v>
      </c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392">
        <f>'[11]Enero 21'!F47+'[11]Febrero 21'!F47+'[11]Marzo 21'!F47</f>
        <v>0</v>
      </c>
      <c r="G47" s="392">
        <f>'[11]Enero 21'!G47+'[11]Febrero 21'!G47+'[11]Marzo 21'!G47</f>
        <v>0</v>
      </c>
      <c r="H47" s="392">
        <f>'[11]Enero 21'!H47+'[11]Febrero 21'!H47+'[11]Marzo 21'!H47</f>
        <v>0</v>
      </c>
      <c r="I47" s="392">
        <f>'[11]Enero 21'!I47+'[11]Febrero 21'!I47+'[11]Marzo 21'!I47</f>
        <v>0</v>
      </c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392">
        <f>'[11]Enero 21'!F48+'[11]Febrero 21'!F48+'[11]Marzo 21'!F48</f>
        <v>0</v>
      </c>
      <c r="G48" s="392">
        <f>'[11]Enero 21'!G48+'[11]Febrero 21'!G48+'[11]Marzo 21'!G48</f>
        <v>0</v>
      </c>
      <c r="H48" s="392">
        <f>'[11]Enero 21'!H48+'[11]Febrero 21'!H48+'[11]Marzo 21'!H48</f>
        <v>0</v>
      </c>
      <c r="I48" s="392">
        <f>'[11]Enero 21'!I48+'[11]Febrero 21'!I48+'[11]Marzo 21'!I48</f>
        <v>0</v>
      </c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392">
        <f>'[11]Enero 21'!F49+'[11]Febrero 21'!F49+'[11]Marzo 21'!F49</f>
        <v>0</v>
      </c>
      <c r="G49" s="392">
        <f>'[11]Enero 21'!G49+'[11]Febrero 21'!G49+'[11]Marzo 21'!G49</f>
        <v>0</v>
      </c>
      <c r="H49" s="392">
        <f>'[11]Enero 21'!H49+'[11]Febrero 21'!H49+'[11]Marzo 21'!H49</f>
        <v>0</v>
      </c>
      <c r="I49" s="392">
        <f>'[11]Enero 21'!I49+'[11]Febrero 21'!I49+'[11]Marzo 21'!I49</f>
        <v>0</v>
      </c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392">
        <f>'[11]Enero 21'!F50+'[11]Febrero 21'!F50+'[11]Marzo 21'!F50</f>
        <v>0</v>
      </c>
      <c r="G50" s="392">
        <f>'[11]Enero 21'!G50+'[11]Febrero 21'!G50+'[11]Marzo 21'!G50</f>
        <v>0</v>
      </c>
      <c r="H50" s="392">
        <f>'[11]Enero 21'!H50+'[11]Febrero 21'!H50+'[11]Marzo 21'!H50</f>
        <v>0</v>
      </c>
      <c r="I50" s="392">
        <f>'[11]Enero 21'!I50+'[11]Febrero 21'!I50+'[11]Marzo 21'!I50</f>
        <v>0</v>
      </c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392">
        <f>'[11]Enero 21'!F51+'[11]Febrero 21'!F51+'[11]Marzo 21'!F51</f>
        <v>0</v>
      </c>
      <c r="G51" s="392">
        <f>'[11]Enero 21'!G51+'[11]Febrero 21'!G51+'[11]Marzo 21'!G51</f>
        <v>0</v>
      </c>
      <c r="H51" s="392">
        <f>'[11]Enero 21'!H51+'[11]Febrero 21'!H51+'[11]Marzo 21'!H51</f>
        <v>0</v>
      </c>
      <c r="I51" s="392">
        <f>'[11]Enero 21'!I51+'[11]Febrero 21'!I51+'[11]Marzo 21'!I51</f>
        <v>0</v>
      </c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392">
        <f>'[11]Enero 21'!F52+'[11]Febrero 21'!F52+'[11]Marzo 21'!F52</f>
        <v>0</v>
      </c>
      <c r="G52" s="392">
        <f>'[11]Enero 21'!G52+'[11]Febrero 21'!G52+'[11]Marzo 21'!G52</f>
        <v>0</v>
      </c>
      <c r="H52" s="392">
        <f>'[11]Enero 21'!H52+'[11]Febrero 21'!H52+'[11]Marzo 21'!H52</f>
        <v>0</v>
      </c>
      <c r="I52" s="392">
        <f>'[11]Enero 21'!I52+'[11]Febrero 21'!I52+'[11]Marzo 21'!I52</f>
        <v>0</v>
      </c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392">
        <f>'[11]Enero 21'!F53+'[11]Febrero 21'!F53+'[11]Marzo 21'!F53</f>
        <v>0</v>
      </c>
      <c r="G53" s="392">
        <f>'[11]Enero 21'!G53+'[11]Febrero 21'!G53+'[11]Marzo 21'!G53</f>
        <v>0</v>
      </c>
      <c r="H53" s="392">
        <f>'[11]Enero 21'!H53+'[11]Febrero 21'!H53+'[11]Marzo 21'!H53</f>
        <v>0</v>
      </c>
      <c r="I53" s="392">
        <f>'[11]Enero 21'!I53+'[11]Febrero 21'!I53+'[11]Marzo 21'!I53</f>
        <v>0</v>
      </c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392">
        <f>'[11]Enero 21'!F54+'[11]Febrero 21'!F54+'[11]Marzo 21'!F54</f>
        <v>0</v>
      </c>
      <c r="G54" s="392">
        <f>'[11]Enero 21'!G54+'[11]Febrero 21'!G54+'[11]Marzo 21'!G54</f>
        <v>0</v>
      </c>
      <c r="H54" s="392">
        <f>'[11]Enero 21'!H54+'[11]Febrero 21'!H54+'[11]Marzo 21'!H54</f>
        <v>0</v>
      </c>
      <c r="I54" s="392">
        <f>'[11]Enero 21'!I54+'[11]Febrero 21'!I54+'[11]Marzo 21'!I54</f>
        <v>0</v>
      </c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392">
        <f>'[11]Enero 21'!F56+'[11]Febrero 21'!F56+'[11]Marzo 21'!F56</f>
        <v>0</v>
      </c>
      <c r="G56" s="392">
        <f>'[11]Enero 21'!G56+'[11]Febrero 21'!G56+'[11]Marzo 21'!G56</f>
        <v>0</v>
      </c>
      <c r="H56" s="392">
        <f>'[11]Enero 21'!H56+'[11]Febrero 21'!H56+'[11]Marzo 21'!H56</f>
        <v>0</v>
      </c>
      <c r="I56" s="392">
        <f>'[11]Enero 21'!I56+'[11]Febrero 21'!I56+'[11]Marzo 21'!I56</f>
        <v>0</v>
      </c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392">
        <f>'[11]Enero 21'!F57+'[11]Febrero 21'!F57+'[11]Marzo 21'!F57</f>
        <v>0</v>
      </c>
      <c r="G57" s="392">
        <f>'[11]Enero 21'!G57+'[11]Febrero 21'!G57+'[11]Marzo 21'!G57</f>
        <v>0</v>
      </c>
      <c r="H57" s="392">
        <f>'[11]Enero 21'!H57+'[11]Febrero 21'!H57+'[11]Marzo 21'!H57</f>
        <v>0</v>
      </c>
      <c r="I57" s="392">
        <f>'[11]Enero 21'!I57+'[11]Febrero 21'!I57+'[11]Marzo 21'!I57</f>
        <v>0</v>
      </c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392">
        <f>'[11]Enero 21'!F58+'[11]Febrero 21'!F58+'[11]Marzo 21'!F58</f>
        <v>0</v>
      </c>
      <c r="G58" s="392">
        <f>'[11]Enero 21'!G58+'[11]Febrero 21'!G58+'[11]Marzo 21'!G58</f>
        <v>0</v>
      </c>
      <c r="H58" s="392">
        <f>'[11]Enero 21'!H58+'[11]Febrero 21'!H58+'[11]Marzo 21'!H58</f>
        <v>0</v>
      </c>
      <c r="I58" s="392">
        <f>'[11]Enero 21'!I58+'[11]Febrero 21'!I58+'[11]Marzo 21'!I58</f>
        <v>0</v>
      </c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392">
        <f>'[11]Enero 21'!F59+'[11]Febrero 21'!F59+'[11]Marzo 21'!F59</f>
        <v>0</v>
      </c>
      <c r="G59" s="392">
        <f>'[11]Enero 21'!G59+'[11]Febrero 21'!G59+'[11]Marzo 21'!G59</f>
        <v>0</v>
      </c>
      <c r="H59" s="392">
        <f>'[11]Enero 21'!H59+'[11]Febrero 21'!H59+'[11]Marzo 21'!H59</f>
        <v>0</v>
      </c>
      <c r="I59" s="392">
        <f>'[11]Enero 21'!I59+'[11]Febrero 21'!I59+'[11]Marzo 21'!I59</f>
        <v>0</v>
      </c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392">
        <f>'[11]Enero 21'!F60+'[11]Febrero 21'!F60+'[11]Marzo 21'!F60</f>
        <v>0</v>
      </c>
      <c r="G60" s="392">
        <f>'[11]Enero 21'!G60+'[11]Febrero 21'!G60+'[11]Marzo 21'!G60</f>
        <v>0</v>
      </c>
      <c r="H60" s="392">
        <f>'[11]Enero 21'!H60+'[11]Febrero 21'!H60+'[11]Marzo 21'!H60</f>
        <v>0</v>
      </c>
      <c r="I60" s="392">
        <f>'[11]Enero 21'!I60+'[11]Febrero 21'!I60+'[11]Marzo 21'!I60</f>
        <v>0</v>
      </c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392">
        <f>'[11]Enero 21'!F61+'[11]Febrero 21'!F61+'[11]Marzo 21'!F61</f>
        <v>0</v>
      </c>
      <c r="G61" s="392">
        <f>'[11]Enero 21'!G61+'[11]Febrero 21'!G61+'[11]Marzo 21'!G61</f>
        <v>0</v>
      </c>
      <c r="H61" s="392">
        <f>'[11]Enero 21'!H61+'[11]Febrero 21'!H61+'[11]Marzo 21'!H61</f>
        <v>0</v>
      </c>
      <c r="I61" s="392">
        <f>'[11]Enero 21'!I61+'[11]Febrero 21'!I61+'[11]Marzo 21'!I61</f>
        <v>0</v>
      </c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392">
        <f>'[11]Enero 21'!F62+'[11]Febrero 21'!F62+'[11]Marzo 21'!F62</f>
        <v>0</v>
      </c>
      <c r="G62" s="392">
        <f>'[11]Enero 21'!G62+'[11]Febrero 21'!G62+'[11]Marzo 21'!G62</f>
        <v>0</v>
      </c>
      <c r="H62" s="392">
        <f>'[11]Enero 21'!H62+'[11]Febrero 21'!H62+'[11]Marzo 21'!H62</f>
        <v>0</v>
      </c>
      <c r="I62" s="392">
        <f>'[11]Enero 21'!I62+'[11]Febrero 21'!I62+'[11]Marzo 21'!I62</f>
        <v>0</v>
      </c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392">
        <f>'[11]Enero 21'!F63+'[11]Febrero 21'!F63+'[11]Marzo 21'!F63</f>
        <v>0</v>
      </c>
      <c r="G63" s="392">
        <f>'[11]Enero 21'!G63+'[11]Febrero 21'!G63+'[11]Marzo 21'!G63</f>
        <v>0</v>
      </c>
      <c r="H63" s="392">
        <f>'[11]Enero 21'!H63+'[11]Febrero 21'!H63+'[11]Marzo 21'!H63</f>
        <v>0</v>
      </c>
      <c r="I63" s="392">
        <f>'[11]Enero 21'!I63+'[11]Febrero 21'!I63+'[11]Marzo 21'!I63</f>
        <v>0</v>
      </c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392">
        <f>'[11]Enero 21'!F64+'[11]Febrero 21'!F64+'[11]Marzo 21'!F64</f>
        <v>0</v>
      </c>
      <c r="G64" s="392">
        <f>'[11]Enero 21'!G64+'[11]Febrero 21'!G64+'[11]Marzo 21'!G64</f>
        <v>0</v>
      </c>
      <c r="H64" s="392">
        <f>'[11]Enero 21'!H64+'[11]Febrero 21'!H64+'[11]Marzo 21'!H64</f>
        <v>0</v>
      </c>
      <c r="I64" s="392">
        <f>'[11]Enero 21'!I64+'[11]Febrero 21'!I64+'[11]Marzo 21'!I64</f>
        <v>0</v>
      </c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7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492">
        <f>(F71)</f>
        <v>3</v>
      </c>
      <c r="G70" s="492">
        <f>(G71)</f>
        <v>0</v>
      </c>
      <c r="H70" s="492">
        <f>(H71)</f>
        <v>0</v>
      </c>
      <c r="I70" s="492">
        <f>(I71)</f>
        <v>0</v>
      </c>
      <c r="J70" s="492">
        <f>SUM(F70:I70)</f>
        <v>3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500">
        <v>3</v>
      </c>
      <c r="G71" s="500"/>
      <c r="H71" s="500"/>
      <c r="I71" s="500"/>
      <c r="J71" s="367">
        <f>SUM(F71:I71)</f>
        <v>3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492">
        <f>SUM(F73:F75)</f>
        <v>2</v>
      </c>
      <c r="G72" s="492">
        <f>SUM(G73:G75)</f>
        <v>0</v>
      </c>
      <c r="H72" s="492">
        <f>SUM(H73:H75)</f>
        <v>0</v>
      </c>
      <c r="I72" s="492">
        <f>SUM(I73:I75)</f>
        <v>0</v>
      </c>
      <c r="J72" s="492">
        <f t="shared" ref="J72:J86" si="2">SUM(F72:I72)</f>
        <v>2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500"/>
      <c r="G73" s="500"/>
      <c r="H73" s="500"/>
      <c r="I73" s="500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500"/>
      <c r="G74" s="500"/>
      <c r="H74" s="500"/>
      <c r="I74" s="500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500">
        <v>2</v>
      </c>
      <c r="G75" s="500"/>
      <c r="H75" s="500"/>
      <c r="I75" s="500"/>
      <c r="J75" s="368">
        <f t="shared" si="2"/>
        <v>2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89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502"/>
      <c r="G77" s="502"/>
      <c r="H77" s="502"/>
      <c r="I77" s="502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5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5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502">
        <f>'[11]Enero 21'!F79+'[11]Febrero 21'!F79+'[11]Marzo 21'!F79</f>
        <v>0</v>
      </c>
      <c r="G79" s="502">
        <f>'[11]Enero 21'!G79+'[11]Febrero 21'!G79+'[11]Marzo 21'!G79</f>
        <v>0</v>
      </c>
      <c r="H79" s="502">
        <f>'[11]Enero 21'!H79+'[11]Febrero 21'!H79+'[11]Marzo 21'!H79</f>
        <v>0</v>
      </c>
      <c r="I79" s="502">
        <f>'[11]Enero 21'!I79+'[11]Febrero 21'!I79+'[11]Marzo 21'!I79</f>
        <v>0</v>
      </c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502">
        <f>'[11]Enero 21'!F80+'[11]Febrero 21'!F80+'[11]Marzo 21'!F80</f>
        <v>0</v>
      </c>
      <c r="G80" s="502">
        <f>'[11]Enero 21'!G80+'[11]Febrero 21'!G80+'[11]Marzo 21'!G80</f>
        <v>0</v>
      </c>
      <c r="H80" s="502">
        <f>'[11]Enero 21'!H80+'[11]Febrero 21'!H80+'[11]Marzo 21'!H80</f>
        <v>0</v>
      </c>
      <c r="I80" s="502">
        <f>'[11]Enero 21'!I80+'[11]Febrero 21'!I80+'[11]Marzo 21'!I80</f>
        <v>0</v>
      </c>
      <c r="J80" s="415">
        <f>SUM(F80:I80)</f>
        <v>0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502">
        <f>'[11]Enero 21'!F81+'[11]Febrero 21'!F81+'[11]Marzo 21'!F81</f>
        <v>0</v>
      </c>
      <c r="G81" s="502">
        <f>'[11]Enero 21'!G81+'[11]Febrero 21'!G81+'[11]Marzo 21'!G81</f>
        <v>0</v>
      </c>
      <c r="H81" s="502">
        <f>'[11]Enero 21'!H81+'[11]Febrero 21'!H81+'[11]Marzo 21'!H81</f>
        <v>0</v>
      </c>
      <c r="I81" s="502">
        <f>'[11]Enero 21'!I81+'[11]Febrero 21'!I81+'[11]Marzo 21'!I81</f>
        <v>0</v>
      </c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502">
        <f>'[11]Enero 21'!F82+'[11]Febrero 21'!F82+'[11]Marzo 21'!F82</f>
        <v>0</v>
      </c>
      <c r="G82" s="502">
        <f>'[11]Enero 21'!G82+'[11]Febrero 21'!G82+'[11]Marzo 21'!G82</f>
        <v>0</v>
      </c>
      <c r="H82" s="502">
        <f>'[11]Enero 21'!H82+'[11]Febrero 21'!H82+'[11]Marzo 21'!H82</f>
        <v>0</v>
      </c>
      <c r="I82" s="502">
        <f>'[11]Enero 21'!I82+'[11]Febrero 21'!I82+'[11]Marzo 21'!I82</f>
        <v>0</v>
      </c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502">
        <f>'[11]Enero 21'!F83+'[11]Febrero 21'!F83+'[11]Marzo 21'!F83</f>
        <v>0</v>
      </c>
      <c r="G83" s="502">
        <f>'[11]Enero 21'!G83+'[11]Febrero 21'!G83+'[11]Marzo 21'!G83</f>
        <v>0</v>
      </c>
      <c r="H83" s="502">
        <f>'[11]Enero 21'!H83+'[11]Febrero 21'!H83+'[11]Marzo 21'!H83</f>
        <v>0</v>
      </c>
      <c r="I83" s="502">
        <f>'[11]Enero 21'!I83+'[11]Febrero 21'!I83+'[11]Marzo 21'!I83</f>
        <v>0</v>
      </c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502">
        <f>'[11]Enero 21'!F84+'[11]Febrero 21'!F84+'[11]Marzo 21'!F84</f>
        <v>0</v>
      </c>
      <c r="G84" s="502">
        <f>'[11]Enero 21'!G84+'[11]Febrero 21'!G84+'[11]Marzo 21'!G84</f>
        <v>0</v>
      </c>
      <c r="H84" s="502">
        <f>'[11]Enero 21'!H84+'[11]Febrero 21'!H84+'[11]Marzo 21'!H84</f>
        <v>0</v>
      </c>
      <c r="I84" s="502">
        <f>'[11]Enero 21'!I84+'[11]Febrero 21'!I84+'[11]Marzo 21'!I84</f>
        <v>0</v>
      </c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502">
        <f>'[11]Enero 21'!F85+'[11]Febrero 21'!F85+'[11]Marzo 21'!F85</f>
        <v>3</v>
      </c>
      <c r="G85" s="502">
        <f>'[11]Enero 21'!G85+'[11]Febrero 21'!G85+'[11]Marzo 21'!G85</f>
        <v>0</v>
      </c>
      <c r="H85" s="502">
        <f>'[11]Enero 21'!H85+'[11]Febrero 21'!H85+'[11]Marzo 21'!H85</f>
        <v>0</v>
      </c>
      <c r="I85" s="502">
        <f>'[11]Enero 21'!I85+'[11]Febrero 21'!I85+'[11]Marzo 21'!I85</f>
        <v>0</v>
      </c>
      <c r="J85" s="415">
        <f t="shared" si="2"/>
        <v>3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502">
        <f>'[11]Enero 21'!F86+'[11]Febrero 21'!F86+'[11]Marzo 21'!F86</f>
        <v>2</v>
      </c>
      <c r="G86" s="502">
        <f>'[11]Enero 21'!G86+'[11]Febrero 21'!G86+'[11]Marzo 21'!G86</f>
        <v>0</v>
      </c>
      <c r="H86" s="502">
        <f>'[11]Enero 21'!H86+'[11]Febrero 21'!H86+'[11]Marzo 21'!H86</f>
        <v>0</v>
      </c>
      <c r="I86" s="502">
        <f>'[11]Enero 21'!I86+'[11]Febrero 21'!I86+'[11]Marzo 21'!I86</f>
        <v>0</v>
      </c>
      <c r="J86" s="415">
        <f t="shared" si="2"/>
        <v>2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0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501">
        <f>'[11]Enero 21'!G91+'[11]Febrero 21'!G91+'[11]Marzo 21'!G91</f>
        <v>0</v>
      </c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497" t="s">
        <v>137</v>
      </c>
      <c r="F92" s="498"/>
      <c r="G92" s="501">
        <f>'[11]Enero 21'!G92+'[11]Febrero 21'!G92+'[11]Marzo 21'!G92</f>
        <v>0</v>
      </c>
      <c r="H92" s="832">
        <f>SUM(F92:G92)</f>
        <v>0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497" t="s">
        <v>139</v>
      </c>
      <c r="F93" s="498"/>
      <c r="G93" s="501">
        <f>'[11]Enero 21'!G93+'[11]Febrero 21'!G93+'[11]Marzo 21'!G93</f>
        <v>0</v>
      </c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501">
        <f>'[11]Enero 21'!G94+'[11]Febrero 21'!G94+'[11]Marzo 21'!G94</f>
        <v>0</v>
      </c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63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2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1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>
        <v>1</v>
      </c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/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/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/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/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0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/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/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1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/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/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/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>
        <v>1</v>
      </c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/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/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/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496" t="s">
        <v>95</v>
      </c>
      <c r="E173" s="448"/>
      <c r="F173" s="437"/>
      <c r="G173" s="437"/>
      <c r="H173" s="449"/>
      <c r="I173" s="824">
        <f>SUM(I174:J210)</f>
        <v>5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>
        <f>'[11]Enero 21'!I174:J174+'[11]Febrero 21'!I174:J174+'[11]Marzo 21'!I174:J174</f>
        <v>0</v>
      </c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>
        <f>'[11]Enero 21'!I175:J175+'[11]Febrero 21'!I175:J175+'[11]Marzo 21'!I175:J175</f>
        <v>0</v>
      </c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>
        <f>'[11]Enero 21'!I176:J176+'[11]Febrero 21'!I176:J176+'[11]Marzo 21'!I176:J176</f>
        <v>0</v>
      </c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>
        <f>'[11]Enero 21'!I177:J177+'[11]Febrero 21'!I177:J177+'[11]Marzo 21'!I177:J177</f>
        <v>0</v>
      </c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>
        <f>'[11]Enero 21'!I178:J178+'[11]Febrero 21'!I178:J178+'[11]Marzo 21'!I178:J178</f>
        <v>0</v>
      </c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>
        <f>'[11]Enero 21'!I179:J179+'[11]Febrero 21'!I179:J179+'[11]Marzo 21'!I179:J179</f>
        <v>0</v>
      </c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>
        <f>'[11]Enero 21'!I180:J180+'[11]Febrero 21'!I180:J180+'[11]Marzo 21'!I180:J180</f>
        <v>0</v>
      </c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>
        <f>'[11]Enero 21'!I181:J181+'[11]Febrero 21'!I181:J181+'[11]Marzo 21'!I181:J181</f>
        <v>0</v>
      </c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>
        <f>'[11]Enero 21'!I182:J182+'[11]Febrero 21'!I182:J182+'[11]Marzo 21'!I182:J182</f>
        <v>0</v>
      </c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>
        <f>'[11]Enero 21'!I183:J183+'[11]Febrero 21'!I183:J183+'[11]Marzo 21'!I183:J183</f>
        <v>0</v>
      </c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>
        <f>'[11]Enero 21'!I184:J184+'[11]Febrero 21'!I184:J184+'[11]Marzo 21'!I184:J184</f>
        <v>0</v>
      </c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>
        <f>'[11]Enero 21'!I185:J185+'[11]Febrero 21'!I185:J185+'[11]Marzo 21'!I185:J185</f>
        <v>4</v>
      </c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>
        <f>'[11]Enero 21'!I186:J186+'[11]Febrero 21'!I186:J186+'[11]Marzo 21'!I186:J186</f>
        <v>0</v>
      </c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>
        <f>'[11]Enero 21'!I187:J187+'[11]Febrero 21'!I187:J187+'[11]Marzo 21'!I187:J187</f>
        <v>0</v>
      </c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>
        <f>'[11]Enero 21'!I188:J188+'[11]Febrero 21'!I188:J188+'[11]Marzo 21'!I188:J188</f>
        <v>0</v>
      </c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>
        <f>'[11]Enero 21'!I189:J189+'[11]Febrero 21'!I189:J189+'[11]Marzo 21'!I189:J189</f>
        <v>0</v>
      </c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>
        <f>'[11]Enero 21'!I190:J190+'[11]Febrero 21'!I190:J190+'[11]Marzo 21'!I190:J190</f>
        <v>0</v>
      </c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>
        <f>'[11]Enero 21'!I191:J191+'[11]Febrero 21'!I191:J191+'[11]Marzo 21'!I191:J191</f>
        <v>0</v>
      </c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>
        <f>'[11]Enero 21'!I192:J192+'[11]Febrero 21'!I192:J192+'[11]Marzo 21'!I192:J192</f>
        <v>0</v>
      </c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>
        <f>'[11]Enero 21'!I193:J193+'[11]Febrero 21'!I193:J193+'[11]Marzo 21'!I193:J193</f>
        <v>0</v>
      </c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>
        <f>'[11]Enero 21'!I194:J194+'[11]Febrero 21'!I194:J194+'[11]Marzo 21'!I194:J194</f>
        <v>0</v>
      </c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>
        <f>'[11]Enero 21'!I195:J195+'[11]Febrero 21'!I195:J195+'[11]Marzo 21'!I195:J195</f>
        <v>0</v>
      </c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>
        <f>'[11]Enero 21'!I196:J196+'[11]Febrero 21'!I196:J196+'[11]Marzo 21'!I196:J196</f>
        <v>0</v>
      </c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>
        <f>'[11]Enero 21'!I197:J197+'[11]Febrero 21'!I197:J197+'[11]Marzo 21'!I197:J197</f>
        <v>0</v>
      </c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>
        <f>'[11]Enero 21'!I198:J198+'[11]Febrero 21'!I198:J198+'[11]Marzo 21'!I198:J198</f>
        <v>0</v>
      </c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>
        <f>'[11]Enero 21'!I199:J199+'[11]Febrero 21'!I199:J199+'[11]Marzo 21'!I199:J199</f>
        <v>0</v>
      </c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>
        <f>'[11]Enero 21'!I200:J200+'[11]Febrero 21'!I200:J200+'[11]Marzo 21'!I200:J200</f>
        <v>0</v>
      </c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>
        <f>'[11]Enero 21'!I201:J201+'[11]Febrero 21'!I201:J201+'[11]Marzo 21'!I201:J201</f>
        <v>0</v>
      </c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>
        <f>'[11]Enero 21'!I202:J202+'[11]Febrero 21'!I202:J202+'[11]Marzo 21'!I202:J202</f>
        <v>0</v>
      </c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>
        <f>'[11]Enero 21'!I203:J203+'[11]Febrero 21'!I203:J203+'[11]Marzo 21'!I203:J203</f>
        <v>0</v>
      </c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>
        <f>'[11]Enero 21'!I204:J204+'[11]Febrero 21'!I204:J204+'[11]Marzo 21'!I204:J204</f>
        <v>0</v>
      </c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>
        <f>'[11]Enero 21'!I205:J205+'[11]Febrero 21'!I205:J205+'[11]Marzo 21'!I205:J205</f>
        <v>0</v>
      </c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>
        <f>'[11]Enero 21'!I206:J206+'[11]Febrero 21'!I206:J206+'[11]Marzo 21'!I206:J206</f>
        <v>1</v>
      </c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>
        <f>'[11]Enero 21'!I207:J207+'[11]Febrero 21'!I207:J207+'[11]Marzo 21'!I207:J207</f>
        <v>0</v>
      </c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6">
        <f>'[11]Enero 21'!I208:J208+'[11]Febrero 21'!I208:J208+'[11]Marzo 21'!I208:J208</f>
        <v>0</v>
      </c>
      <c r="J208" s="876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6">
        <f>'[11]Enero 21'!I209:J209+'[11]Febrero 21'!I209:J209+'[11]Marzo 21'!I209:J209</f>
        <v>0</v>
      </c>
      <c r="J209" s="876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6">
        <f>'[11]Enero 21'!I210:J210+'[11]Febrero 21'!I210:J210+'[11]Marzo 21'!I210:J210</f>
        <v>0</v>
      </c>
      <c r="J210" s="876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10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6">
        <f>'[11]Enero 21'!I212:J212+'[11]Febrero 21'!I212:J212+'[11]Marzo 21'!I212:J212</f>
        <v>9</v>
      </c>
      <c r="J212" s="876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6">
        <f>'[11]Enero 21'!I213:J213+'[11]Febrero 21'!I213:J213+'[11]Marzo 21'!I213:J213</f>
        <v>0</v>
      </c>
      <c r="J213" s="876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6">
        <f>'[11]Enero 21'!I214:J214+'[11]Febrero 21'!I214:J214+'[11]Marzo 21'!I214:J214</f>
        <v>1</v>
      </c>
      <c r="J214" s="876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/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/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/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14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>
        <f>'[11]Enero 21'!I224:J224+'[11]Febrero 21'!I224:J224+'[11]Marzo 21'!I212:J212</f>
        <v>6</v>
      </c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1">
        <f>'[11]Enero 21'!I225:J225+'[11]Febrero 21'!I225:J225+'[11]Marzo 21'!I213:J213</f>
        <v>0</v>
      </c>
      <c r="J225" s="871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1">
        <f>'[11]Enero 21'!I226:J226+'[11]Febrero 21'!I226:J226+'[11]Marzo 21'!I214:J214</f>
        <v>8</v>
      </c>
      <c r="J226" s="871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4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1">
        <f>'[11]Enero 21'!I228:J228+'[11]Febrero 21'!I228:J228+'[11]Marzo 21'!I216:J216</f>
        <v>0</v>
      </c>
      <c r="J228" s="871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1">
        <f>'[11]Enero 21'!I229:J229+'[11]Febrero 21'!I229:J229+'[11]Marzo 21'!I217:J217</f>
        <v>0</v>
      </c>
      <c r="J229" s="871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1">
        <f>'[11]Enero 21'!I230:J230+'[11]Febrero 21'!I230:J230+'[11]Marzo 21'!I218:J218</f>
        <v>4</v>
      </c>
      <c r="J230" s="871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1">
        <f>'[11]Enero 21'!I231:J231+'[11]Febrero 21'!I231:J231+'[11]Marzo 21'!I219:J219</f>
        <v>0</v>
      </c>
      <c r="J231" s="871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8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1">
        <f>'[11]Enero 21'!I233:J233+'[11]Febrero 21'!I233:J233+'[11]Marzo 21'!I221:J221</f>
        <v>0</v>
      </c>
      <c r="J233" s="871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1">
        <f>'[11]Enero 21'!I234:J234+'[11]Febrero 21'!I234:J234+'[11]Marzo 21'!I222:J222</f>
        <v>0</v>
      </c>
      <c r="J234" s="871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1">
        <f>'[11]Enero 21'!I235:J235+'[11]Febrero 21'!I235:J235+'[11]Marzo 21'!I223:J223</f>
        <v>4</v>
      </c>
      <c r="J235" s="871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1">
        <f>'[11]Enero 21'!I236:J236+'[11]Febrero 21'!I236:J236+'[11]Marzo 21'!I224:J224</f>
        <v>4</v>
      </c>
      <c r="J236" s="871"/>
      <c r="K236" s="382"/>
      <c r="L236" s="383"/>
    </row>
    <row r="237" spans="2:13" ht="16.5" thickTop="1" thickBot="1" x14ac:dyDescent="0.25">
      <c r="B237" s="371"/>
      <c r="C237" s="475"/>
      <c r="D237" s="495" t="s">
        <v>171</v>
      </c>
      <c r="E237" s="155"/>
      <c r="F237" s="476"/>
      <c r="G237" s="437"/>
      <c r="H237" s="449"/>
      <c r="I237" s="804">
        <f>(I238+I239+I240+I241)</f>
        <v>20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1">
        <f>'[11]Enero 21'!I238:J238+'[11]Febrero 21'!I238:J238+'[11]Marzo 21'!I226:J226</f>
        <v>5</v>
      </c>
      <c r="J238" s="871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1">
        <f>'[11]Enero 21'!I239:J239+'[11]Febrero 21'!I239:J239+'[11]Marzo 21'!I227:J227</f>
        <v>6</v>
      </c>
      <c r="J239" s="871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1">
        <f>'[11]Enero 21'!I240:J240+'[11]Febrero 21'!I240:J240+'[11]Marzo 21'!I228:J228</f>
        <v>9</v>
      </c>
      <c r="J240" s="871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1">
        <f>'[11]Enero 21'!I241:J241+'[11]Febrero 21'!I241:J241+'[11]Marzo 21'!I229:J229</f>
        <v>0</v>
      </c>
      <c r="J241" s="871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1">
        <f>'[11]Enero 21'!I243:J243+'[11]Febrero 21'!I243:J243+'[11]Marzo 21'!I231:J231</f>
        <v>0</v>
      </c>
      <c r="J243" s="871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>
        <f>'[11]Enero 21'!I244:J244+'[11]Febrero 21'!I244:J244+'[11]Marzo 21'!I232:J232</f>
        <v>0</v>
      </c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1">
        <f>'[11]Enero 21'!I245:J245+'[11]Febrero 21'!I245:J245+'[11]Marzo 21'!I233:J233</f>
        <v>0</v>
      </c>
      <c r="J245" s="871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96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R258"/>
  <sheetViews>
    <sheetView showGridLines="0" showRowColHeaders="0" showZeros="0" topLeftCell="A74" zoomScale="85" zoomScaleNormal="85" zoomScaleSheetLayoutView="75" workbookViewId="0">
      <selection activeCell="F40" sqref="F40:I40"/>
    </sheetView>
  </sheetViews>
  <sheetFormatPr baseColWidth="10" defaultColWidth="11.42578125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/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248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249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>
        <v>44286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70</v>
      </c>
      <c r="G10" s="806"/>
      <c r="H10" s="807">
        <f>SUM(F10:G11)</f>
        <v>70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494" t="s">
        <v>1</v>
      </c>
      <c r="I14" s="494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499">
        <f>SUM(H16:H17)</f>
        <v>17</v>
      </c>
      <c r="I15" s="499">
        <f>SUM(I16:I17)</f>
        <v>0</v>
      </c>
      <c r="J15" s="792">
        <f>H15+I15</f>
        <v>17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f>([12]ENERO!H16+[12]FEBRERO!H16+[12]MARZO!H16)</f>
        <v>5</v>
      </c>
      <c r="I16" s="84">
        <f>([12]ENERO!I16+[12]FEBRERO!I16+[12]MARZO!I16)</f>
        <v>0</v>
      </c>
      <c r="J16" s="796">
        <f>(H16+I16)</f>
        <v>5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>
        <f>([12]ENERO!H17+[12]FEBRERO!H17+[12]MARZO!H17)</f>
        <v>12</v>
      </c>
      <c r="I17" s="84">
        <f>([12]ENERO!I17+[12]FEBRERO!I17+[12]MARZO!I17)</f>
        <v>0</v>
      </c>
      <c r="J17" s="824">
        <f>(H17+I17)</f>
        <v>12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494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5</v>
      </c>
      <c r="G21" s="825"/>
      <c r="H21" s="825"/>
      <c r="I21" s="826"/>
      <c r="J21" s="827">
        <f>(J23+J28+J34+J38+J43+J55+J70+J72+J78)</f>
        <v>24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19</v>
      </c>
      <c r="G22" s="97">
        <f>(G23+G28+G34+G38+G43+G55+G70+G72+G77+G78)</f>
        <v>4</v>
      </c>
      <c r="H22" s="97">
        <f>(H23+H28+H34+H38+H43+H55+H70+H72+H77+H78)</f>
        <v>1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>
        <f>([12]ENERO!F24+[12]FEBRERO!F24+[12]MARZO!F24)</f>
        <v>0</v>
      </c>
      <c r="G24" s="392">
        <f>([12]ENERO!G24+[12]FEBRERO!G24+[12]MARZO!G24)</f>
        <v>0</v>
      </c>
      <c r="H24" s="392">
        <f>([12]ENERO!H24+[12]FEBRERO!H24+[12]MARZO!H24)</f>
        <v>0</v>
      </c>
      <c r="I24" s="392">
        <f>([12]ENERO!I24+[12]FEBRERO!I24+[12]MARZO!I24)</f>
        <v>0</v>
      </c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>
        <f>([12]ENERO!F25+[12]FEBRERO!F25+[12]MARZO!F25)</f>
        <v>0</v>
      </c>
      <c r="G25" s="392">
        <f>([12]ENERO!G25+[12]FEBRERO!G25+[12]MARZO!G25)</f>
        <v>0</v>
      </c>
      <c r="H25" s="392">
        <f>([12]ENERO!H25+[12]FEBRERO!H25+[12]MARZO!H25)</f>
        <v>0</v>
      </c>
      <c r="I25" s="392">
        <f>([12]ENERO!I25+[12]FEBRERO!I25+[12]MARZO!I25)</f>
        <v>0</v>
      </c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>
        <f>([12]ENERO!F26+[12]FEBRERO!F26+[12]MARZO!F26)</f>
        <v>0</v>
      </c>
      <c r="G26" s="392">
        <f>([12]ENERO!G26+[12]FEBRERO!G26+[12]MARZO!G26)</f>
        <v>0</v>
      </c>
      <c r="H26" s="392">
        <f>([12]ENERO!H26+[12]FEBRERO!H26+[12]MARZO!H26)</f>
        <v>0</v>
      </c>
      <c r="I26" s="392">
        <f>([12]ENERO!I26+[12]FEBRERO!I26+[12]MARZO!I26)</f>
        <v>0</v>
      </c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>
        <f>([12]ENERO!F27+[12]FEBRERO!F27+[12]MARZO!F27)</f>
        <v>0</v>
      </c>
      <c r="G27" s="392">
        <f>([12]ENERO!G27+[12]FEBRERO!G27+[12]MARZO!G27)</f>
        <v>0</v>
      </c>
      <c r="H27" s="392">
        <f>([12]ENERO!H27+[12]FEBRERO!H27+[12]MARZO!H27)</f>
        <v>0</v>
      </c>
      <c r="I27" s="392">
        <f>([12]ENERO!I27+[12]FEBRERO!I27+[12]MARZO!I27)</f>
        <v>0</v>
      </c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496" t="s">
        <v>20</v>
      </c>
      <c r="E28" s="101"/>
      <c r="F28" s="492">
        <f>SUM(F29:F33)</f>
        <v>4</v>
      </c>
      <c r="G28" s="492">
        <f>SUM(G29:G33)</f>
        <v>0</v>
      </c>
      <c r="H28" s="492">
        <f>SUM(H29:H33)</f>
        <v>0</v>
      </c>
      <c r="I28" s="492">
        <f>SUM(I29:I33)</f>
        <v>0</v>
      </c>
      <c r="J28" s="102">
        <f t="shared" si="0"/>
        <v>4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>
        <f>([12]ENERO!F29+[12]FEBRERO!F29+[12]MARZO!F29)</f>
        <v>0</v>
      </c>
      <c r="G29" s="392">
        <f>([12]ENERO!G29+[12]FEBRERO!G29+[12]MARZO!G29)</f>
        <v>0</v>
      </c>
      <c r="H29" s="392">
        <f>([12]ENERO!H29+[12]FEBRERO!H29+[12]MARZO!H29)</f>
        <v>0</v>
      </c>
      <c r="I29" s="392">
        <f>([12]ENERO!I29+[12]FEBRERO!I29+[12]MARZO!I29)</f>
        <v>0</v>
      </c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>
        <f>([12]ENERO!F30+[12]FEBRERO!F30+[12]MARZO!F30)</f>
        <v>0</v>
      </c>
      <c r="G30" s="392">
        <f>([12]ENERO!G30+[12]FEBRERO!G30+[12]MARZO!G30)</f>
        <v>0</v>
      </c>
      <c r="H30" s="392">
        <f>([12]ENERO!H30+[12]FEBRERO!H30+[12]MARZO!H30)</f>
        <v>0</v>
      </c>
      <c r="I30" s="392">
        <f>([12]ENERO!I30+[12]FEBRERO!I30+[12]MARZO!I30)</f>
        <v>0</v>
      </c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>
        <f>([12]ENERO!F31+[12]FEBRERO!F31+[12]MARZO!F31)</f>
        <v>3</v>
      </c>
      <c r="G31" s="392">
        <f>([12]ENERO!G31+[12]FEBRERO!G31+[12]MARZO!G31)</f>
        <v>0</v>
      </c>
      <c r="H31" s="392">
        <f>([12]ENERO!H31+[12]FEBRERO!H31+[12]MARZO!H31)</f>
        <v>0</v>
      </c>
      <c r="I31" s="392">
        <f>([12]ENERO!I31+[12]FEBRERO!I31+[12]MARZO!I31)</f>
        <v>0</v>
      </c>
      <c r="J31" s="365">
        <f t="shared" si="0"/>
        <v>3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>
        <f>([12]ENERO!F32+[12]FEBRERO!F32+[12]MARZO!F32)</f>
        <v>0</v>
      </c>
      <c r="G32" s="392">
        <f>([12]ENERO!G32+[12]FEBRERO!G32+[12]MARZO!G32)</f>
        <v>0</v>
      </c>
      <c r="H32" s="392">
        <f>([12]ENERO!H32+[12]FEBRERO!H32+[12]MARZO!H32)</f>
        <v>0</v>
      </c>
      <c r="I32" s="392">
        <f>([12]ENERO!I32+[12]FEBRERO!I32+[12]MARZO!I32)</f>
        <v>0</v>
      </c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>
        <f>([12]ENERO!F33+[12]FEBRERO!F33+[12]MARZO!F33)</f>
        <v>1</v>
      </c>
      <c r="G33" s="392">
        <f>([12]ENERO!G33+[12]FEBRERO!G33+[12]MARZO!G33)</f>
        <v>0</v>
      </c>
      <c r="H33" s="392">
        <f>([12]ENERO!H33+[12]FEBRERO!H33+[12]MARZO!H33)</f>
        <v>0</v>
      </c>
      <c r="I33" s="392">
        <f>([12]ENERO!I33+[12]FEBRERO!I33+[12]MARZO!I33)</f>
        <v>0</v>
      </c>
      <c r="J33" s="365">
        <f t="shared" si="0"/>
        <v>1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2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2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392">
        <f>([12]ENERO!F35+[12]FEBRERO!F35+[12]MARZO!F35)</f>
        <v>0</v>
      </c>
      <c r="G35" s="392">
        <f>([12]ENERO!G35+[12]FEBRERO!G35+[12]MARZO!G35)</f>
        <v>0</v>
      </c>
      <c r="H35" s="392">
        <f>([12]ENERO!H35+[12]FEBRERO!H35+[12]MARZO!H35)</f>
        <v>0</v>
      </c>
      <c r="I35" s="392">
        <f>([12]ENERO!I35+[12]FEBRERO!I35+[12]MARZO!I35)</f>
        <v>0</v>
      </c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392">
        <f>([12]ENERO!F36+[12]FEBRERO!F36+[12]MARZO!F36)</f>
        <v>2</v>
      </c>
      <c r="G36" s="392">
        <f>([12]ENERO!G36+[12]FEBRERO!G36+[12]MARZO!G36)</f>
        <v>0</v>
      </c>
      <c r="H36" s="392">
        <f>([12]ENERO!H36+[12]FEBRERO!H36+[12]MARZO!H36)</f>
        <v>0</v>
      </c>
      <c r="I36" s="392">
        <f>([12]ENERO!I36+[12]FEBRERO!I36+[12]MARZO!I36)</f>
        <v>0</v>
      </c>
      <c r="J36" s="366">
        <f>SUM(F36:I36)</f>
        <v>2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392">
        <f>([12]ENERO!F37+[12]FEBRERO!F37+[12]MARZO!F37)</f>
        <v>0</v>
      </c>
      <c r="G37" s="392">
        <f>([12]ENERO!G37+[12]FEBRERO!G37+[12]MARZO!G37)</f>
        <v>0</v>
      </c>
      <c r="H37" s="392">
        <f>([12]ENERO!H37+[12]FEBRERO!H37+[12]MARZO!H37)</f>
        <v>0</v>
      </c>
      <c r="I37" s="392">
        <f>([12]ENERO!I37+[12]FEBRERO!I37+[12]MARZO!I37)</f>
        <v>0</v>
      </c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492">
        <f>SUM(F39:F42)</f>
        <v>0</v>
      </c>
      <c r="G38" s="492">
        <f>SUM(G39:G42)</f>
        <v>1</v>
      </c>
      <c r="H38" s="492">
        <f>SUM(H39:H42)</f>
        <v>0</v>
      </c>
      <c r="I38" s="492">
        <f>SUM(I39:I42)</f>
        <v>0</v>
      </c>
      <c r="J38" s="100">
        <f t="shared" si="1"/>
        <v>1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>
        <f>([12]ENERO!F39+[12]FEBRERO!F39+[12]MARZO!F39)</f>
        <v>0</v>
      </c>
      <c r="G39" s="392">
        <f>([12]ENERO!G39+[12]FEBRERO!G39+[12]MARZO!G39)</f>
        <v>1</v>
      </c>
      <c r="H39" s="392">
        <f>([12]ENERO!H39+[12]FEBRERO!H39+[12]MARZO!H39)</f>
        <v>0</v>
      </c>
      <c r="I39" s="392">
        <f>([12]ENERO!I39+[12]FEBRERO!I39+[12]MARZO!I39)</f>
        <v>0</v>
      </c>
      <c r="J39" s="366">
        <f t="shared" si="1"/>
        <v>1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392"/>
      <c r="G40" s="392"/>
      <c r="H40" s="392"/>
      <c r="I40" s="392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392">
        <f>([12]ENERO!F41+[12]FEBRERO!F41+[12]MARZO!F41)</f>
        <v>0</v>
      </c>
      <c r="G41" s="392">
        <f>([12]ENERO!G41+[12]FEBRERO!G41+[12]MARZO!G41)</f>
        <v>0</v>
      </c>
      <c r="H41" s="392">
        <f>([12]ENERO!H41+[12]FEBRERO!H41+[12]MARZO!H41)</f>
        <v>0</v>
      </c>
      <c r="I41" s="392">
        <f>([12]ENERO!I41+[12]FEBRERO!I41+[12]MARZO!I41)</f>
        <v>0</v>
      </c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392">
        <f>([12]ENERO!F42+[12]FEBRERO!F42+[12]MARZO!F42)</f>
        <v>0</v>
      </c>
      <c r="G42" s="392">
        <f>([12]ENERO!G42+[12]FEBRERO!G42+[12]MARZO!G42)</f>
        <v>0</v>
      </c>
      <c r="H42" s="392">
        <f>([12]ENERO!H42+[12]FEBRERO!H42+[12]MARZO!H42)</f>
        <v>0</v>
      </c>
      <c r="I42" s="392">
        <f>([12]ENERO!I42+[12]FEBRERO!I42+[12]MARZO!I42)</f>
        <v>0</v>
      </c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492">
        <f>SUM(F44:F54)</f>
        <v>0</v>
      </c>
      <c r="G43" s="492">
        <f>SUM(G44:G54)</f>
        <v>0</v>
      </c>
      <c r="H43" s="492">
        <f>SUM(H44:H54)</f>
        <v>1</v>
      </c>
      <c r="I43" s="492">
        <f>SUM(I44:I54)</f>
        <v>0</v>
      </c>
      <c r="J43" s="105">
        <f>SUM(F43:I43)</f>
        <v>1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392">
        <f>([12]ENERO!F44+[12]FEBRERO!F44+[12]MARZO!F44)</f>
        <v>0</v>
      </c>
      <c r="G44" s="392">
        <f>([12]ENERO!G44+[12]FEBRERO!G44+[12]MARZO!G44)</f>
        <v>0</v>
      </c>
      <c r="H44" s="392">
        <f>([12]ENERO!H44+[12]FEBRERO!H44+[12]MARZO!H44)</f>
        <v>0</v>
      </c>
      <c r="I44" s="392">
        <f>([12]ENERO!I44+[12]FEBRERO!I44+[12]MARZO!I44)</f>
        <v>0</v>
      </c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392">
        <f>([12]ENERO!F45+[12]FEBRERO!F45+[12]MARZO!F45)</f>
        <v>0</v>
      </c>
      <c r="G45" s="392">
        <f>([12]ENERO!G45+[12]FEBRERO!G45+[12]MARZO!G45)</f>
        <v>0</v>
      </c>
      <c r="H45" s="392">
        <f>([12]ENERO!H45+[12]FEBRERO!H45+[12]MARZO!H45)</f>
        <v>0</v>
      </c>
      <c r="I45" s="392">
        <f>([12]ENERO!I45+[12]FEBRERO!I45+[12]MARZO!I45)</f>
        <v>0</v>
      </c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392">
        <f>([12]ENERO!F46+[12]FEBRERO!F46+[12]MARZO!F46)</f>
        <v>0</v>
      </c>
      <c r="G46" s="392">
        <f>([12]ENERO!G46+[12]FEBRERO!G46+[12]MARZO!G46)</f>
        <v>0</v>
      </c>
      <c r="H46" s="392">
        <f>([12]ENERO!H46+[12]FEBRERO!H46+[12]MARZO!H46)</f>
        <v>0</v>
      </c>
      <c r="I46" s="392">
        <f>([12]ENERO!I46+[12]FEBRERO!I46+[12]MARZO!I46)</f>
        <v>0</v>
      </c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392">
        <f>([12]ENERO!F47+[12]FEBRERO!F47+[12]MARZO!F47)</f>
        <v>0</v>
      </c>
      <c r="G47" s="392">
        <f>([12]ENERO!G47+[12]FEBRERO!G47+[12]MARZO!G47)</f>
        <v>0</v>
      </c>
      <c r="H47" s="392">
        <f>([12]ENERO!H47+[12]FEBRERO!H47+[12]MARZO!H47)</f>
        <v>0</v>
      </c>
      <c r="I47" s="392">
        <f>([12]ENERO!I47+[12]FEBRERO!I47+[12]MARZO!I47)</f>
        <v>0</v>
      </c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392">
        <f>([12]ENERO!F48+[12]FEBRERO!F48+[12]MARZO!F48)</f>
        <v>0</v>
      </c>
      <c r="G48" s="392">
        <f>([12]ENERO!G48+[12]FEBRERO!G48+[12]MARZO!G48)</f>
        <v>0</v>
      </c>
      <c r="H48" s="392">
        <f>([12]ENERO!H48+[12]FEBRERO!H48+[12]MARZO!H48)</f>
        <v>0</v>
      </c>
      <c r="I48" s="392">
        <f>([12]ENERO!I48+[12]FEBRERO!I48+[12]MARZO!I48)</f>
        <v>0</v>
      </c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392">
        <f>([12]ENERO!F49+[12]FEBRERO!F49+[12]MARZO!F49)</f>
        <v>0</v>
      </c>
      <c r="G49" s="392">
        <f>([12]ENERO!G49+[12]FEBRERO!G49+[12]MARZO!G49)</f>
        <v>0</v>
      </c>
      <c r="H49" s="392">
        <f>([12]ENERO!H49+[12]FEBRERO!H49+[12]MARZO!H49)</f>
        <v>0</v>
      </c>
      <c r="I49" s="392">
        <f>([12]ENERO!I49+[12]FEBRERO!I49+[12]MARZO!I49)</f>
        <v>0</v>
      </c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392">
        <f>([12]ENERO!F50+[12]FEBRERO!F50+[12]MARZO!F50)</f>
        <v>0</v>
      </c>
      <c r="G50" s="392">
        <f>([12]ENERO!G50+[12]FEBRERO!G50+[12]MARZO!G50)</f>
        <v>0</v>
      </c>
      <c r="H50" s="392">
        <f>([12]ENERO!H50+[12]FEBRERO!H50+[12]MARZO!H50)</f>
        <v>0</v>
      </c>
      <c r="I50" s="392">
        <f>([12]ENERO!I50+[12]FEBRERO!I50+[12]MARZO!I50)</f>
        <v>0</v>
      </c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392">
        <f>([12]ENERO!F51+[12]FEBRERO!F51+[12]MARZO!F51)</f>
        <v>0</v>
      </c>
      <c r="G51" s="392">
        <f>([12]ENERO!G51+[12]FEBRERO!G51+[12]MARZO!G51)</f>
        <v>0</v>
      </c>
      <c r="H51" s="392">
        <f>([12]ENERO!H51+[12]FEBRERO!H51+[12]MARZO!H51)</f>
        <v>0</v>
      </c>
      <c r="I51" s="392">
        <f>([12]ENERO!I51+[12]FEBRERO!I51+[12]MARZO!I51)</f>
        <v>0</v>
      </c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392">
        <f>([12]ENERO!F52+[12]FEBRERO!F52+[12]MARZO!F52)</f>
        <v>0</v>
      </c>
      <c r="G52" s="392">
        <f>([12]ENERO!G52+[12]FEBRERO!G52+[12]MARZO!G52)</f>
        <v>0</v>
      </c>
      <c r="H52" s="392">
        <f>([12]ENERO!H52+[12]FEBRERO!H52+[12]MARZO!H52)</f>
        <v>0</v>
      </c>
      <c r="I52" s="392">
        <f>([12]ENERO!I52+[12]FEBRERO!I52+[12]MARZO!I52)</f>
        <v>0</v>
      </c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392">
        <f>([12]ENERO!F53+[12]FEBRERO!F53+[12]MARZO!F53)</f>
        <v>0</v>
      </c>
      <c r="G53" s="392">
        <f>([12]ENERO!G53+[12]FEBRERO!G53+[12]MARZO!G53)</f>
        <v>0</v>
      </c>
      <c r="H53" s="392">
        <f>([12]ENERO!H53+[12]FEBRERO!H53+[12]MARZO!H53)</f>
        <v>0</v>
      </c>
      <c r="I53" s="392">
        <f>([12]ENERO!I53+[12]FEBRERO!I53+[12]MARZO!I53)</f>
        <v>0</v>
      </c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392">
        <f>([12]ENERO!F54+[12]FEBRERO!F54+[12]MARZO!F54)</f>
        <v>0</v>
      </c>
      <c r="G54" s="392">
        <f>([12]ENERO!G54+[12]FEBRERO!G54+[12]MARZO!G54)</f>
        <v>0</v>
      </c>
      <c r="H54" s="392">
        <f>([12]ENERO!H54+[12]FEBRERO!H54+[12]MARZO!H54)</f>
        <v>1</v>
      </c>
      <c r="I54" s="392">
        <f>([12]ENERO!I54+[12]FEBRERO!I54+[12]MARZO!I54)</f>
        <v>0</v>
      </c>
      <c r="J54" s="367">
        <f t="shared" si="1"/>
        <v>1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392">
        <f>([12]ENERO!F56+[12]FEBRERO!F56+[12]MARZO!F56)</f>
        <v>0</v>
      </c>
      <c r="G56" s="392">
        <f>([12]ENERO!G56+[12]FEBRERO!G56+[12]MARZO!G56)</f>
        <v>0</v>
      </c>
      <c r="H56" s="392">
        <f>([12]ENERO!H56+[12]FEBRERO!H56+[12]MARZO!H56)</f>
        <v>0</v>
      </c>
      <c r="I56" s="392">
        <f>([12]ENERO!I56+[12]FEBRERO!I56+[12]MARZO!I56)</f>
        <v>0</v>
      </c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392">
        <f>([12]ENERO!F57+[12]FEBRERO!F57+[12]MARZO!F57)</f>
        <v>0</v>
      </c>
      <c r="G57" s="392">
        <f>([12]ENERO!G57+[12]FEBRERO!G57+[12]MARZO!G57)</f>
        <v>0</v>
      </c>
      <c r="H57" s="392">
        <f>([12]ENERO!H57+[12]FEBRERO!H57+[12]MARZO!H57)</f>
        <v>0</v>
      </c>
      <c r="I57" s="392">
        <f>([12]ENERO!I57+[12]FEBRERO!I57+[12]MARZO!I57)</f>
        <v>0</v>
      </c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392">
        <f>([12]ENERO!F58+[12]FEBRERO!F58+[12]MARZO!F58)</f>
        <v>0</v>
      </c>
      <c r="G58" s="392">
        <f>([12]ENERO!G58+[12]FEBRERO!G58+[12]MARZO!G58)</f>
        <v>0</v>
      </c>
      <c r="H58" s="392">
        <f>([12]ENERO!H58+[12]FEBRERO!H58+[12]MARZO!H58)</f>
        <v>0</v>
      </c>
      <c r="I58" s="392">
        <f>([12]ENERO!I58+[12]FEBRERO!I58+[12]MARZO!I58)</f>
        <v>0</v>
      </c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392">
        <f>([12]ENERO!F59+[12]FEBRERO!F59+[12]MARZO!F59)</f>
        <v>0</v>
      </c>
      <c r="G59" s="392">
        <f>([12]ENERO!G59+[12]FEBRERO!G59+[12]MARZO!G59)</f>
        <v>0</v>
      </c>
      <c r="H59" s="392">
        <f>([12]ENERO!H59+[12]FEBRERO!H59+[12]MARZO!H59)</f>
        <v>0</v>
      </c>
      <c r="I59" s="392">
        <f>([12]ENERO!I59+[12]FEBRERO!I59+[12]MARZO!I59)</f>
        <v>0</v>
      </c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392">
        <f>([12]ENERO!F60+[12]FEBRERO!F60+[12]MARZO!F60)</f>
        <v>0</v>
      </c>
      <c r="G60" s="392">
        <f>([12]ENERO!G60+[12]FEBRERO!G60+[12]MARZO!G60)</f>
        <v>0</v>
      </c>
      <c r="H60" s="392">
        <f>([12]ENERO!H60+[12]FEBRERO!H60+[12]MARZO!H60)</f>
        <v>0</v>
      </c>
      <c r="I60" s="392">
        <f>([12]ENERO!I60+[12]FEBRERO!I60+[12]MARZO!I60)</f>
        <v>0</v>
      </c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392">
        <f>([12]ENERO!F61+[12]FEBRERO!F61+[12]MARZO!F61)</f>
        <v>0</v>
      </c>
      <c r="G61" s="392">
        <f>([12]ENERO!G61+[12]FEBRERO!G61+[12]MARZO!G61)</f>
        <v>0</v>
      </c>
      <c r="H61" s="392">
        <f>([12]ENERO!H61+[12]FEBRERO!H61+[12]MARZO!H61)</f>
        <v>0</v>
      </c>
      <c r="I61" s="392">
        <f>([12]ENERO!I61+[12]FEBRERO!I61+[12]MARZO!I61)</f>
        <v>0</v>
      </c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392">
        <f>([12]ENERO!F62+[12]FEBRERO!F62+[12]MARZO!F62)</f>
        <v>0</v>
      </c>
      <c r="G62" s="392">
        <f>([12]ENERO!G62+[12]FEBRERO!G62+[12]MARZO!G62)</f>
        <v>0</v>
      </c>
      <c r="H62" s="392">
        <f>([12]ENERO!H62+[12]FEBRERO!H62+[12]MARZO!H62)</f>
        <v>0</v>
      </c>
      <c r="I62" s="392">
        <f>([12]ENERO!I62+[12]FEBRERO!I62+[12]MARZO!I62)</f>
        <v>0</v>
      </c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392">
        <f>([12]ENERO!F63+[12]FEBRERO!F63+[12]MARZO!F63)</f>
        <v>0</v>
      </c>
      <c r="G63" s="392">
        <f>([12]ENERO!G63+[12]FEBRERO!G63+[12]MARZO!G63)</f>
        <v>0</v>
      </c>
      <c r="H63" s="392">
        <f>([12]ENERO!H63+[12]FEBRERO!H63+[12]MARZO!H63)</f>
        <v>0</v>
      </c>
      <c r="I63" s="392">
        <f>([12]ENERO!I63+[12]FEBRERO!I63+[12]MARZO!I63)</f>
        <v>0</v>
      </c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392">
        <f>([12]ENERO!F64+[12]FEBRERO!F64+[12]MARZO!F64)</f>
        <v>0</v>
      </c>
      <c r="G64" s="392">
        <f>([12]ENERO!G64+[12]FEBRERO!G64+[12]MARZO!G64)</f>
        <v>0</v>
      </c>
      <c r="H64" s="392">
        <f>([12]ENERO!H64+[12]FEBRERO!H64+[12]MARZO!H64)</f>
        <v>0</v>
      </c>
      <c r="I64" s="392">
        <f>([12]ENERO!I64+[12]FEBRERO!I64+[12]MARZO!I64)</f>
        <v>0</v>
      </c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15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492">
        <f>(F71)</f>
        <v>3</v>
      </c>
      <c r="G70" s="492">
        <f>(G71)</f>
        <v>3</v>
      </c>
      <c r="H70" s="492">
        <f>(H71)</f>
        <v>0</v>
      </c>
      <c r="I70" s="492">
        <f>(I71)</f>
        <v>0</v>
      </c>
      <c r="J70" s="492">
        <f>SUM(F70:I70)</f>
        <v>6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392">
        <f>([12]ENERO!F71+[12]FEBRERO!F71+[12]MARZO!F71)</f>
        <v>3</v>
      </c>
      <c r="G71" s="392">
        <f>([12]ENERO!G71+[12]FEBRERO!G71+[12]MARZO!G71)</f>
        <v>3</v>
      </c>
      <c r="H71" s="392">
        <f>([12]ENERO!H71+[12]FEBRERO!H71+[12]MARZO!H71)</f>
        <v>0</v>
      </c>
      <c r="I71" s="392">
        <f>([12]ENERO!I71+[12]FEBRERO!I71+[12]MARZO!I71)</f>
        <v>0</v>
      </c>
      <c r="J71" s="367">
        <f>SUM(F71:I71)</f>
        <v>6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492">
        <f>SUM(F73:F75)</f>
        <v>5</v>
      </c>
      <c r="G72" s="492">
        <f>SUM(G73:G75)</f>
        <v>0</v>
      </c>
      <c r="H72" s="492">
        <f>SUM(H73:H75)</f>
        <v>0</v>
      </c>
      <c r="I72" s="492">
        <f>SUM(I73:I75)</f>
        <v>0</v>
      </c>
      <c r="J72" s="492">
        <f t="shared" ref="J72:J86" si="2">SUM(F72:I72)</f>
        <v>5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392">
        <f>([12]ENERO!F73+[12]FEBRERO!F73+[12]MARZO!F73)</f>
        <v>0</v>
      </c>
      <c r="G73" s="392">
        <f>([12]ENERO!G73+[12]FEBRERO!G73+[12]MARZO!G73)</f>
        <v>0</v>
      </c>
      <c r="H73" s="392">
        <f>([12]ENERO!H73+[12]FEBRERO!H73+[12]MARZO!H73)</f>
        <v>0</v>
      </c>
      <c r="I73" s="392">
        <f>([12]ENERO!I73+[12]FEBRERO!I73+[12]MARZO!I73)</f>
        <v>0</v>
      </c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392">
        <f>([12]ENERO!F74+[12]FEBRERO!F74+[12]MARZO!F74)</f>
        <v>5</v>
      </c>
      <c r="G74" s="392">
        <f>([12]ENERO!G74+[12]FEBRERO!G74+[12]MARZO!G74)</f>
        <v>0</v>
      </c>
      <c r="H74" s="392">
        <f>([12]ENERO!H74+[12]FEBRERO!H74+[12]MARZO!H74)</f>
        <v>0</v>
      </c>
      <c r="I74" s="392">
        <f>([12]ENERO!I74+[12]FEBRERO!I74+[12]MARZO!I74)</f>
        <v>0</v>
      </c>
      <c r="J74" s="367">
        <f t="shared" si="2"/>
        <v>5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392">
        <f>([12]ENERO!F75+[12]FEBRERO!F75+[12]MARZO!F75)</f>
        <v>0</v>
      </c>
      <c r="G75" s="392">
        <f>([12]ENERO!G75+[12]FEBRERO!G75+[12]MARZO!G75)</f>
        <v>0</v>
      </c>
      <c r="H75" s="392">
        <f>([12]ENERO!H75+[12]FEBRERO!H75+[12]MARZO!H75)</f>
        <v>0</v>
      </c>
      <c r="I75" s="392">
        <f>([12]ENERO!I75+[12]FEBRERO!I75+[12]MARZO!I75)</f>
        <v>0</v>
      </c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58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392">
        <f>([12]ENERO!F77+[12]FEBRERO!F77+[12]MARZO!F77)</f>
        <v>0</v>
      </c>
      <c r="G77" s="392">
        <f>([12]ENERO!G77+[12]FEBRERO!G77+[12]MARZO!G77)</f>
        <v>0</v>
      </c>
      <c r="H77" s="392">
        <f>([12]ENERO!H77+[12]FEBRERO!H77+[12]MARZO!H77)</f>
        <v>0</v>
      </c>
      <c r="I77" s="392">
        <f>([12]ENERO!I77+[12]FEBRERO!I77+[12]MARZO!I77)</f>
        <v>0</v>
      </c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5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5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392">
        <f>([12]ENERO!F79+[12]FEBRERO!F79+[12]MARZO!F79)</f>
        <v>0</v>
      </c>
      <c r="G79" s="392">
        <f>([12]ENERO!G79+[12]FEBRERO!G79+[12]MARZO!G79)</f>
        <v>0</v>
      </c>
      <c r="H79" s="392">
        <f>([12]ENERO!H79+[12]FEBRERO!H79+[12]MARZO!H79)</f>
        <v>0</v>
      </c>
      <c r="I79" s="392">
        <f>([12]ENERO!I79+[12]FEBRERO!I79+[12]MARZO!I79)</f>
        <v>0</v>
      </c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392">
        <f>([12]ENERO!F80+[12]FEBRERO!F80+[12]MARZO!F80)</f>
        <v>0</v>
      </c>
      <c r="G80" s="392">
        <f>([12]ENERO!G80+[12]FEBRERO!G80+[12]MARZO!G80)</f>
        <v>0</v>
      </c>
      <c r="H80" s="392">
        <f>([12]ENERO!H80+[12]FEBRERO!H80+[12]MARZO!H80)</f>
        <v>0</v>
      </c>
      <c r="I80" s="392">
        <f>([12]ENERO!I80+[12]FEBRERO!I80+[12]MARZO!I80)</f>
        <v>0</v>
      </c>
      <c r="J80" s="415">
        <f>SUM(F80:I80)</f>
        <v>0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392">
        <f>([12]ENERO!F81+[12]FEBRERO!F81+[12]MARZO!F81)</f>
        <v>0</v>
      </c>
      <c r="G81" s="392">
        <f>([12]ENERO!G81+[12]FEBRERO!G81+[12]MARZO!G81)</f>
        <v>0</v>
      </c>
      <c r="H81" s="392">
        <f>([12]ENERO!H81+[12]FEBRERO!H81+[12]MARZO!H81)</f>
        <v>0</v>
      </c>
      <c r="I81" s="392">
        <f>([12]ENERO!I81+[12]FEBRERO!I81+[12]MARZO!I81)</f>
        <v>0</v>
      </c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392">
        <f>([12]ENERO!F82+[12]FEBRERO!F82+[12]MARZO!F82)</f>
        <v>0</v>
      </c>
      <c r="G82" s="392">
        <f>([12]ENERO!G82+[12]FEBRERO!G82+[12]MARZO!G82)</f>
        <v>0</v>
      </c>
      <c r="H82" s="392">
        <f>([12]ENERO!H82+[12]FEBRERO!H82+[12]MARZO!H82)</f>
        <v>0</v>
      </c>
      <c r="I82" s="392">
        <f>([12]ENERO!I82+[12]FEBRERO!I82+[12]MARZO!I82)</f>
        <v>0</v>
      </c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392">
        <f>([12]ENERO!F83+[12]FEBRERO!F83+[12]MARZO!F83)</f>
        <v>0</v>
      </c>
      <c r="G83" s="392">
        <f>([12]ENERO!G83+[12]FEBRERO!G83+[12]MARZO!G83)</f>
        <v>0</v>
      </c>
      <c r="H83" s="392">
        <f>([12]ENERO!H83+[12]FEBRERO!H83+[12]MARZO!H83)</f>
        <v>0</v>
      </c>
      <c r="I83" s="392">
        <f>([12]ENERO!I83+[12]FEBRERO!I83+[12]MARZO!I83)</f>
        <v>0</v>
      </c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392">
        <f>([12]ENERO!F84+[12]FEBRERO!F84+[12]MARZO!F84)</f>
        <v>1</v>
      </c>
      <c r="G84" s="392">
        <f>([12]ENERO!G84+[12]FEBRERO!G84+[12]MARZO!G84)</f>
        <v>0</v>
      </c>
      <c r="H84" s="392">
        <f>([12]ENERO!H84+[12]FEBRERO!H84+[12]MARZO!H84)</f>
        <v>0</v>
      </c>
      <c r="I84" s="392">
        <f>([12]ENERO!I84+[12]FEBRERO!I84+[12]MARZO!I84)</f>
        <v>0</v>
      </c>
      <c r="J84" s="415">
        <f t="shared" si="2"/>
        <v>1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392">
        <f>([12]ENERO!F85+[12]FEBRERO!F85+[12]MARZO!F85)</f>
        <v>2</v>
      </c>
      <c r="G85" s="392">
        <f>([12]ENERO!G85+[12]FEBRERO!G85+[12]MARZO!G85)</f>
        <v>0</v>
      </c>
      <c r="H85" s="392">
        <f>([12]ENERO!H85+[12]FEBRERO!H85+[12]MARZO!H85)</f>
        <v>0</v>
      </c>
      <c r="I85" s="392">
        <f>([12]ENERO!I85+[12]FEBRERO!I85+[12]MARZO!I85)</f>
        <v>0</v>
      </c>
      <c r="J85" s="415">
        <f t="shared" si="2"/>
        <v>2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392">
        <f>([12]ENERO!F86+[12]FEBRERO!F86+[12]MARZO!F86)</f>
        <v>2</v>
      </c>
      <c r="G86" s="392">
        <f>([12]ENERO!G86+[12]FEBRERO!G86+[12]MARZO!G86)</f>
        <v>0</v>
      </c>
      <c r="H86" s="392">
        <f>([12]ENERO!H86+[12]FEBRERO!H86+[12]MARZO!H86)</f>
        <v>0</v>
      </c>
      <c r="I86" s="392">
        <f>([12]ENERO!I86+[12]FEBRERO!I86+[12]MARZO!I86)</f>
        <v>0</v>
      </c>
      <c r="J86" s="415">
        <f t="shared" si="2"/>
        <v>2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9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392">
        <f>([12]ENERO!G91+[12]FEBRERO!G91+[12]MARZO!G91)</f>
        <v>0</v>
      </c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497" t="s">
        <v>137</v>
      </c>
      <c r="F92" s="498"/>
      <c r="G92" s="392">
        <v>9</v>
      </c>
      <c r="H92" s="832">
        <f>SUM(F92:G92)</f>
        <v>9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497" t="s">
        <v>139</v>
      </c>
      <c r="F93" s="498"/>
      <c r="G93" s="392">
        <f>([12]ENERO!G93+[12]FEBRERO!G93+[12]MARZO!G93)</f>
        <v>0</v>
      </c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392">
        <f>([12]ENERO!G94+[12]FEBRERO!G94+[12]MARZO!G94)</f>
        <v>0</v>
      </c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 t="e">
        <f>(I98+I137+I173+I211+I215+I218+I223+I227+I232+I237+I242)</f>
        <v>#REF!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6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1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>
        <f>([12]ENERO!I100+[12]FEBRERO!I100+[12]MARZO!I100)</f>
        <v>1</v>
      </c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43">
        <f>([12]ENERO!I101+[12]FEBRERO!I101+[12]MARZO!I101)</f>
        <v>0</v>
      </c>
      <c r="J101" s="843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43">
        <f>([12]ENERO!I102+[12]FEBRERO!I102+[12]MARZO!I102)</f>
        <v>0</v>
      </c>
      <c r="J102" s="843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43">
        <f>([12]ENERO!I103+[12]FEBRERO!I103+[12]MARZO!I103)</f>
        <v>0</v>
      </c>
      <c r="J103" s="843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43">
        <f>([12]ENERO!I104+[12]FEBRERO!I104+[12]MARZO!I104)</f>
        <v>0</v>
      </c>
      <c r="J104" s="843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>
        <f>([12]ENERO!I106+[12]FEBRERO!I106+[12]MARZO!I106)</f>
        <v>0</v>
      </c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43">
        <f>([12]ENERO!I107+[12]FEBRERO!I107+[12]MARZO!I107)</f>
        <v>0</v>
      </c>
      <c r="J107" s="843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43">
        <f>([12]ENERO!I108+[12]FEBRERO!I108+[12]MARZO!I108)</f>
        <v>0</v>
      </c>
      <c r="J108" s="843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43">
        <f>([12]ENERO!I109+[12]FEBRERO!I109+[12]MARZO!I109)</f>
        <v>0</v>
      </c>
      <c r="J109" s="843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43">
        <f>([12]ENERO!I110+[12]FEBRERO!I110+[12]MARZO!I110)</f>
        <v>0</v>
      </c>
      <c r="J110" s="843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>
        <f>([12]ENERO!I112+[12]FEBRERO!I112+[12]MARZO!I112)</f>
        <v>0</v>
      </c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43">
        <f>([12]ENERO!I113+[12]FEBRERO!I113+[12]MARZO!I113)</f>
        <v>0</v>
      </c>
      <c r="J113" s="843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43">
        <f>([12]ENERO!I114+[12]FEBRERO!I114+[12]MARZO!I114)</f>
        <v>0</v>
      </c>
      <c r="J114" s="843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43">
        <f>([12]ENERO!I115+[12]FEBRERO!I115+[12]MARZO!I115)</f>
        <v>0</v>
      </c>
      <c r="J115" s="843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43">
        <f>([12]ENERO!I116+[12]FEBRERO!I116+[12]MARZO!I116)</f>
        <v>0</v>
      </c>
      <c r="J116" s="843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>
        <f>([12]ENERO!I118+[12]FEBRERO!I118+[12]MARZO!I118)</f>
        <v>0</v>
      </c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43">
        <f>([12]ENERO!I119+[12]FEBRERO!I119+[12]MARZO!I119)</f>
        <v>0</v>
      </c>
      <c r="J119" s="843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43">
        <f>([12]ENERO!I120+[12]FEBRERO!I120+[12]MARZO!I120)</f>
        <v>0</v>
      </c>
      <c r="J120" s="843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>
        <f>([12]ENERO!I122+[12]FEBRERO!I122+[12]MARZO!I122)</f>
        <v>0</v>
      </c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43">
        <f>([12]ENERO!I123+[12]FEBRERO!I123+[12]MARZO!I123)</f>
        <v>0</v>
      </c>
      <c r="J123" s="843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43">
        <f>([12]ENERO!I124+[12]FEBRERO!I124+[12]MARZO!I124)</f>
        <v>0</v>
      </c>
      <c r="J124" s="843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0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>
        <f>([12]ENERO!I126+[12]FEBRERO!I126+[12]MARZO!I126)</f>
        <v>0</v>
      </c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43">
        <f>([12]ENERO!I127+[12]FEBRERO!I127+[12]MARZO!I127)</f>
        <v>0</v>
      </c>
      <c r="J127" s="843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43">
        <f>([12]ENERO!I128+[12]FEBRERO!I128+[12]MARZO!I128)</f>
        <v>0</v>
      </c>
      <c r="J128" s="843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43">
        <f>([12]ENERO!I129+[12]FEBRERO!I129+[12]MARZO!I129)</f>
        <v>0</v>
      </c>
      <c r="J129" s="843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43">
        <f>([12]ENERO!I130+[12]FEBRERO!I130+[12]MARZO!I130)</f>
        <v>0</v>
      </c>
      <c r="J130" s="843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5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43">
        <f>([12]ENERO!I132+[12]FEBRERO!I132+[12]MARZO!I132)</f>
        <v>2</v>
      </c>
      <c r="J132" s="843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43">
        <f>([12]ENERO!I133+[12]FEBRERO!I133+[12]MARZO!I133)</f>
        <v>1</v>
      </c>
      <c r="J133" s="843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43">
        <f>([12]ENERO!I134+[12]FEBRERO!I134+[12]MARZO!I134)</f>
        <v>0</v>
      </c>
      <c r="J134" s="843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43">
        <f>([12]ENERO!I135+[12]FEBRERO!I135+[12]MARZO!I135)</f>
        <v>2</v>
      </c>
      <c r="J135" s="843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43">
        <f>([12]ENERO!I136+[12]FEBRERO!I136+[12]MARZO!I136)</f>
        <v>0</v>
      </c>
      <c r="J136" s="843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43">
        <f>([12]ENERO!I139+[12]FEBRERO!I139+[12]MARZO!I139)</f>
        <v>0</v>
      </c>
      <c r="J139" s="843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43">
        <f>([12]ENERO!I140+[12]FEBRERO!I140+[12]MARZO!I140)</f>
        <v>0</v>
      </c>
      <c r="J140" s="843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43">
        <f>([12]ENERO!I141+[12]FEBRERO!I141+[12]MARZO!I141)</f>
        <v>0</v>
      </c>
      <c r="J141" s="843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43">
        <f>([12]ENERO!I142+[12]FEBRERO!I142+[12]MARZO!I142)</f>
        <v>0</v>
      </c>
      <c r="J142" s="843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496" t="s">
        <v>95</v>
      </c>
      <c r="E173" s="448"/>
      <c r="F173" s="437"/>
      <c r="G173" s="437"/>
      <c r="H173" s="449"/>
      <c r="I173" s="824">
        <f>SUM(I174:J210)</f>
        <v>5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43">
        <f>([12]ENERO!I174+[12]FEBRERO!I174+[12]MARZO!I174)</f>
        <v>0</v>
      </c>
      <c r="J174" s="843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43">
        <f>([12]ENERO!I175+[12]FEBRERO!I175+[12]MARZO!I175)</f>
        <v>0</v>
      </c>
      <c r="J175" s="843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43">
        <f>([12]ENERO!I176+[12]FEBRERO!I176+[12]MARZO!I176)</f>
        <v>0</v>
      </c>
      <c r="J176" s="843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43">
        <f>([12]ENERO!I177+[12]FEBRERO!I177+[12]MARZO!I177)</f>
        <v>0</v>
      </c>
      <c r="J177" s="843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43">
        <f>([12]ENERO!I178+[12]FEBRERO!I178+[12]MARZO!I178)</f>
        <v>0</v>
      </c>
      <c r="J178" s="843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43">
        <f>([12]ENERO!I179+[12]FEBRERO!I179+[12]MARZO!I179)</f>
        <v>0</v>
      </c>
      <c r="J179" s="843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43">
        <f>([12]ENERO!I180+[12]FEBRERO!I180+[12]MARZO!I180)</f>
        <v>0</v>
      </c>
      <c r="J180" s="843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43">
        <f>([12]ENERO!I181+[12]FEBRERO!I181+[12]MARZO!I181)</f>
        <v>0</v>
      </c>
      <c r="J181" s="843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43">
        <f>([12]ENERO!I182+[12]FEBRERO!I182+[12]MARZO!I182)</f>
        <v>1</v>
      </c>
      <c r="J182" s="843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43">
        <f>([12]ENERO!I183+[12]FEBRERO!I183+[12]MARZO!I183)</f>
        <v>1</v>
      </c>
      <c r="J183" s="843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43">
        <f>([12]ENERO!I184+[12]FEBRERO!I184+[12]MARZO!I184)</f>
        <v>0</v>
      </c>
      <c r="J184" s="843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43">
        <f>([12]ENERO!I185+[12]FEBRERO!I185+[12]MARZO!I185)</f>
        <v>0</v>
      </c>
      <c r="J185" s="843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43">
        <f>([12]ENERO!I186+[12]FEBRERO!I186+[12]MARZO!I186)</f>
        <v>0</v>
      </c>
      <c r="J186" s="843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43">
        <f>([12]ENERO!I187+[12]FEBRERO!I187+[12]MARZO!I187)</f>
        <v>0</v>
      </c>
      <c r="J187" s="843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43">
        <f>([12]ENERO!I188+[12]FEBRERO!I188+[12]MARZO!I188)</f>
        <v>0</v>
      </c>
      <c r="J188" s="843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43">
        <f>([12]ENERO!I189+[12]FEBRERO!I189+[12]MARZO!I189)</f>
        <v>1</v>
      </c>
      <c r="J189" s="843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43">
        <f>([12]ENERO!I190+[12]FEBRERO!I190+[12]MARZO!I190)</f>
        <v>0</v>
      </c>
      <c r="J190" s="843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43">
        <f>([12]ENERO!I191+[12]FEBRERO!I191+[12]MARZO!I191)</f>
        <v>0</v>
      </c>
      <c r="J191" s="843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43">
        <f>([12]ENERO!I192+[12]FEBRERO!I192+[12]MARZO!I192)</f>
        <v>0</v>
      </c>
      <c r="J192" s="843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43">
        <f>([12]ENERO!I193+[12]FEBRERO!I193+[12]MARZO!I193)</f>
        <v>0</v>
      </c>
      <c r="J193" s="843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43">
        <f>([12]ENERO!I194+[12]FEBRERO!I194+[12]MARZO!I194)</f>
        <v>0</v>
      </c>
      <c r="J194" s="843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43">
        <f>([12]ENERO!I195+[12]FEBRERO!I195+[12]MARZO!I195)</f>
        <v>0</v>
      </c>
      <c r="J195" s="843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43">
        <f>([12]ENERO!I196+[12]FEBRERO!I196+[12]MARZO!I196)</f>
        <v>0</v>
      </c>
      <c r="J196" s="843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43">
        <f>([12]ENERO!I197+[12]FEBRERO!I197+[12]MARZO!I197)</f>
        <v>0</v>
      </c>
      <c r="J197" s="843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43">
        <f>([12]ENERO!I198+[12]FEBRERO!I198+[12]MARZO!I198)</f>
        <v>0</v>
      </c>
      <c r="J198" s="843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43">
        <f>([12]ENERO!I199+[12]FEBRERO!I199+[12]MARZO!I199)</f>
        <v>0</v>
      </c>
      <c r="J199" s="843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43">
        <f>([12]ENERO!I200+[12]FEBRERO!I200+[12]MARZO!I200)</f>
        <v>0</v>
      </c>
      <c r="J200" s="843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43">
        <f>([12]ENERO!I201+[12]FEBRERO!I201+[12]MARZO!I201)</f>
        <v>0</v>
      </c>
      <c r="J201" s="843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43">
        <f>([12]ENERO!I202+[12]FEBRERO!I202+[12]MARZO!I202)</f>
        <v>0</v>
      </c>
      <c r="J202" s="843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43">
        <f>([12]ENERO!I203+[12]FEBRERO!I203+[12]MARZO!I203)</f>
        <v>0</v>
      </c>
      <c r="J203" s="843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43">
        <f>([12]ENERO!I204+[12]FEBRERO!I204+[12]MARZO!I204)</f>
        <v>0</v>
      </c>
      <c r="J204" s="843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43">
        <f>([12]ENERO!I205+[12]FEBRERO!I205+[12]MARZO!I205)</f>
        <v>0</v>
      </c>
      <c r="J205" s="843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43">
        <f>([12]ENERO!I206+[12]FEBRERO!I206+[12]MARZO!I206)</f>
        <v>0</v>
      </c>
      <c r="J206" s="843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43">
        <f>([12]ENERO!I207+[12]FEBRERO!I207+[12]MARZO!I207)</f>
        <v>0</v>
      </c>
      <c r="J207" s="843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43">
        <f>([12]ENERO!I208+[12]FEBRERO!I208+[12]MARZO!I208)</f>
        <v>0</v>
      </c>
      <c r="J208" s="843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43">
        <f>([12]ENERO!I209+[12]FEBRERO!I209+[12]MARZO!I209)</f>
        <v>0</v>
      </c>
      <c r="J209" s="843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43">
        <f>([12]ENERO!I210+[12]FEBRERO!I210+[12]MARZO!I210)</f>
        <v>2</v>
      </c>
      <c r="J210" s="843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10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43">
        <f>([12]ENERO!I212+[12]FEBRERO!I212+[12]MARZO!I212)</f>
        <v>4</v>
      </c>
      <c r="J212" s="843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43">
        <f>([12]ENERO!I213+[12]FEBRERO!I213+[12]MARZO!I213)</f>
        <v>0</v>
      </c>
      <c r="J213" s="843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43">
        <f>([12]ENERO!I214+[12]FEBRERO!I214+[12]MARZO!I214)</f>
        <v>6</v>
      </c>
      <c r="J214" s="84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43">
        <f>([12]ENERO!I216+[12]FEBRERO!I216+[12]MARZO!I216)</f>
        <v>0</v>
      </c>
      <c r="J216" s="843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43">
        <f>([12]ENERO!I217+[12]FEBRERO!I217+[12]MARZO!I217)</f>
        <v>0</v>
      </c>
      <c r="J217" s="843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2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43">
        <f>([12]ENERO!I219+[12]FEBRERO!I219+[12]MARZO!I219)</f>
        <v>0</v>
      </c>
      <c r="J219" s="843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43">
        <f>([12]ENERO!I220+[12]FEBRERO!I220+[12]MARZO!I220)</f>
        <v>0</v>
      </c>
      <c r="J220" s="84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43">
        <f>([12]ENERO!I221+[12]FEBRERO!I221+[12]MARZO!I221)</f>
        <v>2</v>
      </c>
      <c r="J221" s="84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43">
        <f>([12]ENERO!I222+[12]FEBRERO!I222+[12]MARZO!I222)</f>
        <v>0</v>
      </c>
      <c r="J222" s="84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21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43">
        <f>([12]ENERO!I224+[12]FEBRERO!I224+[12]MARZO!I224)</f>
        <v>4</v>
      </c>
      <c r="J224" s="843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43">
        <f>([12]ENERO!I225+[12]FEBRERO!I225+[12]MARZO!I225)</f>
        <v>0</v>
      </c>
      <c r="J225" s="843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43">
        <f>([12]ENERO!I226+[12]FEBRERO!I226+[12]MARZO!I226)</f>
        <v>17</v>
      </c>
      <c r="J226" s="843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12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43">
        <f>([12]ENERO!I228+[12]FEBRERO!I228+[12]MARZO!I228)</f>
        <v>5</v>
      </c>
      <c r="J228" s="84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43">
        <f>([12]ENERO!I229+[12]FEBRERO!I229+[12]MARZO!I229)</f>
        <v>0</v>
      </c>
      <c r="J229" s="84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43">
        <f>([12]ENERO!I230+[12]FEBRERO!I230+[12]MARZO!I230)</f>
        <v>7</v>
      </c>
      <c r="J230" s="84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43">
        <f>([12]ENERO!I231+[12]FEBRERO!I231+[12]MARZO!I231)</f>
        <v>0</v>
      </c>
      <c r="J231" s="84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47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43">
        <f>([12]ENERO!I233+[12]FEBRERO!I233+[12]MARZO!I233)</f>
        <v>7</v>
      </c>
      <c r="J233" s="84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43">
        <f>([12]ENERO!I234+[12]FEBRERO!I234+[12]MARZO!I234)</f>
        <v>0</v>
      </c>
      <c r="J234" s="84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43">
        <f>([12]ENERO!I235+[12]FEBRERO!I235+[12]MARZO!I235)</f>
        <v>17</v>
      </c>
      <c r="J235" s="84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43">
        <f>([12]ENERO!I236+[12]FEBRERO!I236+[12]MARZO!I236)</f>
        <v>23</v>
      </c>
      <c r="J236" s="843"/>
      <c r="K236" s="382"/>
      <c r="L236" s="383"/>
    </row>
    <row r="237" spans="2:13" ht="16.5" thickTop="1" thickBot="1" x14ac:dyDescent="0.25">
      <c r="B237" s="371"/>
      <c r="C237" s="475"/>
      <c r="D237" s="495" t="s">
        <v>171</v>
      </c>
      <c r="E237" s="155"/>
      <c r="F237" s="476"/>
      <c r="G237" s="437"/>
      <c r="H237" s="449"/>
      <c r="I237" s="804">
        <f>(I238+I239+I240+I241)</f>
        <v>0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43">
        <f>([12]ENERO!I238+[12]FEBRERO!I238+[12]MARZO!I238)</f>
        <v>0</v>
      </c>
      <c r="J238" s="843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43">
        <f>([12]ENERO!I239+[12]FEBRERO!I239+[12]MARZO!I239)</f>
        <v>0</v>
      </c>
      <c r="J239" s="843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43">
        <f>([12]ENERO!I240+[12]FEBRERO!I240+[12]MARZO!I240)</f>
        <v>0</v>
      </c>
      <c r="J240" s="843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43">
        <f>([12]ENERO!I241+[12]FEBRERO!I241+[12]MARZO!I241)</f>
        <v>0</v>
      </c>
      <c r="J241" s="843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 t="e">
        <f>I244+#REF!+I245</f>
        <v>#REF!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8"/>
      <c r="J243" s="879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43"/>
      <c r="J244" s="843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73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R258"/>
  <sheetViews>
    <sheetView showGridLines="0" showRowColHeaders="0" showZeros="0" zoomScale="85" zoomScaleNormal="85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/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243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246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 t="s">
        <v>247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219</v>
      </c>
      <c r="G10" s="806"/>
      <c r="H10" s="807">
        <f>SUM(F10:G11)</f>
        <v>219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485" t="s">
        <v>1</v>
      </c>
      <c r="I14" s="485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484">
        <f>SUM(H16:H17)</f>
        <v>14</v>
      </c>
      <c r="I15" s="484">
        <f>SUM(I16:I17)</f>
        <v>2</v>
      </c>
      <c r="J15" s="792">
        <f>H15+I15</f>
        <v>16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v>13</v>
      </c>
      <c r="I16" s="84">
        <v>2</v>
      </c>
      <c r="J16" s="796">
        <f>(H16+I16)</f>
        <v>15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>
        <v>1</v>
      </c>
      <c r="I17" s="84"/>
      <c r="J17" s="824">
        <f>(H17+I17)</f>
        <v>1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485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14</v>
      </c>
      <c r="G21" s="825"/>
      <c r="H21" s="825"/>
      <c r="I21" s="826"/>
      <c r="J21" s="827">
        <f>(J23+J28+J34+J38+J43+J55+J70+J72+J78)</f>
        <v>47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31</v>
      </c>
      <c r="G22" s="97">
        <f>(G23+G28+G34+G38+G43+G55+G70+G72+G77+G78)</f>
        <v>12</v>
      </c>
      <c r="H22" s="97">
        <f>(H23+H28+H34+H38+H43+H55+H70+H72+H77+H78)</f>
        <v>1</v>
      </c>
      <c r="I22" s="97">
        <f>(I23+I28+I34+I38+I43+I55+I70+I72+I77+I78)</f>
        <v>3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/>
      <c r="G24" s="392"/>
      <c r="H24" s="392"/>
      <c r="I24" s="392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/>
      <c r="G25" s="392"/>
      <c r="H25" s="392"/>
      <c r="I25" s="392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/>
      <c r="G26" s="392"/>
      <c r="H26" s="392"/>
      <c r="I26" s="392"/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/>
      <c r="G27" s="392"/>
      <c r="H27" s="392"/>
      <c r="I27" s="392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489" t="s">
        <v>20</v>
      </c>
      <c r="E28" s="101"/>
      <c r="F28" s="492">
        <f>SUM(F29:F33)</f>
        <v>4</v>
      </c>
      <c r="G28" s="492">
        <f>SUM(G29:G33)</f>
        <v>0</v>
      </c>
      <c r="H28" s="492">
        <f>SUM(H29:H33)</f>
        <v>0</v>
      </c>
      <c r="I28" s="492">
        <f>SUM(I29:I33)</f>
        <v>2</v>
      </c>
      <c r="J28" s="102">
        <f t="shared" si="0"/>
        <v>6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/>
      <c r="G29" s="392"/>
      <c r="H29" s="392"/>
      <c r="I29" s="392"/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/>
      <c r="G30" s="392"/>
      <c r="H30" s="392"/>
      <c r="I30" s="392">
        <v>2</v>
      </c>
      <c r="J30" s="365">
        <f t="shared" si="0"/>
        <v>2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>
        <v>4</v>
      </c>
      <c r="G31" s="392"/>
      <c r="H31" s="392"/>
      <c r="I31" s="392"/>
      <c r="J31" s="365">
        <f t="shared" si="0"/>
        <v>4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/>
      <c r="G32" s="392"/>
      <c r="H32" s="392"/>
      <c r="I32" s="392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/>
      <c r="G33" s="392"/>
      <c r="H33" s="392"/>
      <c r="I33" s="392"/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9</v>
      </c>
      <c r="G34" s="129">
        <f>SUM(G35:G37)</f>
        <v>4</v>
      </c>
      <c r="H34" s="129">
        <f>SUM(H35:H37)</f>
        <v>0</v>
      </c>
      <c r="I34" s="129">
        <f>SUM(I35:I37)</f>
        <v>0</v>
      </c>
      <c r="J34" s="100">
        <f>SUM(F34:I34)</f>
        <v>13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>
        <v>3</v>
      </c>
      <c r="G35" s="225">
        <v>2</v>
      </c>
      <c r="H35" s="225"/>
      <c r="I35" s="225"/>
      <c r="J35" s="366">
        <f t="shared" ref="J35:J54" si="1">SUM(F35:I35)</f>
        <v>5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483">
        <v>6</v>
      </c>
      <c r="G36" s="483">
        <v>2</v>
      </c>
      <c r="H36" s="483"/>
      <c r="I36" s="483"/>
      <c r="J36" s="366">
        <f>SUM(F36:I36)</f>
        <v>8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483"/>
      <c r="G37" s="483"/>
      <c r="H37" s="483"/>
      <c r="I37" s="483"/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492">
        <f>SUM(F39:F42)</f>
        <v>1</v>
      </c>
      <c r="G38" s="492">
        <f>SUM(G39:G42)</f>
        <v>0</v>
      </c>
      <c r="H38" s="492">
        <f>SUM(H39:H42)</f>
        <v>1</v>
      </c>
      <c r="I38" s="492">
        <f>SUM(I39:I42)</f>
        <v>0</v>
      </c>
      <c r="J38" s="100">
        <f t="shared" si="1"/>
        <v>2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>
        <v>1</v>
      </c>
      <c r="G39" s="392"/>
      <c r="H39" s="392">
        <v>1</v>
      </c>
      <c r="I39" s="392"/>
      <c r="J39" s="366">
        <f t="shared" si="1"/>
        <v>2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483"/>
      <c r="G40" s="483"/>
      <c r="H40" s="483"/>
      <c r="I40" s="483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483"/>
      <c r="G41" s="483"/>
      <c r="H41" s="483"/>
      <c r="I41" s="483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483"/>
      <c r="G42" s="483"/>
      <c r="H42" s="483"/>
      <c r="I42" s="483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492">
        <f>SUM(F44:F54)</f>
        <v>3</v>
      </c>
      <c r="G43" s="492">
        <f>SUM(G44:G54)</f>
        <v>5</v>
      </c>
      <c r="H43" s="492">
        <f>SUM(H44:H54)</f>
        <v>0</v>
      </c>
      <c r="I43" s="492">
        <f>SUM(I44:I54)</f>
        <v>0</v>
      </c>
      <c r="J43" s="105">
        <f>SUM(F43:I43)</f>
        <v>8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483">
        <v>1</v>
      </c>
      <c r="G44" s="483">
        <v>1</v>
      </c>
      <c r="H44" s="483"/>
      <c r="I44" s="483"/>
      <c r="J44" s="366">
        <f>SUM(F44:I44)</f>
        <v>2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483"/>
      <c r="G45" s="483"/>
      <c r="H45" s="483"/>
      <c r="I45" s="483"/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483"/>
      <c r="G46" s="483"/>
      <c r="H46" s="483"/>
      <c r="I46" s="483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483">
        <v>2</v>
      </c>
      <c r="G47" s="483">
        <v>3</v>
      </c>
      <c r="H47" s="483"/>
      <c r="I47" s="483"/>
      <c r="J47" s="366">
        <f t="shared" si="1"/>
        <v>5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483"/>
      <c r="G48" s="483"/>
      <c r="H48" s="483"/>
      <c r="I48" s="483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483"/>
      <c r="G49" s="483"/>
      <c r="H49" s="483"/>
      <c r="I49" s="483"/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483"/>
      <c r="G50" s="483">
        <v>1</v>
      </c>
      <c r="H50" s="483"/>
      <c r="I50" s="483"/>
      <c r="J50" s="367">
        <f t="shared" si="1"/>
        <v>1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483"/>
      <c r="G51" s="483"/>
      <c r="H51" s="483"/>
      <c r="I51" s="483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483"/>
      <c r="G52" s="483"/>
      <c r="H52" s="483"/>
      <c r="I52" s="483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483"/>
      <c r="G53" s="483"/>
      <c r="H53" s="483"/>
      <c r="I53" s="483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483"/>
      <c r="G54" s="483"/>
      <c r="H54" s="483"/>
      <c r="I54" s="483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1</v>
      </c>
      <c r="J55" s="105">
        <f>SUM(F55:F55:I55)</f>
        <v>1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483"/>
      <c r="G56" s="483"/>
      <c r="H56" s="483"/>
      <c r="I56" s="483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483"/>
      <c r="G57" s="483"/>
      <c r="H57" s="483"/>
      <c r="I57" s="483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483"/>
      <c r="G58" s="483"/>
      <c r="H58" s="483"/>
      <c r="I58" s="483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483"/>
      <c r="G59" s="483"/>
      <c r="H59" s="483"/>
      <c r="I59" s="483">
        <v>1</v>
      </c>
      <c r="J59" s="106">
        <f>(I59+H59+G59+F59)</f>
        <v>1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483"/>
      <c r="G60" s="483"/>
      <c r="H60" s="483"/>
      <c r="I60" s="483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483"/>
      <c r="G61" s="483"/>
      <c r="H61" s="483"/>
      <c r="I61" s="483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483"/>
      <c r="G62" s="483"/>
      <c r="H62" s="483"/>
      <c r="I62" s="483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483"/>
      <c r="G63" s="483"/>
      <c r="H63" s="483"/>
      <c r="I63" s="483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483"/>
      <c r="G64" s="483"/>
      <c r="H64" s="483"/>
      <c r="I64" s="483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14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492">
        <f>(F71)</f>
        <v>2</v>
      </c>
      <c r="G70" s="492">
        <f>(G71)</f>
        <v>1</v>
      </c>
      <c r="H70" s="492">
        <f>(H71)</f>
        <v>0</v>
      </c>
      <c r="I70" s="492">
        <f>(I71)</f>
        <v>0</v>
      </c>
      <c r="J70" s="492">
        <f>SUM(F70:I70)</f>
        <v>3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483">
        <v>2</v>
      </c>
      <c r="G71" s="483">
        <v>1</v>
      </c>
      <c r="H71" s="483"/>
      <c r="I71" s="483"/>
      <c r="J71" s="367">
        <f>SUM(F71:I71)</f>
        <v>3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492">
        <f>SUM(F73:F75)</f>
        <v>0</v>
      </c>
      <c r="G72" s="492">
        <f>SUM(G73:G75)</f>
        <v>0</v>
      </c>
      <c r="H72" s="492">
        <f>SUM(H73:H75)</f>
        <v>0</v>
      </c>
      <c r="I72" s="492">
        <f>SUM(I73:I75)</f>
        <v>0</v>
      </c>
      <c r="J72" s="492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483"/>
      <c r="G73" s="483"/>
      <c r="H73" s="483"/>
      <c r="I73" s="483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483"/>
      <c r="G74" s="483"/>
      <c r="H74" s="483"/>
      <c r="I74" s="483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483"/>
      <c r="G75" s="483"/>
      <c r="H75" s="483"/>
      <c r="I75" s="483"/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205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491"/>
      <c r="G77" s="491"/>
      <c r="H77" s="491"/>
      <c r="I77" s="491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12</v>
      </c>
      <c r="G78" s="117">
        <f>(G79+G80+G81+G82+G83+G84+G85+G86)</f>
        <v>2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14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491"/>
      <c r="G79" s="491"/>
      <c r="H79" s="491"/>
      <c r="I79" s="491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491">
        <v>7</v>
      </c>
      <c r="G80" s="491">
        <v>2</v>
      </c>
      <c r="H80" s="491"/>
      <c r="I80" s="491"/>
      <c r="J80" s="415">
        <f>SUM(F80:I80)</f>
        <v>9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491"/>
      <c r="G81" s="491"/>
      <c r="H81" s="491"/>
      <c r="I81" s="491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491"/>
      <c r="G82" s="491"/>
      <c r="H82" s="491"/>
      <c r="I82" s="491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491"/>
      <c r="G83" s="491"/>
      <c r="H83" s="491"/>
      <c r="I83" s="491"/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491"/>
      <c r="G84" s="491"/>
      <c r="H84" s="491"/>
      <c r="I84" s="491"/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491">
        <v>4</v>
      </c>
      <c r="G85" s="491"/>
      <c r="H85" s="491"/>
      <c r="I85" s="491"/>
      <c r="J85" s="415">
        <f t="shared" si="2"/>
        <v>4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491">
        <v>1</v>
      </c>
      <c r="G86" s="491"/>
      <c r="H86" s="491"/>
      <c r="I86" s="491"/>
      <c r="J86" s="415">
        <f t="shared" si="2"/>
        <v>1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2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490">
        <v>2</v>
      </c>
      <c r="H91" s="832">
        <f>SUM(F91:G91)</f>
        <v>2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486" t="s">
        <v>137</v>
      </c>
      <c r="F92" s="487"/>
      <c r="G92" s="490"/>
      <c r="H92" s="832">
        <f>SUM(F92:G92)</f>
        <v>0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486" t="s">
        <v>139</v>
      </c>
      <c r="F93" s="487"/>
      <c r="G93" s="490"/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416"/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358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29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2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>
        <v>2</v>
      </c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8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>
        <v>5</v>
      </c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>
        <v>1</v>
      </c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>
        <v>2</v>
      </c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3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>
        <v>2</v>
      </c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>
        <v>1</v>
      </c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3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>
        <v>2</v>
      </c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>
        <v>1</v>
      </c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13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>
        <v>5</v>
      </c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>
        <v>1</v>
      </c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>
        <v>1</v>
      </c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>
        <v>5</v>
      </c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>
        <v>1</v>
      </c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2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2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>
        <v>1</v>
      </c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>
        <v>1</v>
      </c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489" t="s">
        <v>95</v>
      </c>
      <c r="E173" s="448"/>
      <c r="F173" s="437"/>
      <c r="G173" s="437"/>
      <c r="H173" s="449"/>
      <c r="I173" s="824">
        <f>SUM(I174:J210)</f>
        <v>37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/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>
        <v>2</v>
      </c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/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/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/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/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/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/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>
        <v>5</v>
      </c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>
        <v>5</v>
      </c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/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/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/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/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/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/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/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/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/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>
        <v>1</v>
      </c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/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/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/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/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>
        <v>1</v>
      </c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/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/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/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/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/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/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/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>
        <v>1</v>
      </c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/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0"/>
      <c r="J208" s="870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0">
        <v>7</v>
      </c>
      <c r="J209" s="870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0">
        <v>15</v>
      </c>
      <c r="J210" s="870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30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>
        <v>23</v>
      </c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/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2">
        <v>7</v>
      </c>
      <c r="J214" s="87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/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/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2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>
        <v>2</v>
      </c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25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>
        <v>14</v>
      </c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0"/>
      <c r="J225" s="870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0">
        <v>11</v>
      </c>
      <c r="J226" s="870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50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>
        <v>20</v>
      </c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/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>
        <v>19</v>
      </c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>
        <v>11</v>
      </c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50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>
        <v>12</v>
      </c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/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>
        <v>12</v>
      </c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>
        <v>26</v>
      </c>
      <c r="J236" s="873"/>
      <c r="K236" s="382"/>
      <c r="L236" s="383"/>
    </row>
    <row r="237" spans="2:13" ht="16.5" thickTop="1" thickBot="1" x14ac:dyDescent="0.25">
      <c r="B237" s="371"/>
      <c r="C237" s="475"/>
      <c r="D237" s="488" t="s">
        <v>171</v>
      </c>
      <c r="E237" s="155"/>
      <c r="F237" s="476"/>
      <c r="G237" s="437"/>
      <c r="H237" s="449"/>
      <c r="I237" s="804">
        <f>(I238+I239+I240+I241)</f>
        <v>132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0">
        <v>24</v>
      </c>
      <c r="J238" s="870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1">
        <v>15</v>
      </c>
      <c r="J239" s="871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0">
        <v>93</v>
      </c>
      <c r="J240" s="870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0"/>
      <c r="J241" s="870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1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/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>
        <v>1</v>
      </c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219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R258"/>
  <sheetViews>
    <sheetView showGridLines="0" showRowColHeaders="0" showZeros="0" zoomScale="115" zoomScaleNormal="115" zoomScaleSheetLayoutView="75" workbookViewId="0">
      <selection activeCell="C13" sqref="C13:G15"/>
    </sheetView>
  </sheetViews>
  <sheetFormatPr baseColWidth="10" defaultColWidth="11.42578125" defaultRowHeight="12.75" x14ac:dyDescent="0.2"/>
  <cols>
    <col min="1" max="1" width="7.5703125" style="53" customWidth="1"/>
    <col min="2" max="2" width="18.7109375" style="53" customWidth="1"/>
    <col min="3" max="3" width="13.5703125" style="53" customWidth="1"/>
    <col min="4" max="4" width="13.85546875" style="53" customWidth="1"/>
    <col min="5" max="5" width="46.85546875" style="53" customWidth="1"/>
    <col min="6" max="6" width="9.28515625" style="53" customWidth="1"/>
    <col min="7" max="7" width="7.7109375" style="53" customWidth="1"/>
    <col min="8" max="8" width="8.7109375" style="53" customWidth="1"/>
    <col min="9" max="9" width="7.85546875" style="53" customWidth="1"/>
    <col min="10" max="10" width="9.7109375" style="53" customWidth="1"/>
    <col min="11" max="17" width="7.7109375" style="53" customWidth="1"/>
    <col min="18" max="16384" width="11.42578125" style="53"/>
  </cols>
  <sheetData>
    <row r="1" spans="1:18" ht="60.75" customHeight="1" thickBot="1" x14ac:dyDescent="0.25">
      <c r="A1" s="54"/>
      <c r="B1" s="1"/>
      <c r="C1" s="1"/>
      <c r="D1" s="1"/>
      <c r="E1" s="1"/>
      <c r="F1" s="12"/>
      <c r="G1" s="230"/>
      <c r="H1" s="230"/>
      <c r="I1" s="230"/>
      <c r="J1" s="1"/>
      <c r="K1" s="1"/>
      <c r="M1" s="54"/>
      <c r="N1" s="54"/>
    </row>
    <row r="2" spans="1:18" ht="17.25" thickTop="1" thickBot="1" x14ac:dyDescent="0.3">
      <c r="A2" s="54"/>
      <c r="B2" s="12"/>
      <c r="C2" s="11"/>
      <c r="D2" s="11"/>
      <c r="E2" s="11"/>
      <c r="F2" s="11"/>
      <c r="G2" s="1"/>
      <c r="H2" s="76" t="s">
        <v>16</v>
      </c>
      <c r="I2" s="77"/>
      <c r="J2" s="81"/>
      <c r="K2" s="11"/>
      <c r="L2" s="54"/>
      <c r="M2" s="54"/>
      <c r="N2" s="54"/>
    </row>
    <row r="3" spans="1:18" ht="17.25" thickTop="1" thickBot="1" x14ac:dyDescent="0.3">
      <c r="A3" s="54"/>
      <c r="B3" s="11"/>
      <c r="C3" s="11"/>
      <c r="D3" s="12"/>
      <c r="E3" s="12"/>
      <c r="F3" s="12"/>
      <c r="G3" s="1"/>
      <c r="H3" s="78" t="s">
        <v>17</v>
      </c>
      <c r="I3" s="79"/>
      <c r="J3" s="81" t="s">
        <v>250</v>
      </c>
      <c r="K3" s="11"/>
      <c r="L3" s="54"/>
      <c r="M3" s="55"/>
      <c r="N3" s="55"/>
    </row>
    <row r="4" spans="1:18" ht="12" customHeight="1" thickTop="1" thickBot="1" x14ac:dyDescent="0.25">
      <c r="A4" s="54"/>
      <c r="B4" s="11"/>
      <c r="C4" s="11"/>
      <c r="D4" s="11"/>
      <c r="E4" s="13"/>
      <c r="F4" s="19"/>
      <c r="G4" s="13"/>
      <c r="H4" s="13"/>
      <c r="I4" s="13"/>
      <c r="J4" s="13"/>
      <c r="K4" s="13"/>
      <c r="L4" s="55"/>
      <c r="M4" s="55"/>
      <c r="N4" s="55"/>
      <c r="O4" s="56"/>
      <c r="P4" s="56"/>
      <c r="Q4" s="56"/>
      <c r="R4" s="56"/>
    </row>
    <row r="5" spans="1:18" ht="17.25" thickTop="1" thickBot="1" x14ac:dyDescent="0.3">
      <c r="A5" s="54"/>
      <c r="B5" s="76" t="s">
        <v>211</v>
      </c>
      <c r="C5" s="798" t="s">
        <v>213</v>
      </c>
      <c r="D5" s="799"/>
      <c r="E5" s="799"/>
      <c r="F5" s="799"/>
      <c r="G5" s="799"/>
      <c r="H5" s="800"/>
      <c r="I5" s="1"/>
      <c r="J5" s="1"/>
      <c r="K5" s="1"/>
      <c r="L5" s="57"/>
      <c r="M5" s="55"/>
      <c r="N5" s="54"/>
    </row>
    <row r="6" spans="1:18" ht="21" customHeight="1" thickTop="1" thickBot="1" x14ac:dyDescent="0.3">
      <c r="A6" s="54"/>
      <c r="B6" s="76" t="s">
        <v>18</v>
      </c>
      <c r="C6" s="798" t="s">
        <v>214</v>
      </c>
      <c r="D6" s="799"/>
      <c r="E6" s="799"/>
      <c r="F6" s="799"/>
      <c r="G6" s="799"/>
      <c r="H6" s="800"/>
      <c r="I6" s="1"/>
      <c r="J6" s="1"/>
      <c r="K6" s="1"/>
      <c r="L6" s="57"/>
      <c r="M6" s="58"/>
      <c r="N6" s="55"/>
      <c r="O6" s="56"/>
      <c r="P6" s="56"/>
      <c r="Q6" s="56"/>
    </row>
    <row r="7" spans="1:18" ht="19.5" customHeight="1" thickTop="1" thickBot="1" x14ac:dyDescent="0.3">
      <c r="A7" s="54"/>
      <c r="B7" s="80" t="s">
        <v>19</v>
      </c>
      <c r="C7" s="801" t="s">
        <v>307</v>
      </c>
      <c r="D7" s="802"/>
      <c r="E7" s="82"/>
      <c r="F7" s="83"/>
      <c r="G7" s="83"/>
      <c r="H7" s="82"/>
      <c r="I7" s="1"/>
      <c r="J7" s="1"/>
      <c r="K7" s="1"/>
      <c r="L7" s="58"/>
      <c r="M7" s="54"/>
      <c r="N7" s="54"/>
    </row>
    <row r="8" spans="1:18" ht="6.75" customHeight="1" thickTop="1" thickBot="1" x14ac:dyDescent="0.25">
      <c r="B8" s="11"/>
      <c r="C8" s="11"/>
      <c r="D8" s="11"/>
      <c r="E8" s="11"/>
      <c r="F8" s="11"/>
      <c r="G8" s="11"/>
      <c r="H8" s="20"/>
      <c r="I8" s="11"/>
      <c r="J8" s="11"/>
      <c r="K8" s="11"/>
      <c r="L8" s="54"/>
    </row>
    <row r="9" spans="1:18" ht="14.25" customHeight="1" thickTop="1" thickBot="1" x14ac:dyDescent="0.25">
      <c r="B9" s="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1"/>
      <c r="K9" s="1"/>
    </row>
    <row r="10" spans="1:18" ht="14.25" customHeight="1" thickTop="1" thickBot="1" x14ac:dyDescent="0.25">
      <c r="B10" s="1"/>
      <c r="C10" s="803"/>
      <c r="D10" s="803"/>
      <c r="E10" s="803"/>
      <c r="F10" s="806">
        <v>7725</v>
      </c>
      <c r="G10" s="806"/>
      <c r="H10" s="807">
        <f>SUM(F10:G11)</f>
        <v>7725</v>
      </c>
      <c r="I10" s="807"/>
      <c r="J10" s="1"/>
      <c r="K10" s="1"/>
    </row>
    <row r="11" spans="1:18" ht="14.25" customHeight="1" thickTop="1" thickBot="1" x14ac:dyDescent="0.25">
      <c r="B11" s="1"/>
      <c r="C11" s="803"/>
      <c r="D11" s="803"/>
      <c r="E11" s="803"/>
      <c r="F11" s="806"/>
      <c r="G11" s="806"/>
      <c r="H11" s="807"/>
      <c r="I11" s="807"/>
      <c r="J11" s="1"/>
      <c r="K11" s="1"/>
    </row>
    <row r="12" spans="1:18" ht="4.5" customHeight="1" thickTop="1" thickBot="1" x14ac:dyDescent="0.25">
      <c r="B12" s="1"/>
      <c r="C12" s="2"/>
      <c r="D12" s="2"/>
      <c r="E12" s="2"/>
      <c r="F12" s="2"/>
      <c r="G12" s="2"/>
      <c r="H12" s="2"/>
      <c r="I12" s="2"/>
      <c r="J12" s="2"/>
      <c r="K12" s="2"/>
      <c r="L12" s="59"/>
    </row>
    <row r="13" spans="1:18" ht="12.75" customHeight="1" thickTop="1" thickBot="1" x14ac:dyDescent="0.25">
      <c r="B13" s="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1"/>
      <c r="C14" s="780"/>
      <c r="D14" s="781"/>
      <c r="E14" s="781"/>
      <c r="F14" s="781"/>
      <c r="G14" s="782"/>
      <c r="H14" s="45" t="s">
        <v>1</v>
      </c>
      <c r="I14" s="45" t="s">
        <v>2</v>
      </c>
      <c r="J14" s="790"/>
      <c r="K14" s="791"/>
    </row>
    <row r="15" spans="1:18" ht="14.1" customHeight="1" thickTop="1" thickBot="1" x14ac:dyDescent="0.25">
      <c r="B15" s="1"/>
      <c r="C15" s="783"/>
      <c r="D15" s="784"/>
      <c r="E15" s="784"/>
      <c r="F15" s="784"/>
      <c r="G15" s="785"/>
      <c r="H15" s="88">
        <f>SUM(H16:H17)</f>
        <v>565</v>
      </c>
      <c r="I15" s="88">
        <f>SUM(I16:I17)</f>
        <v>39</v>
      </c>
      <c r="J15" s="792">
        <f>H15+I15</f>
        <v>604</v>
      </c>
      <c r="K15" s="792"/>
      <c r="M15" s="53" t="s">
        <v>9</v>
      </c>
    </row>
    <row r="16" spans="1:18" ht="14.1" customHeight="1" thickTop="1" thickBot="1" x14ac:dyDescent="0.25">
      <c r="B16" s="1"/>
      <c r="C16" s="793" t="s">
        <v>15</v>
      </c>
      <c r="D16" s="794"/>
      <c r="E16" s="794"/>
      <c r="F16" s="794"/>
      <c r="G16" s="795"/>
      <c r="H16" s="84">
        <f>Santiago!H16+Mao!H16+MP!H16+Higuey!H16+'Hato Mayor'!H16+Ocoa!H16+Azua!H16+Baní!H16+'Dep. La Vega'!H16+Moca!H16+Cotuí!H16+Bonao!H16+Salcedo!H16+SFM!H16+Samaná!H16+Nagua!H16+Neyba!H16+Pedernales!H16+SJM!H16+LM!H16+'Elías Piña'!H16+PSD!H16+'La Romana'!H16+DN!H16+'1-21 SEIBO'!H16+'Puerto Plata'!H16+SPM!H16+Barahona!H16+Jimaní!H16+SC!H16+Villa!H16+MC!H16+Rodriguez!H16+Dajabon!H16</f>
        <v>292</v>
      </c>
      <c r="I16" s="84">
        <f>Santiago!I16+Mao!I16+MP!I16+Higuey!I16+'Hato Mayor'!I16+Ocoa!I16+Azua!I16+Baní!I16+'Dep. La Vega'!I16+Moca!I16+Cotuí!I16+Bonao!I16+Salcedo!I16+SFM!I16+Samaná!I16+Nagua!I16+Neyba!I16+Pedernales!I16+SJM!I16+LM!I16+'Elías Piña'!I16+PSD!I16+'La Romana'!I16+DN!I16+'1-21 SEIBO'!I16+'Puerto Plata'!I16+SPM!I16+Barahona!I16+Jimaní!I16+SC!I16+Villa!I16+MC!I16+Rodriguez!I16+Dajabon!I16</f>
        <v>25</v>
      </c>
      <c r="J16" s="796">
        <f>(H16+I16)</f>
        <v>317</v>
      </c>
      <c r="K16" s="797"/>
    </row>
    <row r="17" spans="2:15" ht="14.1" customHeight="1" thickTop="1" thickBot="1" x14ac:dyDescent="0.25">
      <c r="B17" s="1"/>
      <c r="C17" s="793" t="s">
        <v>212</v>
      </c>
      <c r="D17" s="794"/>
      <c r="E17" s="794"/>
      <c r="F17" s="794"/>
      <c r="G17" s="794"/>
      <c r="H17" s="84">
        <f>Santiago!H17+Mao!H17+MP!H17+Higuey!H17+'Hato Mayor'!H17+Ocoa!H17+Azua!H17+Baní!H17+'Dep. La Vega'!H17+Moca!H17+Cotuí!H17+Bonao!H17+Salcedo!H17+SFM!H17+Samaná!H17+Nagua!H17+Neyba!H17+Pedernales!H17+SJM!H17+LM!H17+'Elías Piña'!H17+PSD!H17+'La Romana'!H17+DN!H17+'1-21 SEIBO'!H17+'Puerto Plata'!H17+SPM!H17+Barahona!H17+Jimaní!H17+SC!H17+Villa!H17+MC!H17+Rodriguez!H17+Dajabon!H17</f>
        <v>273</v>
      </c>
      <c r="I17" s="84">
        <f>Santiago!I17+Mao!I17+MP!I17+Higuey!I17+'Hato Mayor'!I17+Ocoa!I17+Azua!I17+Baní!I17+'Dep. La Vega'!I17+Moca!I17+Cotuí!I17+Bonao!I17+Salcedo!I17+SFM!I17+Samaná!I17+Nagua!I17+Neyba!I17+Pedernales!I17+SJM!I17+LM!I17+'Elías Piña'!I17+PSD!I17+'La Romana'!I17+DN!I17+'1-21 SEIBO'!I17+'Puerto Plata'!I17+SPM!I17+Barahona!I17+Jimaní!I17+SC!I17+Villa!I17+MC!I17+Rodriguez!I17+Dajabon!I17</f>
        <v>14</v>
      </c>
      <c r="J17" s="824">
        <f>(H17+I17)</f>
        <v>287</v>
      </c>
      <c r="K17" s="824"/>
    </row>
    <row r="18" spans="2:15" ht="12.75" customHeight="1" thickTop="1" thickBot="1" x14ac:dyDescent="0.25">
      <c r="B18" s="1"/>
      <c r="C18" s="136" t="s">
        <v>9</v>
      </c>
      <c r="D18" s="135"/>
      <c r="E18" s="134"/>
      <c r="F18" s="131"/>
      <c r="G18" s="131"/>
      <c r="H18" s="131"/>
      <c r="I18" s="132"/>
      <c r="J18" s="133"/>
      <c r="K18" s="1"/>
    </row>
    <row r="19" spans="2:15" ht="18" customHeight="1" thickTop="1" thickBot="1" x14ac:dyDescent="0.25">
      <c r="B19" s="1"/>
      <c r="C19" s="89"/>
      <c r="D19" s="90"/>
      <c r="E19" s="90"/>
      <c r="F19" s="804" t="s">
        <v>62</v>
      </c>
      <c r="G19" s="804"/>
      <c r="H19" s="804"/>
      <c r="I19" s="786"/>
      <c r="J19" s="45" t="s">
        <v>0</v>
      </c>
      <c r="K19" s="1"/>
    </row>
    <row r="20" spans="2:15" ht="20.100000000000001" customHeight="1" thickTop="1" thickBot="1" x14ac:dyDescent="0.25">
      <c r="B20" s="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92"/>
      <c r="K20" s="1"/>
    </row>
    <row r="21" spans="2:15" ht="18" customHeight="1" thickTop="1" thickBot="1" x14ac:dyDescent="0.25">
      <c r="B21" s="1"/>
      <c r="C21" s="93"/>
      <c r="D21" s="94"/>
      <c r="E21" s="94"/>
      <c r="F21" s="825">
        <f>(J23+J28+J35+J38+J59+J60+J61+J63)</f>
        <v>305</v>
      </c>
      <c r="G21" s="825"/>
      <c r="H21" s="825"/>
      <c r="I21" s="826"/>
      <c r="J21" s="827">
        <f>(J23+J28+J34+J38+J43+J55+J70+J72+J78)</f>
        <v>825</v>
      </c>
      <c r="K21" s="1"/>
    </row>
    <row r="22" spans="2:15" ht="15.75" thickTop="1" thickBot="1" x14ac:dyDescent="0.25">
      <c r="B22" s="1"/>
      <c r="C22" s="95"/>
      <c r="D22" s="96"/>
      <c r="E22" s="96"/>
      <c r="F22" s="97">
        <f>(F23+F28+F34+F38+F43+F55+F70+F72+F77+F78)</f>
        <v>666</v>
      </c>
      <c r="G22" s="97">
        <f>(G23+G28+G34+G38+G43+G55+G70+G72+G77+G78)</f>
        <v>146</v>
      </c>
      <c r="H22" s="97">
        <f>(H23+H28+H34+H38+H43+H55+H70+H72+H77+H78)</f>
        <v>10</v>
      </c>
      <c r="I22" s="97">
        <f>(I23+I28+I34+I38+I43+I55+I70+I72+I77+I78)</f>
        <v>4</v>
      </c>
      <c r="J22" s="827"/>
      <c r="K22" s="1"/>
    </row>
    <row r="23" spans="2:15" ht="17.25" thickTop="1" thickBot="1" x14ac:dyDescent="0.3">
      <c r="B23" s="1"/>
      <c r="C23" s="9"/>
      <c r="D23" s="828" t="s">
        <v>66</v>
      </c>
      <c r="E23" s="829"/>
      <c r="F23" s="98">
        <f>SUM(F24:F27)</f>
        <v>1</v>
      </c>
      <c r="G23" s="98">
        <f>SUM(G24:G27)</f>
        <v>3</v>
      </c>
      <c r="H23" s="98">
        <f>SUM(H24:H27)</f>
        <v>0</v>
      </c>
      <c r="I23" s="99">
        <f>SUM(I24:I27)</f>
        <v>0</v>
      </c>
      <c r="J23" s="100">
        <f t="shared" ref="J23:J33" si="0">SUM(F23:I23)</f>
        <v>4</v>
      </c>
      <c r="K23" s="1"/>
    </row>
    <row r="24" spans="2:15" ht="14.25" thickTop="1" thickBot="1" x14ac:dyDescent="0.25">
      <c r="B24" s="1"/>
      <c r="C24" s="9"/>
      <c r="D24" s="118"/>
      <c r="E24" s="119" t="s">
        <v>37</v>
      </c>
      <c r="F24" s="84">
        <f>Santiago!F24+Mao!F24+MP!F24+Higuey!F24+'Hato Mayor'!F24+Ocoa!F24+Azua!F24+Baní!F24+'Dep. La Vega'!F24+Moca!F24+Cotuí!F24+Bonao!F24+Salcedo!F24+SFM!F24+Samaná!F24+Nagua!F24+Neyba!F24+Pedernales!F24+SJM!F24+LM!F24+'Elías Piña'!F24+PSD!F24+'La Romana'!F24+DN!F24+'1-21 SEIBO'!F24+'Puerto Plata'!F24+SPM!F24+Barahona!F24+Villa!F24</f>
        <v>0</v>
      </c>
      <c r="G24" s="84">
        <f>Santiago!G24+Mao!G24+MP!G24+Higuey!G24+'Hato Mayor'!G24+Ocoa!G24+Azua!G24+Baní!G24+'Dep. La Vega'!G24+Moca!G24+Cotuí!G24+Bonao!G24+Salcedo!G24+SFM!G24+Samaná!G24+Nagua!G24+Neyba!G24+Pedernales!G24+SJM!G24+LM!G24+'Elías Piña'!G24+PSD!G24+'La Romana'!G24+DN!G24+'1-21 SEIBO'!G24+'Puerto Plata'!G24+SPM!G24+Barahona!G24+Villa!G24</f>
        <v>0</v>
      </c>
      <c r="H24" s="84">
        <f>Santiago!H24+Mao!H24+MP!H24+Higuey!H24+'Hato Mayor'!H24+Ocoa!H24+Azua!H24+Baní!H24+'Dep. La Vega'!H24+Moca!H24+Cotuí!H24+Bonao!H24+Salcedo!H24+SFM!H24+Samaná!H24+Nagua!H24+Neyba!H24+Pedernales!H24+SJM!H24+LM!H24+'Elías Piña'!H24+PSD!H24+'La Romana'!H24+DN!H24+'1-21 SEIBO'!H24+'Puerto Plata'!H24+SPM!H24+Barahona!H24+Villa!H24</f>
        <v>0</v>
      </c>
      <c r="I24" s="84">
        <f>Santiago!I24+Mao!I24+MP!I24+Higuey!I24+'Hato Mayor'!I24+Ocoa!I24+Azua!I24+Baní!I24+'Dep. La Vega'!I24+Moca!I24+Cotuí!I24+Bonao!I24+Salcedo!I24+SFM!I24+Samaná!I24+Nagua!I24+Neyba!I24+Pedernales!I24+SJM!I24+LM!I24+'Elías Piña'!I24+PSD!I24+'La Romana'!I24+DN!I24+'1-21 SEIBO'!I24+'Puerto Plata'!I24+SPM!I24+Barahona!I24+Villa!I24</f>
        <v>0</v>
      </c>
      <c r="J24" s="103">
        <f t="shared" si="0"/>
        <v>0</v>
      </c>
      <c r="K24" s="1"/>
    </row>
    <row r="25" spans="2:15" ht="14.25" thickTop="1" thickBot="1" x14ac:dyDescent="0.25">
      <c r="B25" s="1"/>
      <c r="C25" s="9"/>
      <c r="D25" s="118"/>
      <c r="E25" s="119" t="s">
        <v>24</v>
      </c>
      <c r="F25" s="84">
        <f>Santiago!F25+Mao!F25+MP!F25+Higuey!F25+'Hato Mayor'!F25+Ocoa!F25+Azua!F25+Baní!F25+'Dep. La Vega'!F25+Moca!F25+Cotuí!F25+Bonao!F25+Salcedo!F25+SFM!F25+Samaná!F25+Nagua!F25+Neyba!F25+Pedernales!F25+SJM!F25+LM!F25+'Elías Piña'!F25+PSD!F25+'La Romana'!F25+DN!F25+'1-21 SEIBO'!F25+'Puerto Plata'!F25+SPM!F25+Barahona!F25+Villa!F25</f>
        <v>0</v>
      </c>
      <c r="G25" s="84">
        <f>Santiago!G25+Mao!G25+MP!G25+Higuey!G25+'Hato Mayor'!G25+Ocoa!G25+Azua!G25+Baní!G25+'Dep. La Vega'!G25+Moca!G25+Cotuí!G25+Bonao!G25+Salcedo!G25+SFM!G25+Samaná!G25+Nagua!G25+Neyba!G25+Pedernales!G25+SJM!G25+LM!G25+'Elías Piña'!G25+PSD!G25+'La Romana'!G25+DN!G25+'1-21 SEIBO'!G25+'Puerto Plata'!G25+SPM!G25+Barahona!G25+Villa!G25</f>
        <v>0</v>
      </c>
      <c r="H25" s="84">
        <f>Santiago!H25+Mao!H25+MP!H25+Higuey!H25+'Hato Mayor'!H25+Ocoa!H25+Azua!H25+Baní!H25+'Dep. La Vega'!H25+Moca!H25+Cotuí!H25+Bonao!H25+Salcedo!H25+SFM!H25+Samaná!H25+Nagua!H25+Neyba!H25+Pedernales!H25+SJM!H25+LM!H25+'Elías Piña'!H25+PSD!H25+'La Romana'!H25+DN!H25+'1-21 SEIBO'!H25+'Puerto Plata'!H25+SPM!H25+Barahona!H25+Villa!H25</f>
        <v>0</v>
      </c>
      <c r="I25" s="84">
        <f>Santiago!I25+Mao!I25+MP!I25+Higuey!I25+'Hato Mayor'!I25+Ocoa!I25+Azua!I25+Baní!I25+'Dep. La Vega'!I25+Moca!I25+Cotuí!I25+Bonao!I25+Salcedo!I25+SFM!I25+Samaná!I25+Nagua!I25+Neyba!I25+Pedernales!I25+SJM!I25+LM!I25+'Elías Piña'!I25+PSD!I25+'La Romana'!I25+DN!I25+'1-21 SEIBO'!I25+'Puerto Plata'!I25+SPM!I25+Barahona!I25+Villa!I25</f>
        <v>0</v>
      </c>
      <c r="J25" s="103">
        <f t="shared" si="0"/>
        <v>0</v>
      </c>
      <c r="K25" s="1"/>
    </row>
    <row r="26" spans="2:15" ht="14.25" thickTop="1" thickBot="1" x14ac:dyDescent="0.25">
      <c r="B26" s="1"/>
      <c r="C26" s="9"/>
      <c r="D26" s="118"/>
      <c r="E26" s="119" t="s">
        <v>25</v>
      </c>
      <c r="F26" s="84">
        <f>Santiago!F26+Mao!F26+MP!F26+Higuey!F26+'Hato Mayor'!F26+Ocoa!F26+Azua!F26+Baní!F26+'Dep. La Vega'!F26+Moca!F26+Cotuí!F26+Bonao!F26+Salcedo!F26+SFM!F26+Samaná!F26+Nagua!F26+Neyba!F26+Pedernales!F26+SJM!F26+LM!F26+'Elías Piña'!F26+PSD!F26+'La Romana'!F26+DN!F26+'1-21 SEIBO'!F26+'Puerto Plata'!F26+SPM!F26+Barahona!F26+Villa!F26</f>
        <v>0</v>
      </c>
      <c r="G26" s="84">
        <f>Santiago!G26+Mao!G26+MP!G26+Higuey!G26+'Hato Mayor'!G26+Ocoa!G26+Azua!G26+Baní!G26+'Dep. La Vega'!G26+Moca!G26+Cotuí!G26+Bonao!G26+Salcedo!G26+SFM!G26+Samaná!G26+Nagua!G26+Neyba!G26+Pedernales!G26+SJM!G26+LM!G26+'Elías Piña'!G26+PSD!G26+'La Romana'!G26+DN!G26+'1-21 SEIBO'!G26+'Puerto Plata'!G26+SPM!G26+Barahona!G26+Villa!G26</f>
        <v>2</v>
      </c>
      <c r="H26" s="84">
        <f>Santiago!H26+Mao!H26+MP!H26+Higuey!H26+'Hato Mayor'!H26+Ocoa!H26+Azua!H26+Baní!H26+'Dep. La Vega'!H26+Moca!H26+Cotuí!H26+Bonao!H26+Salcedo!H26+SFM!H26+Samaná!H26+Nagua!H26+Neyba!H26+Pedernales!H26+SJM!H26+LM!H26+'Elías Piña'!H26+PSD!H26+'La Romana'!H26+DN!H26+'1-21 SEIBO'!H26+'Puerto Plata'!H26+SPM!H26+Barahona!H26+Villa!H26</f>
        <v>0</v>
      </c>
      <c r="I26" s="84">
        <f>Santiago!I26+Mao!I26+MP!I26+Higuey!I26+'Hato Mayor'!I26+Ocoa!I26+Azua!I26+Baní!I26+'Dep. La Vega'!I26+Moca!I26+Cotuí!I26+Bonao!I26+Salcedo!I26+SFM!I26+Samaná!I26+Nagua!I26+Neyba!I26+Pedernales!I26+SJM!I26+LM!I26+'Elías Piña'!I26+PSD!I26+'La Romana'!I26+DN!I26+'1-21 SEIBO'!I26+'Puerto Plata'!I26+SPM!I26+Barahona!I26+Villa!I26</f>
        <v>0</v>
      </c>
      <c r="J26" s="103">
        <f t="shared" si="0"/>
        <v>2</v>
      </c>
      <c r="K26" s="1"/>
    </row>
    <row r="27" spans="2:15" ht="14.25" thickTop="1" thickBot="1" x14ac:dyDescent="0.25">
      <c r="B27" s="1"/>
      <c r="C27" s="9"/>
      <c r="D27" s="118"/>
      <c r="E27" s="119" t="s">
        <v>7</v>
      </c>
      <c r="F27" s="84">
        <f>Santiago!F27+Mao!F27+MP!F27+Higuey!F27+'Hato Mayor'!F27+Ocoa!F27+Azua!F27+Baní!F27+'Dep. La Vega'!F27+Moca!F27+Cotuí!F27+Bonao!F27+Salcedo!F27+SFM!F27+Samaná!F27+Nagua!F27+Neyba!F27+Pedernales!F27+SJM!F27+LM!F27+'Elías Piña'!F27+PSD!F27+'La Romana'!F27+DN!F27+'1-21 SEIBO'!F27+'Puerto Plata'!F27+SPM!F27+Barahona!F27+Villa!F27</f>
        <v>1</v>
      </c>
      <c r="G27" s="84">
        <f>Santiago!G27+Mao!G27+MP!G27+Higuey!G27+'Hato Mayor'!G27+Ocoa!G27+Azua!G27+Baní!G27+'Dep. La Vega'!G27+Moca!G27+Cotuí!G27+Bonao!G27+Salcedo!G27+SFM!G27+Samaná!G27+Nagua!G27+Neyba!G27+Pedernales!G27+SJM!G27+LM!G27+'Elías Piña'!G27+PSD!G27+'La Romana'!G27+DN!G27+'1-21 SEIBO'!G27+'Puerto Plata'!G27+SPM!G27+Barahona!G27+Villa!G27</f>
        <v>0</v>
      </c>
      <c r="H27" s="84">
        <f>Santiago!H27+Mao!H27+MP!H27+Higuey!H27+'Hato Mayor'!H27+Ocoa!H27+Azua!H27+Baní!H27+'Dep. La Vega'!H27+Moca!H27+Cotuí!H27+Bonao!H27+Salcedo!H27+SFM!H27+Samaná!H27+Nagua!H27+Neyba!H27+Pedernales!H27+SJM!H27+LM!H27+'Elías Piña'!H27+PSD!H27+'La Romana'!H27+DN!H27+'1-21 SEIBO'!H27+'Puerto Plata'!H27+SPM!H27+Barahona!H27+Villa!H27</f>
        <v>0</v>
      </c>
      <c r="I27" s="84">
        <f>Santiago!I27+Mao!I27+MP!I27+Higuey!I27+'Hato Mayor'!I27+Ocoa!I27+Azua!I27+Baní!I27+'Dep. La Vega'!I27+Moca!I27+Cotuí!I27+Bonao!I27+Salcedo!I27+SFM!I27+Samaná!I27+Nagua!I27+Neyba!I27+Pedernales!I27+SJM!I27+LM!I27+'Elías Piña'!I27+PSD!I27+'La Romana'!I27+DN!I27+'1-21 SEIBO'!I27+'Puerto Plata'!I27+SPM!I27+Barahona!I27+Villa!I27</f>
        <v>0</v>
      </c>
      <c r="J27" s="103">
        <f t="shared" si="0"/>
        <v>2</v>
      </c>
      <c r="K27" s="1"/>
    </row>
    <row r="28" spans="2:15" ht="17.25" thickTop="1" thickBot="1" x14ac:dyDescent="0.3">
      <c r="B28" s="1"/>
      <c r="C28" s="9"/>
      <c r="D28" s="74" t="s">
        <v>20</v>
      </c>
      <c r="E28" s="101"/>
      <c r="F28" s="46">
        <f>SUM(F29:F33)</f>
        <v>201</v>
      </c>
      <c r="G28" s="46">
        <f>SUM(G29:G33)</f>
        <v>5</v>
      </c>
      <c r="H28" s="46">
        <f>SUM(H29:H33)</f>
        <v>0</v>
      </c>
      <c r="I28" s="46">
        <f>SUM(I29:I33)</f>
        <v>2</v>
      </c>
      <c r="J28" s="102">
        <f t="shared" si="0"/>
        <v>208</v>
      </c>
      <c r="K28" s="1"/>
      <c r="O28" s="60"/>
    </row>
    <row r="29" spans="2:15" ht="14.25" thickTop="1" thickBot="1" x14ac:dyDescent="0.25">
      <c r="B29" s="1"/>
      <c r="C29" s="9"/>
      <c r="D29" s="118"/>
      <c r="E29" s="119" t="s">
        <v>54</v>
      </c>
      <c r="F29" s="84">
        <f>Santiago!F29+Mao!F29+MP!F29+Higuey!F29+'Hato Mayor'!F29+Ocoa!F29+Azua!F29+Baní!F29+'Dep. La Vega'!F29+Moca!F29+Cotuí!F29+Bonao!F29+Salcedo!F29+SFM!F29+Samaná!F29+Nagua!F29+Neyba!F29+Pedernales!F29+SJM!F29+LM!F29+'Elías Piña'!F29+PSD!F29+'La Romana'!F29+DN!F29+'1-21 SEIBO'!F29+'Puerto Plata'!F29+SPM!F29+Barahona!F29+Villa!F29</f>
        <v>1</v>
      </c>
      <c r="G29" s="84">
        <f>Santiago!G29+Mao!G29+MP!G29+Higuey!G29+'Hato Mayor'!G29+Ocoa!G29+Azua!G29+Baní!G29+'Dep. La Vega'!G29+Moca!G29+Cotuí!G29+Bonao!G29+Salcedo!G29+SFM!G29+Samaná!G29+Nagua!G29+Neyba!G29+Pedernales!G29+SJM!G29+LM!G29+'Elías Piña'!G29+PSD!G29+'La Romana'!G29+DN!G29+'1-21 SEIBO'!G29+'Puerto Plata'!G29+SPM!G29+Barahona!G29+Villa!G29</f>
        <v>0</v>
      </c>
      <c r="H29" s="84">
        <f>Santiago!H29+Mao!H29+MP!H29+Higuey!H29+'Hato Mayor'!H29+Ocoa!H29+Azua!H29+Baní!H29+'Dep. La Vega'!H29+Moca!H29+Cotuí!H29+Bonao!H29+Salcedo!H29+SFM!H29+Samaná!H29+Nagua!H29+Neyba!H29+Pedernales!H29+SJM!H29+LM!H29+'Elías Piña'!H29+PSD!H29+'La Romana'!H29+DN!H29+'1-21 SEIBO'!H29+'Puerto Plata'!H29+SPM!H29+Barahona!H29+Villa!H29</f>
        <v>0</v>
      </c>
      <c r="I29" s="84">
        <f>Santiago!I29+Mao!I29+MP!I29+Higuey!I29+'Hato Mayor'!I29+Ocoa!I29+Azua!I29+Baní!I29+'Dep. La Vega'!I29+Moca!I29+Cotuí!I29+Bonao!I29+Salcedo!I29+SFM!I29+Samaná!I29+Nagua!I29+Neyba!I29+Pedernales!I29+SJM!I29+LM!I29+'Elías Piña'!I29+PSD!I29+'La Romana'!I29+DN!I29+'1-21 SEIBO'!I29+'Puerto Plata'!I29+SPM!I29+Barahona!I29+Villa!I29</f>
        <v>0</v>
      </c>
      <c r="J29" s="103">
        <f t="shared" si="0"/>
        <v>1</v>
      </c>
      <c r="K29" s="1"/>
    </row>
    <row r="30" spans="2:15" ht="14.25" thickTop="1" thickBot="1" x14ac:dyDescent="0.25">
      <c r="B30" s="1"/>
      <c r="C30" s="9"/>
      <c r="D30" s="118"/>
      <c r="E30" s="119" t="s">
        <v>26</v>
      </c>
      <c r="F30" s="84">
        <f>Santiago!F30+Mao!F30+MP!F30+Higuey!F30+'Hato Mayor'!F30+Ocoa!F30+Azua!F30+Baní!F30+'Dep. La Vega'!F30+Moca!F30+Cotuí!F30+Bonao!F30+Salcedo!F30+SFM!F30+Samaná!F30+Nagua!F30+Neyba!F30+Pedernales!F30+SJM!F30+LM!F30+'Elías Piña'!F30+PSD!F30+'La Romana'!F30+DN!F30+'1-21 SEIBO'!F30+'Puerto Plata'!F30+SPM!F30+Barahona!F30+Villa!F30</f>
        <v>105</v>
      </c>
      <c r="G30" s="84">
        <f>Santiago!G30+Mao!G30+MP!G30+Higuey!G30+'Hato Mayor'!G30+Ocoa!G30+Azua!G30+Baní!G30+'Dep. La Vega'!G30+Moca!G30+Cotuí!G30+Bonao!G30+Salcedo!G30+SFM!G30+Samaná!G30+Nagua!G30+Neyba!G30+Pedernales!G30+SJM!G30+LM!G30+'Elías Piña'!G30+PSD!G30+'La Romana'!G30+DN!G30+'1-21 SEIBO'!G30+'Puerto Plata'!G30+SPM!G30+Barahona!G30+Villa!G30</f>
        <v>4</v>
      </c>
      <c r="H30" s="84">
        <f>Santiago!H30+Mao!H30+MP!H30+Higuey!H30+'Hato Mayor'!H30+Ocoa!H30+Azua!H30+Baní!H30+'Dep. La Vega'!H30+Moca!H30+Cotuí!H30+Bonao!H30+Salcedo!H30+SFM!H30+Samaná!H30+Nagua!H30+Neyba!H30+Pedernales!H30+SJM!H30+LM!H30+'Elías Piña'!H30+PSD!H30+'La Romana'!H30+DN!H30+'1-21 SEIBO'!H30+'Puerto Plata'!H30+SPM!H30+Barahona!H30+Villa!H30</f>
        <v>0</v>
      </c>
      <c r="I30" s="84">
        <f>Santiago!I30+Mao!I30+MP!I30+Higuey!I30+'Hato Mayor'!I30+Ocoa!I30+Azua!I30+Baní!I30+'Dep. La Vega'!I30+Moca!I30+Cotuí!I30+Bonao!I30+Salcedo!I30+SFM!I30+Samaná!I30+Nagua!I30+Neyba!I30+Pedernales!I30+SJM!I30+LM!I30+'Elías Piña'!I30+PSD!I30+'La Romana'!I30+DN!I30+'1-21 SEIBO'!I30+'Puerto Plata'!I30+SPM!I30+Barahona!I30+Villa!I30</f>
        <v>2</v>
      </c>
      <c r="J30" s="103">
        <f t="shared" si="0"/>
        <v>120</v>
      </c>
      <c r="K30" s="1"/>
    </row>
    <row r="31" spans="2:15" ht="14.25" thickTop="1" thickBot="1" x14ac:dyDescent="0.25">
      <c r="B31" s="1"/>
      <c r="C31" s="9"/>
      <c r="D31" s="118"/>
      <c r="E31" s="119" t="s">
        <v>173</v>
      </c>
      <c r="F31" s="84">
        <f>Santiago!F31+Mao!F31+MP!F31+Higuey!F31+'Hato Mayor'!F31+Ocoa!F31+Azua!F31+Baní!F31+'Dep. La Vega'!F31+Moca!F31+Cotuí!F31+Bonao!F31+Salcedo!F31+SFM!F31+Samaná!F31+Nagua!F31+Neyba!F31+Pedernales!F31+SJM!F31+LM!F31+'Elías Piña'!F31+PSD!F31+'La Romana'!F31+DN!F31+'1-21 SEIBO'!F31+'Puerto Plata'!F31+SPM!F31+Barahona!F31+Villa!F31</f>
        <v>76</v>
      </c>
      <c r="G31" s="84">
        <f>Santiago!G31+Mao!G31+MP!G31+Higuey!G31+'Hato Mayor'!G31+Ocoa!G31+Azua!G31+Baní!G31+'Dep. La Vega'!G31+Moca!G31+Cotuí!G31+Bonao!G31+Salcedo!G31+SFM!G31+Samaná!G31+Nagua!G31+Neyba!G31+Pedernales!G31+SJM!G31+LM!G31+'Elías Piña'!G31+PSD!G31+'La Romana'!G31+DN!G31+'1-21 SEIBO'!G31+'Puerto Plata'!G31+SPM!G31+Barahona!G31+Villa!G31</f>
        <v>0</v>
      </c>
      <c r="H31" s="84">
        <f>Santiago!H31+Mao!H31+MP!H31+Higuey!H31+'Hato Mayor'!H31+Ocoa!H31+Azua!H31+Baní!H31+'Dep. La Vega'!H31+Moca!H31+Cotuí!H31+Bonao!H31+Salcedo!H31+SFM!H31+Samaná!H31+Nagua!H31+Neyba!H31+Pedernales!H31+SJM!H31+LM!H31+'Elías Piña'!H31+PSD!H31+'La Romana'!H31+DN!H31+'1-21 SEIBO'!H31+'Puerto Plata'!H31+SPM!H31+Barahona!H31+Villa!H31</f>
        <v>0</v>
      </c>
      <c r="I31" s="84">
        <f>Santiago!I31+Mao!I31+MP!I31+Higuey!I31+'Hato Mayor'!I31+Ocoa!I31+Azua!I31+Baní!I31+'Dep. La Vega'!I31+Moca!I31+Cotuí!I31+Bonao!I31+Salcedo!I31+SFM!I31+Samaná!I31+Nagua!I31+Neyba!I31+Pedernales!I31+SJM!I31+LM!I31+'Elías Piña'!I31+PSD!I31+'La Romana'!I31+DN!I31+'1-21 SEIBO'!I31+'Puerto Plata'!I31+SPM!I31+Barahona!I31+Villa!I31</f>
        <v>0</v>
      </c>
      <c r="J31" s="103">
        <f t="shared" si="0"/>
        <v>80</v>
      </c>
      <c r="K31" s="1"/>
    </row>
    <row r="32" spans="2:15" ht="14.25" thickTop="1" thickBot="1" x14ac:dyDescent="0.25">
      <c r="B32" s="1"/>
      <c r="C32" s="9"/>
      <c r="D32" s="118"/>
      <c r="E32" s="119" t="s">
        <v>56</v>
      </c>
      <c r="F32" s="84">
        <f>Santiago!F32+Mao!F32+MP!F32+Higuey!F32+'Hato Mayor'!F32+Ocoa!F32+Azua!F32+Baní!F32+'Dep. La Vega'!F32+Moca!F32+Cotuí!F32+Bonao!F32+Salcedo!F32+SFM!F32+Samaná!F32+Nagua!F32+Neyba!F32+Pedernales!F32+SJM!F32+LM!F32+'Elías Piña'!F32+PSD!F32+'La Romana'!F32+DN!F32+'1-21 SEIBO'!F32+'Puerto Plata'!F32+SPM!F32+Barahona!F32+Villa!F32</f>
        <v>0</v>
      </c>
      <c r="G32" s="84">
        <f>Santiago!G32+Mao!G32+MP!G32+Higuey!G32+'Hato Mayor'!G32+Ocoa!G32+Azua!G32+Baní!G32+'Dep. La Vega'!G32+Moca!G32+Cotuí!G32+Bonao!G32+Salcedo!G32+SFM!G32+Samaná!G32+Nagua!G32+Neyba!G32+Pedernales!G32+SJM!G32+LM!G32+'Elías Piña'!G32+PSD!G32+'La Romana'!G32+DN!G32+'1-21 SEIBO'!G32+'Puerto Plata'!G32+SPM!G32+Barahona!G32+Villa!G32</f>
        <v>0</v>
      </c>
      <c r="H32" s="84">
        <f>Santiago!H32+Mao!H32+MP!H32+Higuey!H32+'Hato Mayor'!H32+Ocoa!H32+Azua!H32+Baní!H32+'Dep. La Vega'!H32+Moca!H32+Cotuí!H32+Bonao!H32+Salcedo!H32+SFM!H32+Samaná!H32+Nagua!H32+Neyba!H32+Pedernales!H32+SJM!H32+LM!H32+'Elías Piña'!H32+PSD!H32+'La Romana'!H32+DN!H32+'1-21 SEIBO'!H32+'Puerto Plata'!H32+SPM!H32+Barahona!H32+Villa!H32</f>
        <v>0</v>
      </c>
      <c r="I32" s="84">
        <f>Santiago!I32+Mao!I32+MP!I32+Higuey!I32+'Hato Mayor'!I32+Ocoa!I32+Azua!I32+Baní!I32+'Dep. La Vega'!I32+Moca!I32+Cotuí!I32+Bonao!I32+Salcedo!I32+SFM!I32+Samaná!I32+Nagua!I32+Neyba!I32+Pedernales!I32+SJM!I32+LM!I32+'Elías Piña'!I32+PSD!I32+'La Romana'!I32+DN!I32+'1-21 SEIBO'!I32+'Puerto Plata'!I32+SPM!I32+Barahona!I32+Villa!I32</f>
        <v>0</v>
      </c>
      <c r="J32" s="103">
        <f t="shared" si="0"/>
        <v>0</v>
      </c>
      <c r="K32" s="1"/>
    </row>
    <row r="33" spans="2:11" ht="14.25" thickTop="1" thickBot="1" x14ac:dyDescent="0.25">
      <c r="B33" s="1"/>
      <c r="C33" s="9"/>
      <c r="D33" s="118"/>
      <c r="E33" s="119" t="s">
        <v>57</v>
      </c>
      <c r="F33" s="84">
        <f>Santiago!F33+Mao!F33+MP!F33+Higuey!F33+'Hato Mayor'!F33+Ocoa!F33+Azua!F33+Baní!F33+'Dep. La Vega'!F33+Moca!F33+Cotuí!F33+Bonao!F33+Salcedo!F33+SFM!F33+Samaná!F33+Nagua!F33+Neyba!F33+Pedernales!F33+SJM!F33+LM!F33+'Elías Piña'!F33+PSD!F33+'La Romana'!F33+DN!F33+'1-21 SEIBO'!F33+'Puerto Plata'!F33+SPM!F33+Barahona!F33+Villa!F33</f>
        <v>6</v>
      </c>
      <c r="G33" s="84">
        <f>Santiago!G33+Mao!G33+MP!G33+Higuey!G33+'Hato Mayor'!G33+Ocoa!G33+Azua!G33+Baní!G33+'Dep. La Vega'!G33+Moca!G33+Cotuí!G33+Bonao!G33+Salcedo!G33+SFM!G33+Samaná!G33+Nagua!G33+Neyba!G33+Pedernales!G33+SJM!G33+LM!G33+'Elías Piña'!G33+PSD!G33+'La Romana'!G33+DN!G33+'1-21 SEIBO'!G33+'Puerto Plata'!G33+SPM!G33+Barahona!G33+Villa!G33</f>
        <v>1</v>
      </c>
      <c r="H33" s="84">
        <f>Santiago!H33+Mao!H33+MP!H33+Higuey!H33+'Hato Mayor'!H33+Ocoa!H33+Azua!H33+Baní!H33+'Dep. La Vega'!H33+Moca!H33+Cotuí!H33+Bonao!H33+Salcedo!H33+SFM!H33+Samaná!H33+Nagua!H33+Neyba!H33+Pedernales!H33+SJM!H33+LM!H33+'Elías Piña'!H33+PSD!H33+'La Romana'!H33+DN!H33+'1-21 SEIBO'!H33+'Puerto Plata'!H33+SPM!H33+Barahona!H33+Villa!H33</f>
        <v>0</v>
      </c>
      <c r="I33" s="84">
        <f>Santiago!I33+Mao!I33+MP!I33+Higuey!I33+'Hato Mayor'!I33+Ocoa!I33+Azua!I33+Baní!I33+'Dep. La Vega'!I33+Moca!I33+Cotuí!I33+Bonao!I33+Salcedo!I33+SFM!I33+Samaná!I33+Nagua!I33+Neyba!I33+Pedernales!I33+SJM!I33+LM!I33+'Elías Piña'!I33+PSD!I33+'La Romana'!I33+DN!I33+'1-21 SEIBO'!I33+'Puerto Plata'!I33+SPM!I33+Barahona!I33+Villa!I33</f>
        <v>0</v>
      </c>
      <c r="J33" s="103">
        <f t="shared" si="0"/>
        <v>7</v>
      </c>
      <c r="K33" s="1"/>
    </row>
    <row r="34" spans="2:11" ht="17.25" thickTop="1" thickBot="1" x14ac:dyDescent="0.3">
      <c r="B34" s="1"/>
      <c r="C34" s="9"/>
      <c r="D34" s="808" t="s">
        <v>67</v>
      </c>
      <c r="E34" s="809"/>
      <c r="F34" s="129">
        <f>SUM(F35:F37)</f>
        <v>113</v>
      </c>
      <c r="G34" s="129">
        <f>SUM(G35:G37)</f>
        <v>11</v>
      </c>
      <c r="H34" s="129">
        <f>SUM(H35:H37)</f>
        <v>0</v>
      </c>
      <c r="I34" s="129">
        <f>SUM(I35:I37)</f>
        <v>0</v>
      </c>
      <c r="J34" s="100">
        <f>SUM(F34:I34)</f>
        <v>124</v>
      </c>
      <c r="K34" s="1"/>
    </row>
    <row r="35" spans="2:11" ht="14.25" thickTop="1" thickBot="1" x14ac:dyDescent="0.25">
      <c r="B35" s="1"/>
      <c r="C35" s="9"/>
      <c r="D35" s="118"/>
      <c r="E35" s="120" t="s">
        <v>59</v>
      </c>
      <c r="F35" s="84">
        <f>Santiago!F35+Mao!F35+MP!F35+Higuey!F35+'Hato Mayor'!F35+Ocoa!F35+Azua!F35+Baní!F35+'Dep. La Vega'!F35+Moca!F35+Cotuí!F35+Bonao!F35+Salcedo!F35+SFM!F35+Samaná!F35+Nagua!F35+Neyba!F35+Pedernales!F35+SJM!F35+LM!F35+'Elías Piña'!F35+PSD!F35+'La Romana'!F35+DN!F35+'1-21 SEIBO'!F35+'Puerto Plata'!F35+SPM!F35+Barahona!F35+Villa!F35</f>
        <v>14</v>
      </c>
      <c r="G35" s="84">
        <f>Santiago!G35+Mao!G35+MP!G35+Higuey!G35+'Hato Mayor'!G35+Ocoa!G35+Azua!G35+Baní!G35+'Dep. La Vega'!G35+Moca!G35+Cotuí!G35+Bonao!G35+Salcedo!G35+SFM!G35+Samaná!G35+Nagua!G35+Neyba!G35+Pedernales!G35+SJM!G35+LM!G35+'Elías Piña'!G35+PSD!G35+'La Romana'!G35+DN!G35+'1-21 SEIBO'!G35+'Puerto Plata'!G35+SPM!G35+Barahona!G35+Villa!G35</f>
        <v>2</v>
      </c>
      <c r="H35" s="84">
        <f>Santiago!H35+Mao!H35+MP!H35+Higuey!H35+'Hato Mayor'!H35+Ocoa!H35+Azua!H35+Baní!H35+'Dep. La Vega'!H35+Moca!H35+Cotuí!H35+Bonao!H35+Salcedo!H35+SFM!H35+Samaná!H35+Nagua!H35+Neyba!H35+Pedernales!H35+SJM!H35+LM!H35+'Elías Piña'!H35+PSD!H35+'La Romana'!H35+DN!H35+'1-21 SEIBO'!H35+'Puerto Plata'!H35+SPM!H35+Barahona!H35+Villa!H35</f>
        <v>0</v>
      </c>
      <c r="I35" s="84">
        <f>Santiago!I35+Mao!I35+MP!I35+Higuey!I35+'Hato Mayor'!I35+Ocoa!I35+Azua!I35+Baní!I35+'Dep. La Vega'!I35+Moca!I35+Cotuí!I35+Bonao!I35+Salcedo!I35+SFM!I35+Samaná!I35+Nagua!I35+Neyba!I35+Pedernales!I35+SJM!I35+LM!I35+'Elías Piña'!I35+PSD!I35+'La Romana'!I35+DN!I35+'1-21 SEIBO'!I35+'Puerto Plata'!I35+SPM!I35+Barahona!I35+Villa!I35</f>
        <v>0</v>
      </c>
      <c r="J35" s="104">
        <f t="shared" ref="J35:J53" si="1">SUM(F35:I35)</f>
        <v>18</v>
      </c>
      <c r="K35" s="1"/>
    </row>
    <row r="36" spans="2:11" ht="14.25" thickTop="1" thickBot="1" x14ac:dyDescent="0.25">
      <c r="B36" s="1"/>
      <c r="C36" s="9"/>
      <c r="D36" s="118"/>
      <c r="E36" s="120" t="s">
        <v>60</v>
      </c>
      <c r="F36" s="84">
        <f>Santiago!F36+Mao!F36+MP!F36+Higuey!F36+'Hato Mayor'!F36+Ocoa!F36+Azua!F36+Baní!F36+'Dep. La Vega'!F36+Moca!F36+Cotuí!F36+Bonao!F36+Salcedo!F36+SFM!F36+Samaná!F36+Nagua!F36+Neyba!F36+Pedernales!F36+SJM!F36+LM!F36+'Elías Piña'!F36+PSD!F36+'La Romana'!F36+DN!F36+'1-21 SEIBO'!F36+'Puerto Plata'!F36+SPM!F36+Barahona!F36+Villa!F36</f>
        <v>75</v>
      </c>
      <c r="G36" s="84">
        <f>Santiago!G36+Mao!G36+MP!G36+Higuey!G36+'Hato Mayor'!G36+Ocoa!G36+Azua!G36+Baní!G36+'Dep. La Vega'!G36+Moca!G36+Cotuí!G36+Bonao!G36+Salcedo!G36+SFM!G36+Samaná!G36+Nagua!G36+Neyba!G36+Pedernales!G36+SJM!G36+LM!G36+'Elías Piña'!G36+PSD!G36+'La Romana'!G36+DN!G36+'1-21 SEIBO'!G36+'Puerto Plata'!G36+SPM!G36+Barahona!G36+Villa!G36</f>
        <v>2</v>
      </c>
      <c r="H36" s="84">
        <f>Santiago!H36+Mao!H36+MP!H36+Higuey!H36+'Hato Mayor'!H36+Ocoa!H36+Azua!H36+Baní!H36+'Dep. La Vega'!H36+Moca!H36+Cotuí!H36+Bonao!H36+Salcedo!H36+SFM!H36+Samaná!H36+Nagua!H36+Neyba!H36+Pedernales!H36+SJM!H36+LM!H36+'Elías Piña'!H36+PSD!H36+'La Romana'!H36+DN!H36+'1-21 SEIBO'!H36+'Puerto Plata'!H36+SPM!H36+Barahona!H36+Villa!H36</f>
        <v>0</v>
      </c>
      <c r="I36" s="84">
        <f>Santiago!I36+Mao!I36+MP!I36+Higuey!I36+'Hato Mayor'!I36+Ocoa!I36+Azua!I36+Baní!I36+'Dep. La Vega'!I36+Moca!I36+Cotuí!I36+Bonao!I36+Salcedo!I36+SFM!I36+Samaná!I36+Nagua!I36+Neyba!I36+Pedernales!I36+SJM!I36+LM!I36+'Elías Piña'!I36+PSD!I36+'La Romana'!I36+DN!I36+'1-21 SEIBO'!I36+'Puerto Plata'!I36+SPM!I36+Barahona!I36+Villa!I36</f>
        <v>0</v>
      </c>
      <c r="J36" s="104">
        <f>SUM(F36:I36)</f>
        <v>84</v>
      </c>
      <c r="K36" s="1"/>
    </row>
    <row r="37" spans="2:11" ht="14.25" thickTop="1" thickBot="1" x14ac:dyDescent="0.25">
      <c r="B37" s="1"/>
      <c r="C37" s="9"/>
      <c r="D37" s="118"/>
      <c r="E37" s="121" t="s">
        <v>58</v>
      </c>
      <c r="F37" s="84">
        <f>Santiago!F37+Mao!F37+MP!F37+Higuey!F37+'Hato Mayor'!F37+Ocoa!F37+Azua!F37+Baní!F37+'Dep. La Vega'!F37+Moca!F37+Cotuí!F37+Bonao!F37+Salcedo!F37+SFM!F37+Samaná!F37+Nagua!F37+Neyba!F37+Pedernales!F37+SJM!F37+LM!F37+'Elías Piña'!F37+PSD!F37+'La Romana'!F37+DN!F37+'1-21 SEIBO'!F37+'Puerto Plata'!F37+SPM!F37+Barahona!F37+Villa!F37</f>
        <v>14</v>
      </c>
      <c r="G37" s="84">
        <f>Santiago!G37+Mao!G37+MP!G37+Higuey!G37+'Hato Mayor'!G37+Ocoa!G37+Azua!G37+Baní!G37+'Dep. La Vega'!G37+Moca!G37+Cotuí!G37+Bonao!G37+Salcedo!G37+SFM!G37+Samaná!G37+Nagua!G37+Neyba!G37+Pedernales!G37+SJM!G37+LM!G37+'Elías Piña'!G37+PSD!G37+'La Romana'!G37+DN!G37+'1-21 SEIBO'!G37+'Puerto Plata'!G37+SPM!G37+Barahona!G37+Villa!G37</f>
        <v>7</v>
      </c>
      <c r="H37" s="84">
        <f>Santiago!H37+Mao!H37+MP!H37+Higuey!H37+'Hato Mayor'!H37+Ocoa!H37+Azua!H37+Baní!H37+'Dep. La Vega'!H37+Moca!H37+Cotuí!H37+Bonao!H37+Salcedo!H37+SFM!H37+Samaná!H37+Nagua!H37+Neyba!H37+Pedernales!H37+SJM!H37+LM!H37+'Elías Piña'!H37+PSD!H37+'La Romana'!H37+DN!H37+'1-21 SEIBO'!H37+'Puerto Plata'!H37+SPM!H37+Barahona!H37+Villa!H37</f>
        <v>0</v>
      </c>
      <c r="I37" s="84">
        <f>Santiago!I37+Mao!I37+MP!I37+Higuey!I37+'Hato Mayor'!I37+Ocoa!I37+Azua!I37+Baní!I37+'Dep. La Vega'!I37+Moca!I37+Cotuí!I37+Bonao!I37+Salcedo!I37+SFM!I37+Samaná!I37+Nagua!I37+Neyba!I37+Pedernales!I37+SJM!I37+LM!I37+'Elías Piña'!I37+PSD!I37+'La Romana'!I37+DN!I37+'1-21 SEIBO'!I37+'Puerto Plata'!I37+SPM!I37+Barahona!I37+Villa!I37</f>
        <v>0</v>
      </c>
      <c r="J37" s="104">
        <f>SUM(F37:I37)</f>
        <v>22</v>
      </c>
      <c r="K37" s="1"/>
    </row>
    <row r="38" spans="2:11" ht="17.25" thickTop="1" thickBot="1" x14ac:dyDescent="0.3">
      <c r="B38" s="1"/>
      <c r="C38" s="3"/>
      <c r="D38" s="808" t="s">
        <v>61</v>
      </c>
      <c r="E38" s="809"/>
      <c r="F38" s="46">
        <f>SUM(F39:F42)</f>
        <v>3</v>
      </c>
      <c r="G38" s="46">
        <f>SUM(G39:G42)</f>
        <v>7</v>
      </c>
      <c r="H38" s="46">
        <f>SUM(H39:H42)</f>
        <v>2</v>
      </c>
      <c r="I38" s="46">
        <f>SUM(I39:I42)</f>
        <v>0</v>
      </c>
      <c r="J38" s="100">
        <f t="shared" si="1"/>
        <v>12</v>
      </c>
      <c r="K38" s="1"/>
    </row>
    <row r="39" spans="2:11" ht="14.25" thickTop="1" thickBot="1" x14ac:dyDescent="0.25">
      <c r="B39" s="1"/>
      <c r="C39" s="3"/>
      <c r="D39" s="111"/>
      <c r="E39" s="114" t="s">
        <v>6</v>
      </c>
      <c r="F39" s="84">
        <f>Santiago!F39+Mao!F39+MP!F39+Higuey!F39+'Hato Mayor'!F39+Ocoa!F39+Azua!F39+Baní!F39+'Dep. La Vega'!F39+Moca!F39+Cotuí!F39+Bonao!F39+Salcedo!F39+SFM!F39+Samaná!F39+Nagua!F39+Neyba!F39+Pedernales!F39+SJM!F39+LM!F39+'Elías Piña'!F39+PSD!F39+'La Romana'!F39+DN!F39+'1-21 SEIBO'!F39+'Puerto Plata'!F39+SPM!F39+Barahona!F39+Villa!F39</f>
        <v>3</v>
      </c>
      <c r="G39" s="84">
        <f>Santiago!G39+Mao!G39+MP!G39+Higuey!G39+'Hato Mayor'!G39+Ocoa!G39+Azua!G39+Baní!G39+'Dep. La Vega'!G39+Moca!G39+Cotuí!G39+Bonao!G39+Salcedo!G39+SFM!G39+Samaná!G39+Nagua!G39+Neyba!G39+Pedernales!G39+SJM!G39+LM!G39+'Elías Piña'!G39+PSD!G39+'La Romana'!G39+DN!G39+'1-21 SEIBO'!G39+'Puerto Plata'!G39+SPM!G39+Barahona!G39+Villa!G39</f>
        <v>7</v>
      </c>
      <c r="H39" s="84">
        <f>Santiago!H39+Mao!H39+MP!H39+Higuey!H39+'Hato Mayor'!H39+Ocoa!H39+Azua!H39+Baní!H39+'Dep. La Vega'!H39+Moca!H39+Cotuí!H39+Bonao!H39+Salcedo!H39+SFM!H39+Samaná!H39+Nagua!H39+Neyba!H39+Pedernales!H39+SJM!H39+LM!H39+'Elías Piña'!H39+PSD!H39+'La Romana'!H39+DN!H39+'1-21 SEIBO'!H39+'Puerto Plata'!H39+SPM!H39+Barahona!H39+Villa!H39</f>
        <v>2</v>
      </c>
      <c r="I39" s="84">
        <f>Santiago!I39+Mao!I39+MP!I39+Higuey!I39+'Hato Mayor'!I39+Ocoa!I39+Azua!I39+Baní!I39+'Dep. La Vega'!I39+Moca!I39+Cotuí!I39+Bonao!I39+Salcedo!I39+SFM!I39+Samaná!I39+Nagua!I39+Neyba!I39+Pedernales!I39+SJM!I39+LM!I39+'Elías Piña'!I39+PSD!I39+'La Romana'!I39+DN!I39+'1-21 SEIBO'!I39+'Puerto Plata'!I39+SPM!I39+Barahona!I39+Villa!I39</f>
        <v>0</v>
      </c>
      <c r="J39" s="104">
        <f t="shared" si="1"/>
        <v>14</v>
      </c>
      <c r="K39" s="1"/>
    </row>
    <row r="40" spans="2:11" ht="14.25" thickTop="1" thickBot="1" x14ac:dyDescent="0.25">
      <c r="B40" s="1"/>
      <c r="C40" s="3"/>
      <c r="D40" s="111"/>
      <c r="E40" s="114" t="s">
        <v>113</v>
      </c>
      <c r="F40" s="84">
        <f>Santiago!F40+Mao!F40+MP!F40+Higuey!F40+'Hato Mayor'!F40+Ocoa!F40+Azua!F40+Baní!F40+'Dep. La Vega'!F40+Moca!F40+Cotuí!F40+Bonao!F40+Salcedo!F40+SFM!F40+Samaná!F40+Nagua!F40+Neyba!F40+Pedernales!F40+SJM!F40+LM!F40+'Elías Piña'!F40+PSD!F40+'La Romana'!F40+DN!F40+'1-21 SEIBO'!F40+'Puerto Plata'!F40+SPM!F40+Barahona!F40+Villa!F40</f>
        <v>0</v>
      </c>
      <c r="G40" s="84">
        <f>Santiago!G40+Mao!G40+MP!G40+Higuey!G40+'Hato Mayor'!G40+Ocoa!G40+Azua!G40+Baní!G40+'Dep. La Vega'!G40+Moca!G40+Cotuí!G40+Bonao!G40+Salcedo!G40+SFM!G40+Samaná!G40+Nagua!G40+Neyba!G40+Pedernales!G40+SJM!G40+LM!G40+'Elías Piña'!G40+PSD!G40+'La Romana'!G40+DN!G40+'1-21 SEIBO'!G40+'Puerto Plata'!G40+SPM!G40+Barahona!G40+Villa!G40</f>
        <v>0</v>
      </c>
      <c r="H40" s="84">
        <f>Santiago!H40+Mao!H40+MP!H40+Higuey!H40+'Hato Mayor'!H40+Ocoa!H40+Azua!H40+Baní!H40+'Dep. La Vega'!H40+Moca!H40+Cotuí!H40+Bonao!H40+Salcedo!H40+SFM!H40+Samaná!H40+Nagua!H40+Neyba!H40+Pedernales!H40+SJM!H40+LM!H40+'Elías Piña'!H40+PSD!H40+'La Romana'!H40+DN!H40+'1-21 SEIBO'!H40+'Puerto Plata'!H40+SPM!H40+Barahona!H40+Villa!H40</f>
        <v>0</v>
      </c>
      <c r="I40" s="84">
        <f>Santiago!I40+Mao!I40+MP!I40+Higuey!I40+'Hato Mayor'!I40+Ocoa!I40+Azua!I40+Baní!I40+'Dep. La Vega'!I40+Moca!I40+Cotuí!I40+Bonao!I40+Salcedo!I40+SFM!I40+Samaná!I40+Nagua!I40+Neyba!I40+Pedernales!I40+SJM!I40+LM!I40+'Elías Piña'!I40+PSD!I40+'La Romana'!I40+DN!I40+'1-21 SEIBO'!I40+'Puerto Plata'!I40+SPM!I40+Barahona!I40+Villa!I40</f>
        <v>0</v>
      </c>
      <c r="J40" s="104">
        <f t="shared" si="1"/>
        <v>0</v>
      </c>
      <c r="K40" s="1"/>
    </row>
    <row r="41" spans="2:11" ht="14.25" thickTop="1" thickBot="1" x14ac:dyDescent="0.25">
      <c r="B41" s="1"/>
      <c r="C41" s="3"/>
      <c r="D41" s="111"/>
      <c r="E41" s="114" t="s">
        <v>68</v>
      </c>
      <c r="F41" s="84">
        <f>Santiago!F41+Mao!F41+MP!F41+Higuey!F41+'Hato Mayor'!F41+Ocoa!F41+Azua!F41+Baní!F41+'Dep. La Vega'!F41+Moca!F41+Cotuí!F41+Bonao!F41+Salcedo!F41+SFM!F41+Samaná!F41+Nagua!F41+Neyba!F41+Pedernales!F41+SJM!F41+LM!F41+'Elías Piña'!F41+PSD!F41+'La Romana'!F41+DN!F41+'1-21 SEIBO'!F41+'Puerto Plata'!F41+SPM!F41+Barahona!F41+Villa!F41</f>
        <v>0</v>
      </c>
      <c r="G41" s="84">
        <f>Santiago!G41+Mao!G41+MP!G41+Higuey!G41+'Hato Mayor'!G41+Ocoa!G41+Azua!G41+Baní!G41+'Dep. La Vega'!G41+Moca!G41+Cotuí!G41+Bonao!G41+Salcedo!G41+SFM!G41+Samaná!G41+Nagua!G41+Neyba!G41+Pedernales!G41+SJM!G41+LM!G41+'Elías Piña'!G41+PSD!G41+'La Romana'!G41+DN!G41+'1-21 SEIBO'!G41+'Puerto Plata'!G41+SPM!G41+Barahona!G41+Villa!G41</f>
        <v>0</v>
      </c>
      <c r="H41" s="84">
        <f>Santiago!H41+Mao!H41+MP!H41+Higuey!H41+'Hato Mayor'!H41+Ocoa!H41+Azua!H41+Baní!H41+'Dep. La Vega'!H41+Moca!H41+Cotuí!H41+Bonao!H41+Salcedo!H41+SFM!H41+Samaná!H41+Nagua!H41+Neyba!H41+Pedernales!H41+SJM!H41+LM!H41+'Elías Piña'!H41+PSD!H41+'La Romana'!H41+DN!H41+'1-21 SEIBO'!H41+'Puerto Plata'!H41+SPM!H41+Barahona!H41+Villa!H41</f>
        <v>0</v>
      </c>
      <c r="I41" s="84">
        <f>Santiago!I41+Mao!I41+MP!I41+Higuey!I41+'Hato Mayor'!I41+Ocoa!I41+Azua!I41+Baní!I41+'Dep. La Vega'!I41+Moca!I41+Cotuí!I41+Bonao!I41+Salcedo!I41+SFM!I41+Samaná!I41+Nagua!I41+Neyba!I41+Pedernales!I41+SJM!I41+LM!I41+'Elías Piña'!I41+PSD!I41+'La Romana'!I41+DN!I41+'1-21 SEIBO'!I41+'Puerto Plata'!I41+SPM!I41+Barahona!I41+Villa!I41</f>
        <v>0</v>
      </c>
      <c r="J41" s="104">
        <f t="shared" si="1"/>
        <v>0</v>
      </c>
      <c r="K41" s="1"/>
    </row>
    <row r="42" spans="2:11" ht="14.25" thickTop="1" thickBot="1" x14ac:dyDescent="0.25">
      <c r="B42" s="1"/>
      <c r="C42" s="3"/>
      <c r="D42" s="111"/>
      <c r="E42" s="121" t="s">
        <v>122</v>
      </c>
      <c r="F42" s="84">
        <f>Santiago!F42+Mao!F42+MP!F42+Higuey!F42+'Hato Mayor'!F42+Ocoa!F42+Azua!F42+Baní!F42+'Dep. La Vega'!F42+Moca!F42+Cotuí!F42+Bonao!F42+Salcedo!F42+SFM!F42+Samaná!F42+Nagua!F42+Neyba!F42+Pedernales!F42+SJM!F42+LM!F42+'Elías Piña'!F42+PSD!F42+'La Romana'!F42+DN!F42+'1-21 SEIBO'!F42+'Puerto Plata'!F42+SPM!F42+Barahona!F42+Villa!F42</f>
        <v>0</v>
      </c>
      <c r="G42" s="84">
        <f>Santiago!G42+Mao!G42+MP!G42+Higuey!G42+'Hato Mayor'!G42+Ocoa!G42+Azua!G42+Baní!G42+'Dep. La Vega'!G42+Moca!G42+Cotuí!G42+Bonao!G42+Salcedo!G42+SFM!G42+Samaná!G42+Nagua!G42+Neyba!G42+Pedernales!G42+SJM!G42+LM!G42+'Elías Piña'!G42+PSD!G42+'La Romana'!G42+DN!G42+'1-21 SEIBO'!G42+'Puerto Plata'!G42+SPM!G42+Barahona!G42+Villa!G42</f>
        <v>0</v>
      </c>
      <c r="H42" s="84">
        <f>Santiago!H42+Mao!H42+MP!H42+Higuey!H42+'Hato Mayor'!H42+Ocoa!H42+Azua!H42+Baní!H42+'Dep. La Vega'!H42+Moca!H42+Cotuí!H42+Bonao!H42+Salcedo!H42+SFM!H42+Samaná!H42+Nagua!H42+Neyba!H42+Pedernales!H42+SJM!H42+LM!H42+'Elías Piña'!H42+PSD!H42+'La Romana'!H42+DN!H42+'1-21 SEIBO'!H42+'Puerto Plata'!H42+SPM!H42+Barahona!H42+Villa!H42</f>
        <v>0</v>
      </c>
      <c r="I42" s="84">
        <f>Santiago!I42+Mao!I42+MP!I42+Higuey!I42+'Hato Mayor'!I42+Ocoa!I42+Azua!I42+Baní!I42+'Dep. La Vega'!I42+Moca!I42+Cotuí!I42+Bonao!I42+Salcedo!I42+SFM!I42+Samaná!I42+Nagua!I42+Neyba!I42+Pedernales!I42+SJM!I42+LM!I42+'Elías Piña'!I42+PSD!I42+'La Romana'!I42+DN!I42+'1-21 SEIBO'!I42+'Puerto Plata'!I42+SPM!I42+Barahona!I42+Villa!I42</f>
        <v>0</v>
      </c>
      <c r="J42" s="104">
        <f t="shared" si="1"/>
        <v>0</v>
      </c>
      <c r="K42" s="1"/>
    </row>
    <row r="43" spans="2:11" ht="17.25" thickTop="1" thickBot="1" x14ac:dyDescent="0.25">
      <c r="B43" s="1"/>
      <c r="C43" s="3"/>
      <c r="D43" s="808" t="s">
        <v>69</v>
      </c>
      <c r="E43" s="809"/>
      <c r="F43" s="46">
        <f>SUM(F44:F54)</f>
        <v>4</v>
      </c>
      <c r="G43" s="46">
        <f>SUM(G44:G54)</f>
        <v>45</v>
      </c>
      <c r="H43" s="46">
        <f>SUM(H44:H54)</f>
        <v>5</v>
      </c>
      <c r="I43" s="46">
        <f>SUM(I44:I54)</f>
        <v>0</v>
      </c>
      <c r="J43" s="105">
        <f>SUM(F43:I43)</f>
        <v>54</v>
      </c>
      <c r="K43" s="1"/>
    </row>
    <row r="44" spans="2:11" ht="14.25" customHeight="1" thickTop="1" thickBot="1" x14ac:dyDescent="0.25">
      <c r="B44" s="1"/>
      <c r="C44" s="3"/>
      <c r="D44" s="70"/>
      <c r="E44" s="114" t="s">
        <v>53</v>
      </c>
      <c r="F44" s="84">
        <f>Santiago!F44+Mao!F44+MP!F44+Higuey!F44+'Hato Mayor'!F44+Ocoa!F44+Azua!F44+Baní!F44+'Dep. La Vega'!F44+Moca!F44+Cotuí!F44+Bonao!F44+Salcedo!F44+SFM!F44+Samaná!F44+Nagua!F44+Neyba!F44+Pedernales!F44+SJM!F44+LM!F44+'Elías Piña'!F44+PSD!F44+'La Romana'!F44+DN!F44+'1-21 SEIBO'!F44+'Puerto Plata'!F44+SPM!F44+Barahona!F44+Villa!F44</f>
        <v>1</v>
      </c>
      <c r="G44" s="84">
        <f>Santiago!G44+Mao!G44+MP!G44+Higuey!G44+'Hato Mayor'!G44+Ocoa!G44+Azua!G44+Baní!G44+'Dep. La Vega'!G44+Moca!G44+Cotuí!G44+Bonao!G44+Salcedo!G44+SFM!G44+Samaná!G44+Nagua!G44+Neyba!G44+Pedernales!G44+SJM!G44+LM!G44+'Elías Piña'!G44+PSD!G44+'La Romana'!G44+DN!G44+'1-21 SEIBO'!G44+'Puerto Plata'!G44+SPM!G44+Barahona!G44+Villa!G44</f>
        <v>4</v>
      </c>
      <c r="H44" s="84">
        <f>Santiago!H44+Mao!H44+MP!H44+Higuey!H44+'Hato Mayor'!H44+Ocoa!H44+Azua!H44+Baní!H44+'Dep. La Vega'!H44+Moca!H44+Cotuí!H44+Bonao!H44+Salcedo!H44+SFM!H44+Samaná!H44+Nagua!H44+Neyba!H44+Pedernales!H44+SJM!H44+LM!H44+'Elías Piña'!H44+PSD!H44+'La Romana'!H44+DN!H44+'1-21 SEIBO'!H44+'Puerto Plata'!H44+SPM!H44+Barahona!H44+Villa!H44</f>
        <v>0</v>
      </c>
      <c r="I44" s="84">
        <f>Santiago!I44+Mao!I44+MP!I44+Higuey!I44+'Hato Mayor'!I44+Ocoa!I44+Azua!I44+Baní!I44+'Dep. La Vega'!I44+Moca!I44+Cotuí!I44+Bonao!I44+Salcedo!I44+SFM!I44+Samaná!I44+Nagua!I44+Neyba!I44+Pedernales!I44+SJM!I44+LM!I44+'Elías Piña'!I44+PSD!I44+'La Romana'!I44+DN!I44+'1-21 SEIBO'!I44+'Puerto Plata'!I44+SPM!I44+Barahona!I44+Villa!I44</f>
        <v>0</v>
      </c>
      <c r="J44" s="104">
        <f>SUM(F44:I44)</f>
        <v>5</v>
      </c>
      <c r="K44" s="1"/>
    </row>
    <row r="45" spans="2:11" ht="14.25" customHeight="1" thickTop="1" thickBot="1" x14ac:dyDescent="0.25">
      <c r="B45" s="1"/>
      <c r="C45" s="3"/>
      <c r="D45" s="70"/>
      <c r="E45" s="114" t="s">
        <v>38</v>
      </c>
      <c r="F45" s="84">
        <f>Santiago!F45+Mao!F45+MP!F45+Higuey!F45+'Hato Mayor'!F45+Ocoa!F45+Azua!F45+Baní!F45+'Dep. La Vega'!F45+Moca!F45+Cotuí!F45+Bonao!F45+Salcedo!F45+SFM!F45+Samaná!F45+Nagua!F45+Neyba!F45+Pedernales!F45+SJM!F45+LM!F45+'Elías Piña'!F45+PSD!F45+'La Romana'!F45+DN!F45+'1-21 SEIBO'!F45+'Puerto Plata'!F45+SPM!F45+Barahona!F45+Villa!F45</f>
        <v>1</v>
      </c>
      <c r="G45" s="84">
        <f>Santiago!G45+Mao!G45+MP!G45+Higuey!G45+'Hato Mayor'!G45+Ocoa!G45+Azua!G45+Baní!G45+'Dep. La Vega'!G45+Moca!G45+Cotuí!G45+Bonao!G45+Salcedo!G45+SFM!G45+Samaná!G45+Nagua!G45+Neyba!G45+Pedernales!G45+SJM!G45+LM!G45+'Elías Piña'!G45+PSD!G45+'La Romana'!G45+DN!G45+'1-21 SEIBO'!G45+'Puerto Plata'!G45+SPM!G45+Barahona!G45+Villa!G45</f>
        <v>3</v>
      </c>
      <c r="H45" s="84">
        <f>Santiago!H45+Mao!H45+MP!H45+Higuey!H45+'Hato Mayor'!H45+Ocoa!H45+Azua!H45+Baní!H45+'Dep. La Vega'!H45+Moca!H45+Cotuí!H45+Bonao!H45+Salcedo!H45+SFM!H45+Samaná!H45+Nagua!H45+Neyba!H45+Pedernales!H45+SJM!H45+LM!H45+'Elías Piña'!H45+PSD!H45+'La Romana'!H45+DN!H45+'1-21 SEIBO'!H45+'Puerto Plata'!H45+SPM!H45+Barahona!H45+Villa!H45</f>
        <v>0</v>
      </c>
      <c r="I45" s="84">
        <f>Santiago!I45+Mao!I45+MP!I45+Higuey!I45+'Hato Mayor'!I45+Ocoa!I45+Azua!I45+Baní!I45+'Dep. La Vega'!I45+Moca!I45+Cotuí!I45+Bonao!I45+Salcedo!I45+SFM!I45+Samaná!I45+Nagua!I45+Neyba!I45+Pedernales!I45+SJM!I45+LM!I45+'Elías Piña'!I45+PSD!I45+'La Romana'!I45+DN!I45+'1-21 SEIBO'!I45+'Puerto Plata'!I45+SPM!I45+Barahona!I45+Villa!I45</f>
        <v>0</v>
      </c>
      <c r="J45" s="104">
        <f>SUM(F45:I45)</f>
        <v>4</v>
      </c>
      <c r="K45" s="1"/>
    </row>
    <row r="46" spans="2:11" ht="14.25" customHeight="1" thickTop="1" thickBot="1" x14ac:dyDescent="0.25">
      <c r="B46" s="1"/>
      <c r="C46" s="3"/>
      <c r="D46" s="111"/>
      <c r="E46" s="122" t="s">
        <v>130</v>
      </c>
      <c r="F46" s="84">
        <f>Santiago!F46+Mao!F46+MP!F46+Higuey!F46+'Hato Mayor'!F46+Ocoa!F46+Azua!F46+Baní!F46+'Dep. La Vega'!F46+Moca!F46+Cotuí!F46+Bonao!F46+Salcedo!F46+SFM!F46+Samaná!F46+Nagua!F46+Neyba!F46+Pedernales!F46+SJM!F46+LM!F46+'Elías Piña'!F46+PSD!F46+'La Romana'!F46+DN!F46+'1-21 SEIBO'!F46+'Puerto Plata'!F46+SPM!F46+Barahona!F46+Villa!F46</f>
        <v>0</v>
      </c>
      <c r="G46" s="84">
        <f>Santiago!G46+Mao!G46+MP!G46+Higuey!G46+'Hato Mayor'!G46+Ocoa!G46+Azua!G46+Baní!G46+'Dep. La Vega'!G46+Moca!G46+Cotuí!G46+Bonao!G46+Salcedo!G46+SFM!G46+Samaná!G46+Nagua!G46+Neyba!G46+Pedernales!G46+SJM!G46+LM!G46+'Elías Piña'!G46+PSD!G46+'La Romana'!G46+DN!G46+'1-21 SEIBO'!G46+'Puerto Plata'!G46+SPM!G46+Barahona!G46+Villa!G46</f>
        <v>0</v>
      </c>
      <c r="H46" s="84">
        <f>Santiago!H46+Mao!H46+MP!H46+Higuey!H46+'Hato Mayor'!H46+Ocoa!H46+Azua!H46+Baní!H46+'Dep. La Vega'!H46+Moca!H46+Cotuí!H46+Bonao!H46+Salcedo!H46+SFM!H46+Samaná!H46+Nagua!H46+Neyba!H46+Pedernales!H46+SJM!H46+LM!H46+'Elías Piña'!H46+PSD!H46+'La Romana'!H46+DN!H46+'1-21 SEIBO'!H46+'Puerto Plata'!H46+SPM!H46+Barahona!H46+Villa!H46</f>
        <v>0</v>
      </c>
      <c r="I46" s="84">
        <f>Santiago!I46+Mao!I46+MP!I46+Higuey!I46+'Hato Mayor'!I46+Ocoa!I46+Azua!I46+Baní!I46+'Dep. La Vega'!I46+Moca!I46+Cotuí!I46+Bonao!I46+Salcedo!I46+SFM!I46+Samaná!I46+Nagua!I46+Neyba!I46+Pedernales!I46+SJM!I46+LM!I46+'Elías Piña'!I46+PSD!I46+'La Romana'!I46+DN!I46+'1-21 SEIBO'!I46+'Puerto Plata'!I46+SPM!I46+Barahona!I46+Villa!I46</f>
        <v>0</v>
      </c>
      <c r="J46" s="104">
        <f>SUM(F46:I46)</f>
        <v>0</v>
      </c>
      <c r="K46" s="1"/>
    </row>
    <row r="47" spans="2:11" ht="14.25" customHeight="1" thickTop="1" thickBot="1" x14ac:dyDescent="0.25">
      <c r="B47" s="1"/>
      <c r="C47" s="3"/>
      <c r="D47" s="115"/>
      <c r="E47" s="114" t="s">
        <v>48</v>
      </c>
      <c r="F47" s="84">
        <f>Santiago!F47+Mao!F47+MP!F47+Higuey!F47+'Hato Mayor'!F47+Ocoa!F47+Azua!F47+Baní!F47+'Dep. La Vega'!F47+Moca!F47+Cotuí!F47+Bonao!F47+Salcedo!F47+SFM!F47+Samaná!F47+Nagua!F47+Neyba!F47+Pedernales!F47+SJM!F47+LM!F47+'Elías Piña'!F47+PSD!F47+'La Romana'!F47+DN!F47+'1-21 SEIBO'!F47+'Puerto Plata'!F47+SPM!F47+Barahona!F47+Villa!F47</f>
        <v>2</v>
      </c>
      <c r="G47" s="84">
        <f>Santiago!G47+Mao!G47+MP!G47+Higuey!G47+'Hato Mayor'!G47+Ocoa!G47+Azua!G47+Baní!G47+'Dep. La Vega'!G47+Moca!G47+Cotuí!G47+Bonao!G47+Salcedo!G47+SFM!G47+Samaná!G47+Nagua!G47+Neyba!G47+Pedernales!G47+SJM!G47+LM!G47+'Elías Piña'!G47+PSD!G47+'La Romana'!G47+DN!G47+'1-21 SEIBO'!G47+'Puerto Plata'!G47+SPM!G47+Barahona!G47+Villa!G47</f>
        <v>8</v>
      </c>
      <c r="H47" s="84">
        <f>Santiago!H47+Mao!H47+MP!H47+Higuey!H47+'Hato Mayor'!H47+Ocoa!H47+Azua!H47+Baní!H47+'Dep. La Vega'!H47+Moca!H47+Cotuí!H47+Bonao!H47+Salcedo!H47+SFM!H47+Samaná!H47+Nagua!H47+Neyba!H47+Pedernales!H47+SJM!H47+LM!H47+'Elías Piña'!H47+PSD!H47+'La Romana'!H47+DN!H47+'1-21 SEIBO'!H47+'Puerto Plata'!H47+SPM!H47+Barahona!H47+Villa!H47</f>
        <v>0</v>
      </c>
      <c r="I47" s="84">
        <f>Santiago!I47+Mao!I47+MP!I47+Higuey!I47+'Hato Mayor'!I47+Ocoa!I47+Azua!I47+Baní!I47+'Dep. La Vega'!I47+Moca!I47+Cotuí!I47+Bonao!I47+Salcedo!I47+SFM!I47+Samaná!I47+Nagua!I47+Neyba!I47+Pedernales!I47+SJM!I47+LM!I47+'Elías Piña'!I47+PSD!I47+'La Romana'!I47+DN!I47+'1-21 SEIBO'!I47+'Puerto Plata'!I47+SPM!I47+Barahona!I47+Villa!I47</f>
        <v>0</v>
      </c>
      <c r="J47" s="104">
        <f t="shared" si="1"/>
        <v>10</v>
      </c>
      <c r="K47" s="1"/>
    </row>
    <row r="48" spans="2:11" ht="14.25" customHeight="1" thickTop="1" thickBot="1" x14ac:dyDescent="0.25">
      <c r="B48" s="1"/>
      <c r="C48" s="3"/>
      <c r="D48" s="111"/>
      <c r="E48" s="114" t="s">
        <v>123</v>
      </c>
      <c r="F48" s="84">
        <f>Santiago!F48+Mao!F48+MP!F48+Higuey!F48+'Hato Mayor'!F48+Ocoa!F48+Azua!F48+Baní!F48+'Dep. La Vega'!F48+Moca!F48+Cotuí!F48+Bonao!F48+Salcedo!F48+SFM!F48+Samaná!F48+Nagua!F48+Neyba!F48+Pedernales!F48+SJM!F48+LM!F48+'Elías Piña'!F48+PSD!F48+'La Romana'!F48+DN!F48+'1-21 SEIBO'!F48+'Puerto Plata'!F48+SPM!F48+Barahona!F48+Villa!F48</f>
        <v>0</v>
      </c>
      <c r="G48" s="84">
        <f>Santiago!G48+Mao!G48+MP!G48+Higuey!G48+'Hato Mayor'!G48+Ocoa!G48+Azua!G48+Baní!G48+'Dep. La Vega'!G48+Moca!G48+Cotuí!G48+Bonao!G48+Salcedo!G48+SFM!G48+Samaná!G48+Nagua!G48+Neyba!G48+Pedernales!G48+SJM!G48+LM!G48+'Elías Piña'!G48+PSD!G48+'La Romana'!G48+DN!G48+'1-21 SEIBO'!G48+'Puerto Plata'!G48+SPM!G48+Barahona!G48+Villa!G48</f>
        <v>3</v>
      </c>
      <c r="H48" s="84">
        <f>Santiago!H48+Mao!H48+MP!H48+Higuey!H48+'Hato Mayor'!H48+Ocoa!H48+Azua!H48+Baní!H48+'Dep. La Vega'!H48+Moca!H48+Cotuí!H48+Bonao!H48+Salcedo!H48+SFM!H48+Samaná!H48+Nagua!H48+Neyba!H48+Pedernales!H48+SJM!H48+LM!H48+'Elías Piña'!H48+PSD!H48+'La Romana'!H48+DN!H48+'1-21 SEIBO'!H48+'Puerto Plata'!H48+SPM!H48+Barahona!H48+Villa!H48</f>
        <v>0</v>
      </c>
      <c r="I48" s="84">
        <f>Santiago!I48+Mao!I48+MP!I48+Higuey!I48+'Hato Mayor'!I48+Ocoa!I48+Azua!I48+Baní!I48+'Dep. La Vega'!I48+Moca!I48+Cotuí!I48+Bonao!I48+Salcedo!I48+SFM!I48+Samaná!I48+Nagua!I48+Neyba!I48+Pedernales!I48+SJM!I48+LM!I48+'Elías Piña'!I48+PSD!I48+'La Romana'!I48+DN!I48+'1-21 SEIBO'!I48+'Puerto Plata'!I48+SPM!I48+Barahona!I48+Villa!I48</f>
        <v>0</v>
      </c>
      <c r="J48" s="91">
        <f t="shared" si="1"/>
        <v>3</v>
      </c>
      <c r="K48" s="1"/>
    </row>
    <row r="49" spans="1:12" ht="14.25" customHeight="1" thickTop="1" thickBot="1" x14ac:dyDescent="0.25">
      <c r="B49" s="1"/>
      <c r="C49" s="3"/>
      <c r="D49" s="123"/>
      <c r="E49" s="114" t="s">
        <v>43</v>
      </c>
      <c r="F49" s="84">
        <f>Santiago!F49+Mao!F49+MP!F49+Higuey!F49+'Hato Mayor'!F49+Ocoa!F49+Azua!F49+Baní!F49+'Dep. La Vega'!F49+Moca!F49+Cotuí!F49+Bonao!F49+Salcedo!F49+SFM!F49+Samaná!F49+Nagua!F49+Neyba!F49+Pedernales!F49+SJM!F49+LM!F49+'Elías Piña'!F49+PSD!F49+'La Romana'!F49+DN!F49+'1-21 SEIBO'!F49+'Puerto Plata'!F49+SPM!F49+Barahona!F49+Villa!F49</f>
        <v>0</v>
      </c>
      <c r="G49" s="84">
        <f>Santiago!G49+Mao!G49+MP!G49+Higuey!G49+'Hato Mayor'!G49+Ocoa!G49+Azua!G49+Baní!G49+'Dep. La Vega'!G49+Moca!G49+Cotuí!G49+Bonao!G49+Salcedo!G49+SFM!G49+Samaná!G49+Nagua!G49+Neyba!G49+Pedernales!G49+SJM!G49+LM!G49+'Elías Piña'!G49+PSD!G49+'La Romana'!G49+DN!G49+'1-21 SEIBO'!G49+'Puerto Plata'!G49+SPM!G49+Barahona!G49+Villa!G49</f>
        <v>10</v>
      </c>
      <c r="H49" s="84">
        <f>Santiago!H49+Mao!H49+MP!H49+Higuey!H49+'Hato Mayor'!H49+Ocoa!H49+Azua!H49+Baní!H49+'Dep. La Vega'!H49+Moca!H49+Cotuí!H49+Bonao!H49+Salcedo!H49+SFM!H49+Samaná!H49+Nagua!H49+Neyba!H49+Pedernales!H49+SJM!H49+LM!H49+'Elías Piña'!H49+PSD!H49+'La Romana'!H49+DN!H49+'1-21 SEIBO'!H49+'Puerto Plata'!H49+SPM!H49+Barahona!H49+Villa!H49</f>
        <v>0</v>
      </c>
      <c r="I49" s="84">
        <f>Santiago!I49+Mao!I49+MP!I49+Higuey!I49+'Hato Mayor'!I49+Ocoa!I49+Azua!I49+Baní!I49+'Dep. La Vega'!I49+Moca!I49+Cotuí!I49+Bonao!I49+Salcedo!I49+SFM!I49+Samaná!I49+Nagua!I49+Neyba!I49+Pedernales!I49+SJM!I49+LM!I49+'Elías Piña'!I49+PSD!I49+'La Romana'!I49+DN!I49+'1-21 SEIBO'!I49+'Puerto Plata'!I49+SPM!I49+Barahona!I49+Villa!I49</f>
        <v>0</v>
      </c>
      <c r="J49" s="91">
        <f t="shared" si="1"/>
        <v>10</v>
      </c>
      <c r="K49" s="1"/>
    </row>
    <row r="50" spans="1:12" ht="14.25" customHeight="1" thickTop="1" thickBot="1" x14ac:dyDescent="0.25">
      <c r="B50" s="1"/>
      <c r="C50" s="3"/>
      <c r="D50" s="123"/>
      <c r="E50" s="114" t="s">
        <v>70</v>
      </c>
      <c r="F50" s="84">
        <f>Santiago!F50+Mao!F50+MP!F50+Higuey!F50+'Hato Mayor'!F50+Ocoa!F50+Azua!F50+Baní!F50+'Dep. La Vega'!F50+Moca!F50+Cotuí!F50+Bonao!F50+Salcedo!F50+SFM!F50+Samaná!F50+Nagua!F50+Neyba!F50+Pedernales!F50+SJM!F50+LM!F50+'Elías Piña'!F50+PSD!F50+'La Romana'!F50+DN!F50+'1-21 SEIBO'!F50+'Puerto Plata'!F50+SPM!F50+Barahona!F50+Villa!F50</f>
        <v>0</v>
      </c>
      <c r="G50" s="84">
        <f>Santiago!G50+Mao!G50+MP!G50+Higuey!G50+'Hato Mayor'!G50+Ocoa!G50+Azua!G50+Baní!G50+'Dep. La Vega'!G50+Moca!G50+Cotuí!G50+Bonao!G50+Salcedo!G50+SFM!G50+Samaná!G50+Nagua!G50+Neyba!G50+Pedernales!G50+SJM!G50+LM!G50+'Elías Piña'!G50+PSD!G50+'La Romana'!G50+DN!G50+'1-21 SEIBO'!G50+'Puerto Plata'!G50+SPM!G50+Barahona!G50+Villa!G50</f>
        <v>4</v>
      </c>
      <c r="H50" s="84">
        <f>Santiago!H50+Mao!H50+MP!H50+Higuey!H50+'Hato Mayor'!H50+Ocoa!H50+Azua!H50+Baní!H50+'Dep. La Vega'!H50+Moca!H50+Cotuí!H50+Bonao!H50+Salcedo!H50+SFM!H50+Samaná!H50+Nagua!H50+Neyba!H50+Pedernales!H50+SJM!H50+LM!H50+'Elías Piña'!H50+PSD!H50+'La Romana'!H50+DN!H50+'1-21 SEIBO'!H50+'Puerto Plata'!H50+SPM!H50+Barahona!H50+Villa!H50</f>
        <v>0</v>
      </c>
      <c r="I50" s="84">
        <f>Santiago!I50+Mao!I50+MP!I50+Higuey!I50+'Hato Mayor'!I50+Ocoa!I50+Azua!I50+Baní!I50+'Dep. La Vega'!I50+Moca!I50+Cotuí!I50+Bonao!I50+Salcedo!I50+SFM!I50+Samaná!I50+Nagua!I50+Neyba!I50+Pedernales!I50+SJM!I50+LM!I50+'Elías Piña'!I50+PSD!I50+'La Romana'!I50+DN!I50+'1-21 SEIBO'!I50+'Puerto Plata'!I50+SPM!I50+Barahona!I50+Villa!I50</f>
        <v>0</v>
      </c>
      <c r="J50" s="91">
        <f t="shared" si="1"/>
        <v>5</v>
      </c>
      <c r="K50" s="1"/>
    </row>
    <row r="51" spans="1:12" ht="14.25" customHeight="1" thickTop="1" thickBot="1" x14ac:dyDescent="0.25">
      <c r="B51" s="1"/>
      <c r="C51" s="3"/>
      <c r="D51" s="123"/>
      <c r="E51" s="114" t="s">
        <v>71</v>
      </c>
      <c r="F51" s="84">
        <f>Santiago!F51+Mao!F51+MP!F51+Higuey!F51+'Hato Mayor'!F51+Ocoa!F51+Azua!F51+Baní!F51+'Dep. La Vega'!F51+Moca!F51+Cotuí!F51+Bonao!F51+Salcedo!F51+SFM!F51+Samaná!F51+Nagua!F51+Neyba!F51+Pedernales!F51+SJM!F51+LM!F51+'Elías Piña'!F51+PSD!F51+'La Romana'!F51+DN!F51+'1-21 SEIBO'!F51+'Puerto Plata'!F51+SPM!F51+Barahona!F51+Villa!F51</f>
        <v>0</v>
      </c>
      <c r="G51" s="84">
        <f>Santiago!G51+Mao!G51+MP!G51+Higuey!G51+'Hato Mayor'!G51+Ocoa!G51+Azua!G51+Baní!G51+'Dep. La Vega'!G51+Moca!G51+Cotuí!G51+Bonao!G51+Salcedo!G51+SFM!G51+Samaná!G51+Nagua!G51+Neyba!G51+Pedernales!G51+SJM!G51+LM!G51+'Elías Piña'!G51+PSD!G51+'La Romana'!G51+DN!G51+'1-21 SEIBO'!G51+'Puerto Plata'!G51+SPM!G51+Barahona!G51+Villa!G51</f>
        <v>0</v>
      </c>
      <c r="H51" s="84">
        <f>Santiago!H51+Mao!H51+MP!H51+Higuey!H51+'Hato Mayor'!H51+Ocoa!H51+Azua!H51+Baní!H51+'Dep. La Vega'!H51+Moca!H51+Cotuí!H51+Bonao!H51+Salcedo!H51+SFM!H51+Samaná!H51+Nagua!H51+Neyba!H51+Pedernales!H51+SJM!H51+LM!H51+'Elías Piña'!H51+PSD!H51+'La Romana'!H51+DN!H51+'1-21 SEIBO'!H51+'Puerto Plata'!H51+SPM!H51+Barahona!H51+Villa!H51</f>
        <v>0</v>
      </c>
      <c r="I51" s="84">
        <f>Santiago!I51+Mao!I51+MP!I51+Higuey!I51+'Hato Mayor'!I51+Ocoa!I51+Azua!I51+Baní!I51+'Dep. La Vega'!I51+Moca!I51+Cotuí!I51+Bonao!I51+Salcedo!I51+SFM!I51+Samaná!I51+Nagua!I51+Neyba!I51+Pedernales!I51+SJM!I51+LM!I51+'Elías Piña'!I51+PSD!I51+'La Romana'!I51+DN!I51+'1-21 SEIBO'!I51+'Puerto Plata'!I51+SPM!I51+Barahona!I51+Villa!I51</f>
        <v>0</v>
      </c>
      <c r="J51" s="91">
        <f t="shared" si="1"/>
        <v>0</v>
      </c>
      <c r="K51" s="1"/>
    </row>
    <row r="52" spans="1:12" ht="14.25" customHeight="1" thickTop="1" thickBot="1" x14ac:dyDescent="0.25">
      <c r="B52" s="1"/>
      <c r="C52" s="3"/>
      <c r="D52" s="123"/>
      <c r="E52" s="114" t="s">
        <v>72</v>
      </c>
      <c r="F52" s="84">
        <f>Santiago!F52+Mao!F52+MP!F52+Higuey!F52+'Hato Mayor'!F52+Ocoa!F52+Azua!F52+Baní!F52+'Dep. La Vega'!F52+Moca!F52+Cotuí!F52+Bonao!F52+Salcedo!F52+SFM!F52+Samaná!F52+Nagua!F52+Neyba!F52+Pedernales!F52+SJM!F52+LM!F52+'Elías Piña'!F52+PSD!F52+'La Romana'!F52+DN!F52+'1-21 SEIBO'!F52+'Puerto Plata'!F52+SPM!F52+Barahona!F52+Villa!F52</f>
        <v>0</v>
      </c>
      <c r="G52" s="84">
        <f>Santiago!G52+Mao!G52+MP!G52+Higuey!G52+'Hato Mayor'!G52+Ocoa!G52+Azua!G52+Baní!G52+'Dep. La Vega'!G52+Moca!G52+Cotuí!G52+Bonao!G52+Salcedo!G52+SFM!G52+Samaná!G52+Nagua!G52+Neyba!G52+Pedernales!G52+SJM!G52+LM!G52+'Elías Piña'!G52+PSD!G52+'La Romana'!G52+DN!G52+'1-21 SEIBO'!G52+'Puerto Plata'!G52+SPM!G52+Barahona!G52+Villa!G52</f>
        <v>0</v>
      </c>
      <c r="H52" s="84">
        <f>Santiago!H52+Mao!H52+MP!H52+Higuey!H52+'Hato Mayor'!H52+Ocoa!H52+Azua!H52+Baní!H52+'Dep. La Vega'!H52+Moca!H52+Cotuí!H52+Bonao!H52+Salcedo!H52+SFM!H52+Samaná!H52+Nagua!H52+Neyba!H52+Pedernales!H52+SJM!H52+LM!H52+'Elías Piña'!H52+PSD!H52+'La Romana'!H52+DN!H52+'1-21 SEIBO'!H52+'Puerto Plata'!H52+SPM!H52+Barahona!H52+Villa!H52</f>
        <v>0</v>
      </c>
      <c r="I52" s="84">
        <f>Santiago!I52+Mao!I52+MP!I52+Higuey!I52+'Hato Mayor'!I52+Ocoa!I52+Azua!I52+Baní!I52+'Dep. La Vega'!I52+Moca!I52+Cotuí!I52+Bonao!I52+Salcedo!I52+SFM!I52+Samaná!I52+Nagua!I52+Neyba!I52+Pedernales!I52+SJM!I52+LM!I52+'Elías Piña'!I52+PSD!I52+'La Romana'!I52+DN!I52+'1-21 SEIBO'!I52+'Puerto Plata'!I52+SPM!I52+Barahona!I52+Villa!I52</f>
        <v>0</v>
      </c>
      <c r="J52" s="91">
        <f t="shared" si="1"/>
        <v>0</v>
      </c>
      <c r="K52" s="1"/>
    </row>
    <row r="53" spans="1:12" ht="14.25" customHeight="1" thickTop="1" thickBot="1" x14ac:dyDescent="0.25">
      <c r="A53" s="72"/>
      <c r="B53" s="1"/>
      <c r="C53" s="3"/>
      <c r="D53" s="123"/>
      <c r="E53" s="124" t="s">
        <v>114</v>
      </c>
      <c r="F53" s="84">
        <f>Santiago!F53+Mao!F53+MP!F53+Higuey!F53+'Hato Mayor'!F53+Ocoa!F53+Azua!F53+Baní!F53+'Dep. La Vega'!F53+Moca!F53+Cotuí!F53+Bonao!F53+Salcedo!F53+SFM!F53+Samaná!F53+Nagua!F53+Neyba!F53+Pedernales!F53+SJM!F53+LM!F53+'Elías Piña'!F53+PSD!F53+'La Romana'!F53+DN!F53+'1-21 SEIBO'!F53+'Puerto Plata'!F53+SPM!F53+Barahona!F53+Villa!F53</f>
        <v>0</v>
      </c>
      <c r="G53" s="84">
        <f>Santiago!G53+Mao!G53+MP!G53+Higuey!G53+'Hato Mayor'!G53+Ocoa!G53+Azua!G53+Baní!G53+'Dep. La Vega'!G53+Moca!G53+Cotuí!G53+Bonao!G53+Salcedo!G53+SFM!G53+Samaná!G53+Nagua!G53+Neyba!G53+Pedernales!G53+SJM!G53+LM!G53+'Elías Piña'!G53+PSD!G53+'La Romana'!G53+DN!G53+'1-21 SEIBO'!G53+'Puerto Plata'!G53+SPM!G53+Barahona!G53+Villa!G53</f>
        <v>12</v>
      </c>
      <c r="H53" s="84">
        <f>Santiago!H53+Mao!H53+MP!H53+Higuey!H53+'Hato Mayor'!H53+Ocoa!H53+Azua!H53+Baní!H53+'Dep. La Vega'!H53+Moca!H53+Cotuí!H53+Bonao!H53+Salcedo!H53+SFM!H53+Samaná!H53+Nagua!H53+Neyba!H53+Pedernales!H53+SJM!H53+LM!H53+'Elías Piña'!H53+PSD!H53+'La Romana'!H53+DN!H53+'1-21 SEIBO'!H53+'Puerto Plata'!H53+SPM!H53+Barahona!H53+Villa!H53</f>
        <v>0</v>
      </c>
      <c r="I53" s="84">
        <f>Santiago!I53+Mao!I53+MP!I53+Higuey!I53+'Hato Mayor'!I53+Ocoa!I53+Azua!I53+Baní!I53+'Dep. La Vega'!I53+Moca!I53+Cotuí!I53+Bonao!I53+Salcedo!I53+SFM!I53+Samaná!I53+Nagua!I53+Neyba!I53+Pedernales!I53+SJM!I53+LM!I53+'Elías Piña'!I53+PSD!I53+'La Romana'!I53+DN!I53+'1-21 SEIBO'!I53+'Puerto Plata'!I53+SPM!I53+Barahona!I53+Villa!I53</f>
        <v>0</v>
      </c>
      <c r="J53" s="91">
        <f t="shared" si="1"/>
        <v>12</v>
      </c>
      <c r="K53" s="1"/>
    </row>
    <row r="54" spans="1:12" ht="14.25" customHeight="1" thickTop="1" thickBot="1" x14ac:dyDescent="0.25">
      <c r="B54" s="1"/>
      <c r="C54" s="3"/>
      <c r="D54" s="125"/>
      <c r="E54" s="114" t="s">
        <v>73</v>
      </c>
      <c r="F54" s="84">
        <f>Santiago!F54+Mao!F54+MP!F54+Higuey!F54+'Hato Mayor'!F54+Ocoa!F54+Azua!F54+Baní!F54+'Dep. La Vega'!F54+Moca!F54+Cotuí!F54+Bonao!F54+Salcedo!F54+SFM!F54+Samaná!F54+Nagua!F54+Neyba!F54+Pedernales!F54+SJM!F54+LM!F54+'Elías Piña'!F54+PSD!F54+'La Romana'!F54+DN!F54+'1-21 SEIBO'!F54+'Puerto Plata'!F54+SPM!F54+Barahona!F54+Villa!F54</f>
        <v>0</v>
      </c>
      <c r="G54" s="84">
        <f>Santiago!G54+Mao!G54+MP!G54+Higuey!G54+'Hato Mayor'!G54+Ocoa!G54+Azua!G54+Baní!G54+'Dep. La Vega'!G54+Moca!G54+Cotuí!G54+Bonao!G54+Salcedo!G54+SFM!G54+Samaná!G54+Nagua!G54+Neyba!G54+Pedernales!G54+SJM!G54+LM!G54+'Elías Piña'!G54+PSD!G54+'La Romana'!G54+DN!G54+'1-21 SEIBO'!G54+'Puerto Plata'!G54+SPM!G54+Barahona!G54+Villa!G54</f>
        <v>0</v>
      </c>
      <c r="H54" s="84">
        <f>Santiago!H54+Mao!H54+MP!H54+Higuey!H54+'Hato Mayor'!H54+Ocoa!H54+Azua!H54+Baní!H54+'Dep. La Vega'!H54+Moca!H54+Cotuí!H54+Bonao!H54+Salcedo!H54+SFM!H54+Samaná!H54+Nagua!H54+Neyba!H54+Pedernales!H54+SJM!H54+LM!H54+'Elías Piña'!H54+PSD!H54+'La Romana'!H54+DN!H54+'1-21 SEIBO'!H54+'Puerto Plata'!H54+SPM!H54+Barahona!H54+Villa!H54</f>
        <v>5</v>
      </c>
      <c r="I54" s="84">
        <f>Santiago!I54+Mao!I54+MP!I54+Higuey!I54+'Hato Mayor'!I54+Ocoa!I54+Azua!I54+Baní!I54+'Dep. La Vega'!I54+Moca!I54+Cotuí!I54+Bonao!I54+Salcedo!I54+SFM!I54+Samaná!I54+Nagua!I54+Neyba!I54+Pedernales!I54+SJM!I54+LM!I54+'Elías Piña'!I54+PSD!I54+'La Romana'!I54+DN!I54+'1-21 SEIBO'!I54+'Puerto Plata'!I54+SPM!I54+Barahona!I54+Villa!I54</f>
        <v>0</v>
      </c>
      <c r="J54" s="91">
        <f>SUM(F54:I54)</f>
        <v>5</v>
      </c>
      <c r="K54" s="1"/>
    </row>
    <row r="55" spans="1:12" ht="17.25" thickTop="1" thickBot="1" x14ac:dyDescent="0.25">
      <c r="B55" s="1"/>
      <c r="C55" s="3"/>
      <c r="D55" s="810" t="s">
        <v>112</v>
      </c>
      <c r="E55" s="811"/>
      <c r="F55" s="130">
        <f>SUM(F56:F64)</f>
        <v>0</v>
      </c>
      <c r="G55" s="130">
        <f>SUM(G56:G64)</f>
        <v>67</v>
      </c>
      <c r="H55" s="130">
        <f>SUM(H56:H64)</f>
        <v>3</v>
      </c>
      <c r="I55" s="130">
        <f>SUM(I56:I64)</f>
        <v>1</v>
      </c>
      <c r="J55" s="105">
        <f>SUM(F55:F55:I55)</f>
        <v>71</v>
      </c>
      <c r="K55" s="1"/>
      <c r="L55" s="56"/>
    </row>
    <row r="56" spans="1:12" ht="14.25" customHeight="1" thickTop="1" thickBot="1" x14ac:dyDescent="0.25">
      <c r="B56" s="1"/>
      <c r="C56" s="3"/>
      <c r="D56" s="126"/>
      <c r="E56" s="114" t="s">
        <v>75</v>
      </c>
      <c r="F56" s="84">
        <f>Santiago!F56+Mao!F56+MP!F56+Higuey!F56+'Hato Mayor'!F56+Ocoa!F56+Azua!F56+Baní!F56+'Dep. La Vega'!F56+Moca!F56+Cotuí!F56+Bonao!F56+Salcedo!F56+SFM!F56+Samaná!F56+Nagua!F56+Neyba!F56+Pedernales!F56+SJM!F56+LM!F56+'Elías Piña'!F56+PSD!F56+'La Romana'!F56+DN!F56+'1-21 SEIBO'!F56+'Puerto Plata'!F56+SPM!F56+Barahona!F56+Villa!F56</f>
        <v>0</v>
      </c>
      <c r="G56" s="84">
        <f>Santiago!G56+Mao!G56+MP!G56+Higuey!G56+'Hato Mayor'!G56+Ocoa!G56+Azua!G56+Baní!G56+'Dep. La Vega'!G56+Moca!G56+Cotuí!G56+Bonao!G56+Salcedo!G56+SFM!G56+Samaná!G56+Nagua!G56+Neyba!G56+Pedernales!G56+SJM!G56+LM!G56+'Elías Piña'!G56+PSD!G56+'La Romana'!G56+DN!G56+'1-21 SEIBO'!G56+'Puerto Plata'!G56+SPM!G56+Barahona!G56+Villa!G56</f>
        <v>0</v>
      </c>
      <c r="H56" s="84">
        <f>Santiago!H56+Mao!H56+MP!H56+Higuey!H56+'Hato Mayor'!H56+Ocoa!H56+Azua!H56+Baní!H56+'Dep. La Vega'!H56+Moca!H56+Cotuí!H56+Bonao!H56+Salcedo!H56+SFM!H56+Samaná!H56+Nagua!H56+Neyba!H56+Pedernales!H56+SJM!H56+LM!H56+'Elías Piña'!H56+PSD!H56+'La Romana'!H56+DN!H56+'1-21 SEIBO'!H56+'Puerto Plata'!H56+SPM!H56+Barahona!H56+Villa!H56</f>
        <v>0</v>
      </c>
      <c r="I56" s="84">
        <f>Santiago!I56+Mao!I56+MP!I56+Higuey!I56+'Hato Mayor'!I56+Ocoa!I56+Azua!I56+Baní!I56+'Dep. La Vega'!I56+Moca!I56+Cotuí!I56+Bonao!I56+Salcedo!I56+SFM!I56+Samaná!I56+Nagua!I56+Neyba!I56+Pedernales!I56+SJM!I56+LM!I56+'Elías Piña'!I56+PSD!I56+'La Romana'!I56+DN!I56+'1-21 SEIBO'!I56+'Puerto Plata'!I56+SPM!I56+Barahona!I56+Villa!I56</f>
        <v>0</v>
      </c>
      <c r="J56" s="106">
        <f>SUM(F56:F56:I56)</f>
        <v>0</v>
      </c>
      <c r="K56" s="1"/>
    </row>
    <row r="57" spans="1:12" ht="14.25" customHeight="1" thickTop="1" thickBot="1" x14ac:dyDescent="0.25">
      <c r="B57" s="1"/>
      <c r="C57" s="3"/>
      <c r="D57" s="70"/>
      <c r="E57" s="114" t="s">
        <v>76</v>
      </c>
      <c r="F57" s="84">
        <f>Santiago!F57+Mao!F57+MP!F57+Higuey!F57+'Hato Mayor'!F57+Ocoa!F57+Azua!F57+Baní!F57+'Dep. La Vega'!F57+Moca!F57+Cotuí!F57+Bonao!F57+Salcedo!F57+SFM!F57+Samaná!F57+Nagua!F57+Neyba!F57+Pedernales!F57+SJM!F57+LM!F57+'Elías Piña'!F57+PSD!F57+'La Romana'!F57+DN!F57+'1-21 SEIBO'!F57+'Puerto Plata'!F57+SPM!F57+Barahona!F57+Villa!F57</f>
        <v>0</v>
      </c>
      <c r="G57" s="84">
        <f>Santiago!G57+Mao!G57+MP!G57+Higuey!G57+'Hato Mayor'!G57+Ocoa!G57+Azua!G57+Baní!G57+'Dep. La Vega'!G57+Moca!G57+Cotuí!G57+Bonao!G57+Salcedo!G57+SFM!G57+Samaná!G57+Nagua!G57+Neyba!G57+Pedernales!G57+SJM!G57+LM!G57+'Elías Piña'!G57+PSD!G57+'La Romana'!G57+DN!G57+'1-21 SEIBO'!G57+'Puerto Plata'!G57+SPM!G57+Barahona!G57+Villa!G57</f>
        <v>3</v>
      </c>
      <c r="H57" s="84">
        <f>Santiago!H57+Mao!H57+MP!H57+Higuey!H57+'Hato Mayor'!H57+Ocoa!H57+Azua!H57+Baní!H57+'Dep. La Vega'!H57+Moca!H57+Cotuí!H57+Bonao!H57+Salcedo!H57+SFM!H57+Samaná!H57+Nagua!H57+Neyba!H57+Pedernales!H57+SJM!H57+LM!H57+'Elías Piña'!H57+PSD!H57+'La Romana'!H57+DN!H57+'1-21 SEIBO'!H57+'Puerto Plata'!H57+SPM!H57+Barahona!H57+Villa!H57</f>
        <v>0</v>
      </c>
      <c r="I57" s="84">
        <f>Santiago!I57+Mao!I57+MP!I57+Higuey!I57+'Hato Mayor'!I57+Ocoa!I57+Azua!I57+Baní!I57+'Dep. La Vega'!I57+Moca!I57+Cotuí!I57+Bonao!I57+Salcedo!I57+SFM!I57+Samaná!I57+Nagua!I57+Neyba!I57+Pedernales!I57+SJM!I57+LM!I57+'Elías Piña'!I57+PSD!I57+'La Romana'!I57+DN!I57+'1-21 SEIBO'!I57+'Puerto Plata'!I57+SPM!I57+Barahona!I57+Villa!I57</f>
        <v>0</v>
      </c>
      <c r="J57" s="106">
        <f>(I57+H57+G57+F57)</f>
        <v>3</v>
      </c>
      <c r="K57" s="1"/>
    </row>
    <row r="58" spans="1:12" ht="14.25" customHeight="1" thickTop="1" thickBot="1" x14ac:dyDescent="0.25">
      <c r="B58" s="1"/>
      <c r="C58" s="3"/>
      <c r="D58" s="70"/>
      <c r="E58" s="114" t="s">
        <v>38</v>
      </c>
      <c r="F58" s="84">
        <f>Santiago!F58+Mao!F58+MP!F58+Higuey!F58+'Hato Mayor'!F58+Ocoa!F58+Azua!F58+Baní!F58+'Dep. La Vega'!F58+Moca!F58+Cotuí!F58+Bonao!F58+Salcedo!F58+SFM!F58+Samaná!F58+Nagua!F58+Neyba!F58+Pedernales!F58+SJM!F58+LM!F58+'Elías Piña'!F58+PSD!F58+'La Romana'!F58+DN!F58+'1-21 SEIBO'!F58+'Puerto Plata'!F58+SPM!F58+Barahona!F58+Villa!F58</f>
        <v>0</v>
      </c>
      <c r="G58" s="84">
        <f>Santiago!G58+Mao!G58+MP!G58+Higuey!G58+'Hato Mayor'!G58+Ocoa!G58+Azua!G58+Baní!G58+'Dep. La Vega'!G58+Moca!G58+Cotuí!G58+Bonao!G58+Salcedo!G58+SFM!G58+Samaná!G58+Nagua!G58+Neyba!G58+Pedernales!G58+SJM!G58+LM!G58+'Elías Piña'!G58+PSD!G58+'La Romana'!G58+DN!G58+'1-21 SEIBO'!G58+'Puerto Plata'!G58+SPM!G58+Barahona!G58+Villa!G58</f>
        <v>3</v>
      </c>
      <c r="H58" s="84">
        <f>Santiago!H58+Mao!H58+MP!H58+Higuey!H58+'Hato Mayor'!H58+Ocoa!H58+Azua!H58+Baní!H58+'Dep. La Vega'!H58+Moca!H58+Cotuí!H58+Bonao!H58+Salcedo!H58+SFM!H58+Samaná!H58+Nagua!H58+Neyba!H58+Pedernales!H58+SJM!H58+LM!H58+'Elías Piña'!H58+PSD!H58+'La Romana'!H58+DN!H58+'1-21 SEIBO'!H58+'Puerto Plata'!H58+SPM!H58+Barahona!H58+Villa!H58</f>
        <v>1</v>
      </c>
      <c r="I58" s="84">
        <f>Santiago!I58+Mao!I58+MP!I58+Higuey!I58+'Hato Mayor'!I58+Ocoa!I58+Azua!I58+Baní!I58+'Dep. La Vega'!I58+Moca!I58+Cotuí!I58+Bonao!I58+Salcedo!I58+SFM!I58+Samaná!I58+Nagua!I58+Neyba!I58+Pedernales!I58+SJM!I58+LM!I58+'Elías Piña'!I58+PSD!I58+'La Romana'!I58+DN!I58+'1-21 SEIBO'!I58+'Puerto Plata'!I58+SPM!I58+Barahona!I58+Villa!I58</f>
        <v>0</v>
      </c>
      <c r="J58" s="106">
        <f>(I58+H58+G58+F58)</f>
        <v>4</v>
      </c>
      <c r="K58" s="1"/>
    </row>
    <row r="59" spans="1:12" ht="14.25" customHeight="1" thickTop="1" thickBot="1" x14ac:dyDescent="0.25">
      <c r="B59" s="1"/>
      <c r="C59" s="3"/>
      <c r="D59" s="70"/>
      <c r="E59" s="114" t="s">
        <v>52</v>
      </c>
      <c r="F59" s="84">
        <f>Santiago!F59+Mao!F59+MP!F59+Higuey!F59+'Hato Mayor'!F59+Ocoa!F59+Azua!F59+Baní!F59+'Dep. La Vega'!F59+Moca!F59+Cotuí!F59+Bonao!F59+Salcedo!F59+SFM!F59+Samaná!F59+Nagua!F59+Neyba!F59+Pedernales!F59+SJM!F59+LM!F59+'Elías Piña'!F59+PSD!F59+'La Romana'!F59+DN!F59+'1-21 SEIBO'!F59+'Puerto Plata'!F59+SPM!F59+Barahona!F59+Villa!F59</f>
        <v>0</v>
      </c>
      <c r="G59" s="84">
        <f>Santiago!G59+Mao!G59+MP!G59+Higuey!G59+'Hato Mayor'!G59+Ocoa!G59+Azua!G59+Baní!G59+'Dep. La Vega'!G59+Moca!G59+Cotuí!G59+Bonao!G59+Salcedo!G59+SFM!G59+Samaná!G59+Nagua!G59+Neyba!G59+Pedernales!G59+SJM!G59+LM!G59+'Elías Piña'!G59+PSD!G59+'La Romana'!G59+DN!G59+'1-21 SEIBO'!G59+'Puerto Plata'!G59+SPM!G59+Barahona!G59+Villa!G59</f>
        <v>56</v>
      </c>
      <c r="H59" s="84">
        <f>Santiago!H59+Mao!H59+MP!H59+Higuey!H59+'Hato Mayor'!H59+Ocoa!H59+Azua!H59+Baní!H59+'Dep. La Vega'!H59+Moca!H59+Cotuí!H59+Bonao!H59+Salcedo!H59+SFM!H59+Samaná!H59+Nagua!H59+Neyba!H59+Pedernales!H59+SJM!H59+LM!H59+'Elías Piña'!H59+PSD!H59+'La Romana'!H59+DN!H59+'1-21 SEIBO'!H59+'Puerto Plata'!H59+SPM!H59+Barahona!H59+Villa!H59</f>
        <v>2</v>
      </c>
      <c r="I59" s="84">
        <f>Santiago!I59+Mao!I59+MP!I59+Higuey!I59+'Hato Mayor'!I59+Ocoa!I59+Azua!I59+Baní!I59+'Dep. La Vega'!I59+Moca!I59+Cotuí!I59+Bonao!I59+Salcedo!I59+SFM!I59+Samaná!I59+Nagua!I59+Neyba!I59+Pedernales!I59+SJM!I59+LM!I59+'Elías Piña'!I59+PSD!I59+'La Romana'!I59+DN!I59+'1-21 SEIBO'!I59+'Puerto Plata'!I59+SPM!I59+Barahona!I59+Villa!I59</f>
        <v>1</v>
      </c>
      <c r="J59" s="106">
        <f>(I59+H59+G59+F59)</f>
        <v>59</v>
      </c>
      <c r="K59" s="1"/>
    </row>
    <row r="60" spans="1:12" ht="14.25" customHeight="1" thickTop="1" thickBot="1" x14ac:dyDescent="0.25">
      <c r="B60" s="1"/>
      <c r="C60" s="3"/>
      <c r="D60" s="127"/>
      <c r="E60" s="114" t="s">
        <v>74</v>
      </c>
      <c r="F60" s="84">
        <f>Santiago!F60+Mao!F60+MP!F60+Higuey!F60+'Hato Mayor'!F60+Ocoa!F60+Azua!F60+Baní!F60+'Dep. La Vega'!F60+Moca!F60+Cotuí!F60+Bonao!F60+Salcedo!F60+SFM!F60+Samaná!F60+Nagua!F60+Neyba!F60+Pedernales!F60+SJM!F60+LM!F60+'Elías Piña'!F60+PSD!F60+'La Romana'!F60+DN!F60+'1-21 SEIBO'!F60+'Puerto Plata'!F60+SPM!F60+Barahona!F60+Villa!F60</f>
        <v>0</v>
      </c>
      <c r="G60" s="84">
        <f>Santiago!G60+Mao!G60+MP!G60+Higuey!G60+'Hato Mayor'!G60+Ocoa!G60+Azua!G60+Baní!G60+'Dep. La Vega'!G60+Moca!G60+Cotuí!G60+Bonao!G60+Salcedo!G60+SFM!G60+Samaná!G60+Nagua!G60+Neyba!G60+Pedernales!G60+SJM!G60+LM!G60+'Elías Piña'!G60+PSD!G60+'La Romana'!G60+DN!G60+'1-21 SEIBO'!G60+'Puerto Plata'!G60+SPM!G60+Barahona!G60+Villa!G60</f>
        <v>0</v>
      </c>
      <c r="H60" s="84">
        <f>Santiago!H60+Mao!H60+MP!H60+Higuey!H60+'Hato Mayor'!H60+Ocoa!H60+Azua!H60+Baní!H60+'Dep. La Vega'!H60+Moca!H60+Cotuí!H60+Bonao!H60+Salcedo!H60+SFM!H60+Samaná!H60+Nagua!H60+Neyba!H60+Pedernales!H60+SJM!H60+LM!H60+'Elías Piña'!H60+PSD!H60+'La Romana'!H60+DN!H60+'1-21 SEIBO'!H60+'Puerto Plata'!H60+SPM!H60+Barahona!H60+Villa!H60</f>
        <v>0</v>
      </c>
      <c r="I60" s="84">
        <f>Santiago!I60+Mao!I60+MP!I60+Higuey!I60+'Hato Mayor'!I60+Ocoa!I60+Azua!I60+Baní!I60+'Dep. La Vega'!I60+Moca!I60+Cotuí!I60+Bonao!I60+Salcedo!I60+SFM!I60+Samaná!I60+Nagua!I60+Neyba!I60+Pedernales!I60+SJM!I60+LM!I60+'Elías Piña'!I60+PSD!I60+'La Romana'!I60+DN!I60+'1-21 SEIBO'!I60+'Puerto Plata'!I60+SPM!I60+Barahona!I60+Villa!I60</f>
        <v>0</v>
      </c>
      <c r="J60" s="106">
        <f>SUM(F60:F60:I60)</f>
        <v>0</v>
      </c>
      <c r="K60" s="1"/>
    </row>
    <row r="61" spans="1:12" ht="14.25" customHeight="1" thickTop="1" thickBot="1" x14ac:dyDescent="0.25">
      <c r="B61" s="1"/>
      <c r="C61" s="3"/>
      <c r="D61" s="127"/>
      <c r="E61" s="128" t="s">
        <v>156</v>
      </c>
      <c r="F61" s="84">
        <f>Santiago!F61+Mao!F61+MP!F61+Higuey!F61+'Hato Mayor'!F61+Ocoa!F61+Azua!F61+Baní!F61+'Dep. La Vega'!F61+Moca!F61+Cotuí!F61+Bonao!F61+Salcedo!F61+SFM!F61+Samaná!F61+Nagua!F61+Neyba!F61+Pedernales!F61+SJM!F61+LM!F61+'Elías Piña'!F61+PSD!F61+'La Romana'!F61+DN!F61+'1-21 SEIBO'!F61+'Puerto Plata'!F61+SPM!F61+Barahona!F61+Villa!F61</f>
        <v>0</v>
      </c>
      <c r="G61" s="84">
        <f>Santiago!G61+Mao!G61+MP!G61+Higuey!G61+'Hato Mayor'!G61+Ocoa!G61+Azua!G61+Baní!G61+'Dep. La Vega'!G61+Moca!G61+Cotuí!G61+Bonao!G61+Salcedo!G61+SFM!G61+Samaná!G61+Nagua!G61+Neyba!G61+Pedernales!G61+SJM!G61+LM!G61+'Elías Piña'!G61+PSD!G61+'La Romana'!G61+DN!G61+'1-21 SEIBO'!G61+'Puerto Plata'!G61+SPM!G61+Barahona!G61+Villa!G61</f>
        <v>0</v>
      </c>
      <c r="H61" s="84">
        <f>Santiago!H61+Mao!H61+MP!H61+Higuey!H61+'Hato Mayor'!H61+Ocoa!H61+Azua!H61+Baní!H61+'Dep. La Vega'!H61+Moca!H61+Cotuí!H61+Bonao!H61+Salcedo!H61+SFM!H61+Samaná!H61+Nagua!H61+Neyba!H61+Pedernales!H61+SJM!H61+LM!H61+'Elías Piña'!H61+PSD!H61+'La Romana'!H61+DN!H61+'1-21 SEIBO'!H61+'Puerto Plata'!H61+SPM!H61+Barahona!H61+Villa!H61</f>
        <v>0</v>
      </c>
      <c r="I61" s="84">
        <f>Santiago!I61+Mao!I61+MP!I61+Higuey!I61+'Hato Mayor'!I61+Ocoa!I61+Azua!I61+Baní!I61+'Dep. La Vega'!I61+Moca!I61+Cotuí!I61+Bonao!I61+Salcedo!I61+SFM!I61+Samaná!I61+Nagua!I61+Neyba!I61+Pedernales!I61+SJM!I61+LM!I61+'Elías Piña'!I61+PSD!I61+'La Romana'!I61+DN!I61+'1-21 SEIBO'!I61+'Puerto Plata'!I61+SPM!I61+Barahona!I61+Villa!I61</f>
        <v>0</v>
      </c>
      <c r="J61" s="106">
        <f>SUM(F61:F61:I61)</f>
        <v>0</v>
      </c>
      <c r="K61" s="1"/>
    </row>
    <row r="62" spans="1:12" ht="14.25" customHeight="1" thickTop="1" thickBot="1" x14ac:dyDescent="0.25">
      <c r="B62" s="1"/>
      <c r="C62" s="3"/>
      <c r="D62" s="127"/>
      <c r="E62" s="114" t="s">
        <v>51</v>
      </c>
      <c r="F62" s="84">
        <f>Santiago!F62+Mao!F62+MP!F62+Higuey!F62+'Hato Mayor'!F62+Ocoa!F62+Azua!F62+Baní!F62+'Dep. La Vega'!F62+Moca!F62+Cotuí!F62+Bonao!F62+Salcedo!F62+SFM!F62+Samaná!F62+Nagua!F62+Neyba!F62+Pedernales!F62+SJM!F62+LM!F62+'Elías Piña'!F62+PSD!F62+'La Romana'!F62+DN!F62+'1-21 SEIBO'!F62+'Puerto Plata'!F62+SPM!F62+Barahona!F62+Villa!F62</f>
        <v>0</v>
      </c>
      <c r="G62" s="84">
        <f>Santiago!G62+Mao!G62+MP!G62+Higuey!G62+'Hato Mayor'!G62+Ocoa!G62+Azua!G62+Baní!G62+'Dep. La Vega'!G62+Moca!G62+Cotuí!G62+Bonao!G62+Salcedo!G62+SFM!G62+Samaná!G62+Nagua!G62+Neyba!G62+Pedernales!G62+SJM!G62+LM!G62+'Elías Piña'!G62+PSD!G62+'La Romana'!G62+DN!G62+'1-21 SEIBO'!G62+'Puerto Plata'!G62+SPM!G62+Barahona!G62+Villa!G62</f>
        <v>0</v>
      </c>
      <c r="H62" s="84">
        <f>Santiago!H62+Mao!H62+MP!H62+Higuey!H62+'Hato Mayor'!H62+Ocoa!H62+Azua!H62+Baní!H62+'Dep. La Vega'!H62+Moca!H62+Cotuí!H62+Bonao!H62+Salcedo!H62+SFM!H62+Samaná!H62+Nagua!H62+Neyba!H62+Pedernales!H62+SJM!H62+LM!H62+'Elías Piña'!H62+PSD!H62+'La Romana'!H62+DN!H62+'1-21 SEIBO'!H62+'Puerto Plata'!H62+SPM!H62+Barahona!H62+Villa!H62</f>
        <v>0</v>
      </c>
      <c r="I62" s="84">
        <f>Santiago!I62+Mao!I62+MP!I62+Higuey!I62+'Hato Mayor'!I62+Ocoa!I62+Azua!I62+Baní!I62+'Dep. La Vega'!I62+Moca!I62+Cotuí!I62+Bonao!I62+Salcedo!I62+SFM!I62+Samaná!I62+Nagua!I62+Neyba!I62+Pedernales!I62+SJM!I62+LM!I62+'Elías Piña'!I62+PSD!I62+'La Romana'!I62+DN!I62+'1-21 SEIBO'!I62+'Puerto Plata'!I62+SPM!I62+Barahona!I62+Villa!I62</f>
        <v>0</v>
      </c>
      <c r="J62" s="106">
        <f>SUM(F62:F62:I62)</f>
        <v>0</v>
      </c>
      <c r="K62" s="1"/>
    </row>
    <row r="63" spans="1:12" ht="14.25" customHeight="1" thickTop="1" thickBot="1" x14ac:dyDescent="0.25">
      <c r="B63" s="1"/>
      <c r="C63" s="3"/>
      <c r="D63" s="127"/>
      <c r="E63" s="128" t="s">
        <v>131</v>
      </c>
      <c r="F63" s="84">
        <f>Santiago!F63+Mao!F63+MP!F63+Higuey!F63+'Hato Mayor'!F63+Ocoa!F63+Azua!F63+Baní!F63+'Dep. La Vega'!F63+Moca!F63+Cotuí!F63+Bonao!F63+Salcedo!F63+SFM!F63+Samaná!F63+Nagua!F63+Neyba!F63+Pedernales!F63+SJM!F63+LM!F63+'Elías Piña'!F63+PSD!F63+'La Romana'!F63+DN!F63+'1-21 SEIBO'!F63+'Puerto Plata'!F63+SPM!F63+Barahona!F63+Villa!F63</f>
        <v>0</v>
      </c>
      <c r="G63" s="84">
        <f>Santiago!G63+Mao!G63+MP!G63+Higuey!G63+'Hato Mayor'!G63+Ocoa!G63+Azua!G63+Baní!G63+'Dep. La Vega'!G63+Moca!G63+Cotuí!G63+Bonao!G63+Salcedo!G63+SFM!G63+Samaná!G63+Nagua!G63+Neyba!G63+Pedernales!G63+SJM!G63+LM!G63+'Elías Piña'!G63+PSD!G63+'La Romana'!G63+DN!G63+'1-21 SEIBO'!G63+'Puerto Plata'!G63+SPM!G63+Barahona!G63+Villa!G63</f>
        <v>4</v>
      </c>
      <c r="H63" s="84">
        <f>Santiago!H63+Mao!H63+MP!H63+Higuey!H63+'Hato Mayor'!H63+Ocoa!H63+Azua!H63+Baní!H63+'Dep. La Vega'!H63+Moca!H63+Cotuí!H63+Bonao!H63+Salcedo!H63+SFM!H63+Samaná!H63+Nagua!H63+Neyba!H63+Pedernales!H63+SJM!H63+LM!H63+'Elías Piña'!H63+PSD!H63+'La Romana'!H63+DN!H63+'1-21 SEIBO'!H63+'Puerto Plata'!H63+SPM!H63+Barahona!H63+Villa!H63</f>
        <v>0</v>
      </c>
      <c r="I63" s="84">
        <f>Santiago!I63+Mao!I63+MP!I63+Higuey!I63+'Hato Mayor'!I63+Ocoa!I63+Azua!I63+Baní!I63+'Dep. La Vega'!I63+Moca!I63+Cotuí!I63+Bonao!I63+Salcedo!I63+SFM!I63+Samaná!I63+Nagua!I63+Neyba!I63+Pedernales!I63+SJM!I63+LM!I63+'Elías Piña'!I63+PSD!I63+'La Romana'!I63+DN!I63+'1-21 SEIBO'!I63+'Puerto Plata'!I63+SPM!I63+Barahona!I63+Villa!I63</f>
        <v>0</v>
      </c>
      <c r="J63" s="106">
        <f>SUM(F63:F63:I63)</f>
        <v>4</v>
      </c>
      <c r="K63" s="1"/>
    </row>
    <row r="64" spans="1:12" ht="14.25" customHeight="1" thickTop="1" thickBot="1" x14ac:dyDescent="0.25">
      <c r="B64" s="1"/>
      <c r="C64" s="3"/>
      <c r="D64" s="70"/>
      <c r="E64" s="128" t="s">
        <v>132</v>
      </c>
      <c r="F64" s="84">
        <f>Santiago!F64+Mao!F64+MP!F64+Higuey!F64+'Hato Mayor'!F64+Ocoa!F64+Azua!F64+Baní!F64+'Dep. La Vega'!F64+Moca!F64+Cotuí!F64+Bonao!F64+Salcedo!F64+SFM!F64+Samaná!F64+Nagua!F64+Neyba!F64+Pedernales!F64+SJM!F64+LM!F64+'Elías Piña'!F64+PSD!F64+'La Romana'!F64+DN!F64+'1-21 SEIBO'!F64+'Puerto Plata'!F64+SPM!F64+Barahona!F64+Villa!F64</f>
        <v>0</v>
      </c>
      <c r="G64" s="84">
        <f>Santiago!G64+Mao!G64+MP!G64+Higuey!G64+'Hato Mayor'!G64+Ocoa!G64+Azua!G64+Baní!G64+'Dep. La Vega'!G64+Moca!G64+Cotuí!G64+Bonao!G64+Salcedo!G64+SFM!G64+Samaná!G64+Nagua!G64+Neyba!G64+Pedernales!G64+SJM!G64+LM!G64+'Elías Piña'!G64+PSD!G64+'La Romana'!G64+DN!G64+'1-21 SEIBO'!G64+'Puerto Plata'!G64+SPM!G64+Barahona!G64+Villa!G64</f>
        <v>1</v>
      </c>
      <c r="H64" s="84">
        <f>Santiago!H64+Mao!H64+MP!H64+Higuey!H64+'Hato Mayor'!H64+Ocoa!H64+Azua!H64+Baní!H64+'Dep. La Vega'!H64+Moca!H64+Cotuí!H64+Bonao!H64+Salcedo!H64+SFM!H64+Samaná!H64+Nagua!H64+Neyba!H64+Pedernales!H64+SJM!H64+LM!H64+'Elías Piña'!H64+PSD!H64+'La Romana'!H64+DN!H64+'1-21 SEIBO'!H64+'Puerto Plata'!H64+SPM!H64+Barahona!H64+Villa!H64</f>
        <v>0</v>
      </c>
      <c r="I64" s="84">
        <f>Santiago!I64+Mao!I64+MP!I64+Higuey!I64+'Hato Mayor'!I64+Ocoa!I64+Azua!I64+Baní!I64+'Dep. La Vega'!I64+Moca!I64+Cotuí!I64+Bonao!I64+Salcedo!I64+SFM!I64+Samaná!I64+Nagua!I64+Neyba!I64+Pedernales!I64+SJM!I64+LM!I64+'Elías Piña'!I64+PSD!I64+'La Romana'!I64+DN!I64+'1-21 SEIBO'!I64+'Puerto Plata'!I64+SPM!I64+Barahona!I64+Villa!I64</f>
        <v>0</v>
      </c>
      <c r="J64" s="106">
        <f>SUM(F64:F64:I64)</f>
        <v>1</v>
      </c>
      <c r="K64" s="3"/>
    </row>
    <row r="65" spans="2:11" ht="3.75" customHeight="1" thickTop="1" thickBot="1" x14ac:dyDescent="0.25">
      <c r="B65" s="47"/>
      <c r="C65" s="48"/>
      <c r="D65" s="49"/>
      <c r="E65" s="50"/>
      <c r="F65" s="51"/>
      <c r="G65" s="51"/>
      <c r="H65" s="51"/>
      <c r="I65" s="52"/>
      <c r="J65" s="107"/>
      <c r="K65" s="48"/>
    </row>
    <row r="66" spans="2:11" ht="13.5" thickTop="1" x14ac:dyDescent="0.2">
      <c r="B66" s="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286</v>
      </c>
      <c r="K66" s="1"/>
    </row>
    <row r="67" spans="2:11" x14ac:dyDescent="0.2">
      <c r="B67" s="1"/>
      <c r="C67" s="815"/>
      <c r="D67" s="816"/>
      <c r="E67" s="816"/>
      <c r="F67" s="816"/>
      <c r="G67" s="816"/>
      <c r="H67" s="816"/>
      <c r="I67" s="817"/>
      <c r="J67" s="822"/>
      <c r="K67" s="1"/>
    </row>
    <row r="68" spans="2:11" ht="13.5" thickBot="1" x14ac:dyDescent="0.25">
      <c r="B68" s="1"/>
      <c r="C68" s="818"/>
      <c r="D68" s="819"/>
      <c r="E68" s="819"/>
      <c r="F68" s="819"/>
      <c r="G68" s="819"/>
      <c r="H68" s="819"/>
      <c r="I68" s="820"/>
      <c r="J68" s="823"/>
      <c r="K68" s="3"/>
    </row>
    <row r="69" spans="2:11" ht="14.25" customHeight="1" thickTop="1" thickBot="1" x14ac:dyDescent="0.25">
      <c r="B69" s="15"/>
      <c r="C69" s="16"/>
      <c r="D69" s="16"/>
      <c r="E69" s="16"/>
      <c r="F69" s="14"/>
      <c r="G69" s="14"/>
      <c r="H69" s="14"/>
      <c r="I69" s="17"/>
      <c r="J69" s="108"/>
      <c r="K69" s="1"/>
    </row>
    <row r="70" spans="2:11" ht="15.95" customHeight="1" thickTop="1" thickBot="1" x14ac:dyDescent="0.25">
      <c r="B70" s="15"/>
      <c r="C70" s="16"/>
      <c r="D70" s="808" t="s">
        <v>133</v>
      </c>
      <c r="E70" s="809"/>
      <c r="F70" s="46">
        <f>(F71)</f>
        <v>44</v>
      </c>
      <c r="G70" s="46">
        <f>(G71)</f>
        <v>6</v>
      </c>
      <c r="H70" s="46">
        <f>(H71)</f>
        <v>0</v>
      </c>
      <c r="I70" s="46">
        <f>(I71)</f>
        <v>0</v>
      </c>
      <c r="J70" s="46">
        <f>SUM(F70:I70)</f>
        <v>50</v>
      </c>
      <c r="K70" s="1"/>
    </row>
    <row r="71" spans="2:11" ht="14.25" customHeight="1" thickTop="1" thickBot="1" x14ac:dyDescent="0.25">
      <c r="B71" s="15"/>
      <c r="C71" s="16"/>
      <c r="D71" s="111"/>
      <c r="E71" s="112" t="s">
        <v>117</v>
      </c>
      <c r="F71" s="84">
        <f>Santiago!F71+Mao!F71+MP!F71+Higuey!F71+'Hato Mayor'!F71+Ocoa!F71+Azua!F71+Baní!F71+'Dep. La Vega'!F71+Moca!F71+Cotuí!F71+Bonao!F71+Salcedo!F71+SFM!F71+Samaná!F71+Nagua!F71+Neyba!F71+Pedernales!F71+SJM!F71+LM!F71+'Elías Piña'!F71+PSD!F71+'La Romana'!F71+DN!F71+'1-21 SEIBO'!F71+'Puerto Plata'!F71+SPM!F71+Barahona!F71+Villa!F71</f>
        <v>29</v>
      </c>
      <c r="G71" s="84">
        <f>Santiago!G71+Mao!G71+MP!G71+Higuey!G71+'Hato Mayor'!G71+Ocoa!G71+Azua!G71+Baní!G71+'Dep. La Vega'!G71+Moca!G71+Cotuí!G71+Bonao!G71+Salcedo!G71+SFM!G71+Samaná!G71+Nagua!G71+Neyba!G71+Pedernales!G71+SJM!G71+LM!G71+'Elías Piña'!G71+PSD!G71+'La Romana'!G71+DN!G71+'1-21 SEIBO'!G71+'Puerto Plata'!G71+SPM!G71+Barahona!G71+Villa!G71</f>
        <v>6</v>
      </c>
      <c r="H71" s="84">
        <f>Santiago!H71+Mao!H71+MP!H71+Higuey!H71+'Hato Mayor'!H71+Ocoa!H71+Azua!H71+Baní!H71+'Dep. La Vega'!H71+Moca!H71+Cotuí!H71+Bonao!H71+Salcedo!H71+SFM!H71+Samaná!H71+Nagua!H71+Neyba!H71+Pedernales!H71+SJM!H71+LM!H71+'Elías Piña'!H71+PSD!H71+'La Romana'!H71+DN!H71+'1-21 SEIBO'!H71+'Puerto Plata'!H71+SPM!H71+Barahona!H71+Villa!H71</f>
        <v>0</v>
      </c>
      <c r="I71" s="84">
        <f>Santiago!I71+Mao!I71+MP!I71+Higuey!I71+'Hato Mayor'!I71+Ocoa!I71+Azua!I71+Baní!I71+'Dep. La Vega'!I71+Moca!I71+Cotuí!I71+Bonao!I71+Salcedo!I71+SFM!I71+Samaná!I71+Nagua!I71+Neyba!I71+Pedernales!I71+SJM!I71+LM!I71+'Elías Piña'!I71+PSD!I71+'La Romana'!I71+DN!I71+'1-21 SEIBO'!I71+'Puerto Plata'!I71+SPM!I71+Barahona!I71+Villa!I71</f>
        <v>0</v>
      </c>
      <c r="J71" s="91">
        <f>SUM(F71:I71)</f>
        <v>50</v>
      </c>
      <c r="K71" s="1"/>
    </row>
    <row r="72" spans="2:11" ht="14.25" customHeight="1" thickTop="1" thickBot="1" x14ac:dyDescent="0.25">
      <c r="B72" s="1"/>
      <c r="C72" s="65"/>
      <c r="D72" s="808" t="s">
        <v>134</v>
      </c>
      <c r="E72" s="809"/>
      <c r="F72" s="46">
        <f>SUM(F73:F75)</f>
        <v>39</v>
      </c>
      <c r="G72" s="46">
        <f>SUM(G73:G75)</f>
        <v>0</v>
      </c>
      <c r="H72" s="46">
        <f>SUM(H73:H75)</f>
        <v>0</v>
      </c>
      <c r="I72" s="46">
        <f>SUM(I73:I75)</f>
        <v>0</v>
      </c>
      <c r="J72" s="46">
        <f t="shared" ref="J72:J86" si="2">SUM(F72:I72)</f>
        <v>39</v>
      </c>
      <c r="K72" s="1"/>
    </row>
    <row r="73" spans="2:11" ht="14.25" thickTop="1" thickBot="1" x14ac:dyDescent="0.25">
      <c r="B73" s="1"/>
      <c r="C73" s="65"/>
      <c r="D73" s="111"/>
      <c r="E73" s="112" t="s">
        <v>28</v>
      </c>
      <c r="F73" s="84">
        <f>Santiago!F73+Mao!F73+MP!F73+Higuey!F73+'Hato Mayor'!F73+Ocoa!F73+Azua!F73+Baní!F73+'Dep. La Vega'!F73+Moca!F73+Cotuí!F73+Bonao!F73+Salcedo!F73+SFM!F73+Samaná!F73+Nagua!F73+Neyba!F73+Pedernales!F73+SJM!F73+LM!F73+'Elías Piña'!F73+PSD!F73+'La Romana'!F73+DN!F73+'1-21 SEIBO'!F73+'Puerto Plata'!F73+SPM!F73+Barahona!F73+Villa!F73</f>
        <v>0</v>
      </c>
      <c r="G73" s="84">
        <f>Santiago!G73+Mao!G73+MP!G73+Higuey!G73+'Hato Mayor'!G73+Ocoa!G73+Azua!G73+Baní!G73+'Dep. La Vega'!G73+Moca!G73+Cotuí!G73+Bonao!G73+Salcedo!G73+SFM!G73+Samaná!G73+Nagua!G73+Neyba!G73+Pedernales!G73+SJM!G73+LM!G73+'Elías Piña'!G73+PSD!G73+'La Romana'!G73+DN!G73+'1-21 SEIBO'!G73+'Puerto Plata'!G73+SPM!G73+Barahona!G73+Villa!G73</f>
        <v>0</v>
      </c>
      <c r="H73" s="84">
        <f>Santiago!H73+Mao!H73+MP!H73+Higuey!H73+'Hato Mayor'!H73+Ocoa!H73+Azua!H73+Baní!H73+'Dep. La Vega'!H73+Moca!H73+Cotuí!H73+Bonao!H73+Salcedo!H73+SFM!H73+Samaná!H73+Nagua!H73+Neyba!H73+Pedernales!H73+SJM!H73+LM!H73+'Elías Piña'!H73+PSD!H73+'La Romana'!H73+DN!H73+'1-21 SEIBO'!H73+'Puerto Plata'!H73+SPM!H73+Barahona!H73+Villa!H73</f>
        <v>0</v>
      </c>
      <c r="I73" s="84">
        <f>Santiago!I73+Mao!I73+MP!I73+Higuey!I73+'Hato Mayor'!I73+Ocoa!I73+Azua!I73+Baní!I73+'Dep. La Vega'!I73+Moca!I73+Cotuí!I73+Bonao!I73+Salcedo!I73+SFM!I73+Samaná!I73+Nagua!I73+Neyba!I73+Pedernales!I73+SJM!I73+LM!I73+'Elías Piña'!I73+PSD!I73+'La Romana'!I73+DN!I73+'1-21 SEIBO'!I73+'Puerto Plata'!I73+SPM!I73+Barahona!I73+Villa!I73</f>
        <v>0</v>
      </c>
      <c r="J73" s="91">
        <f t="shared" si="2"/>
        <v>0</v>
      </c>
      <c r="K73" s="1"/>
    </row>
    <row r="74" spans="2:11" ht="14.25" thickTop="1" thickBot="1" x14ac:dyDescent="0.25">
      <c r="B74" s="1"/>
      <c r="C74" s="65"/>
      <c r="D74" s="111"/>
      <c r="E74" s="113" t="s">
        <v>77</v>
      </c>
      <c r="F74" s="84">
        <f>Santiago!F74+Mao!F74+MP!F74+Higuey!F74+'Hato Mayor'!F74+Ocoa!F74+Azua!F74+Baní!F74+'Dep. La Vega'!F74+Moca!F74+Cotuí!F74+Bonao!F74+Salcedo!F74+SFM!F74+Samaná!F74+Nagua!F74+Neyba!F74+Pedernales!F74+SJM!F74+LM!F74+'Elías Piña'!F74+PSD!F74+'La Romana'!F74+DN!F74+'1-21 SEIBO'!F74+'Puerto Plata'!F74+SPM!F74+Barahona!F74+Villa!F74</f>
        <v>8</v>
      </c>
      <c r="G74" s="84">
        <f>Santiago!G74+Mao!G74+MP!G74+Higuey!G74+'Hato Mayor'!G74+Ocoa!G74+Azua!G74+Baní!G74+'Dep. La Vega'!G74+Moca!G74+Cotuí!G74+Bonao!G74+Salcedo!G74+SFM!G74+Samaná!G74+Nagua!G74+Neyba!G74+Pedernales!G74+SJM!G74+LM!G74+'Elías Piña'!G74+PSD!G74+'La Romana'!G74+DN!G74+'1-21 SEIBO'!G74+'Puerto Plata'!G74+SPM!G74+Barahona!G74+Villa!G74</f>
        <v>0</v>
      </c>
      <c r="H74" s="84">
        <f>Santiago!H74+Mao!H74+MP!H74+Higuey!H74+'Hato Mayor'!H74+Ocoa!H74+Azua!H74+Baní!H74+'Dep. La Vega'!H74+Moca!H74+Cotuí!H74+Bonao!H74+Salcedo!H74+SFM!H74+Samaná!H74+Nagua!H74+Neyba!H74+Pedernales!H74+SJM!H74+LM!H74+'Elías Piña'!H74+PSD!H74+'La Romana'!H74+DN!H74+'1-21 SEIBO'!H74+'Puerto Plata'!H74+SPM!H74+Barahona!H74+Villa!H74</f>
        <v>0</v>
      </c>
      <c r="I74" s="84">
        <f>Santiago!I74+Mao!I74+MP!I74+Higuey!I74+'Hato Mayor'!I74+Ocoa!I74+Azua!I74+Baní!I74+'Dep. La Vega'!I74+Moca!I74+Cotuí!I74+Bonao!I74+Salcedo!I74+SFM!I74+Samaná!I74+Nagua!I74+Neyba!I74+Pedernales!I74+SJM!I74+LM!I74+'Elías Piña'!I74+PSD!I74+'La Romana'!I74+DN!I74+'1-21 SEIBO'!I74+'Puerto Plata'!I74+SPM!I74+Barahona!I74+Villa!I74</f>
        <v>0</v>
      </c>
      <c r="J74" s="91">
        <f t="shared" si="2"/>
        <v>8</v>
      </c>
      <c r="K74" s="1"/>
    </row>
    <row r="75" spans="2:11" ht="14.25" thickTop="1" thickBot="1" x14ac:dyDescent="0.25">
      <c r="B75" s="1"/>
      <c r="C75" s="65"/>
      <c r="D75" s="115"/>
      <c r="E75" s="116" t="s">
        <v>174</v>
      </c>
      <c r="F75" s="84">
        <f>Santiago!F75+Mao!F75+MP!F75+Higuey!F75+'Hato Mayor'!F75+Ocoa!F75+Azua!F75+Baní!F75+'Dep. La Vega'!F75+Moca!F75+Cotuí!F75+Bonao!F75+Salcedo!F75+SFM!F75+Samaná!F75+Nagua!F75+Neyba!F75+Pedernales!F75+SJM!F75+LM!F75+'Elías Piña'!F75+PSD!F75+'La Romana'!F75+DN!F75+'1-21 SEIBO'!F75+'Puerto Plata'!F75+SPM!F75+Barahona!F75+Villa!F75</f>
        <v>19</v>
      </c>
      <c r="G75" s="84">
        <f>Santiago!G75+Mao!G75+MP!G75+Higuey!G75+'Hato Mayor'!G75+Ocoa!G75+Azua!G75+Baní!G75+'Dep. La Vega'!G75+Moca!G75+Cotuí!G75+Bonao!G75+Salcedo!G75+SFM!G75+Samaná!G75+Nagua!G75+Neyba!G75+Pedernales!G75+SJM!G75+LM!G75+'Elías Piña'!G75+PSD!G75+'La Romana'!G75+DN!G75+'1-21 SEIBO'!G75+'Puerto Plata'!G75+SPM!G75+Barahona!G75+Villa!G75</f>
        <v>0</v>
      </c>
      <c r="H75" s="84">
        <f>Santiago!H75+Mao!H75+MP!H75+Higuey!H75+'Hato Mayor'!H75+Ocoa!H75+Azua!H75+Baní!H75+'Dep. La Vega'!H75+Moca!H75+Cotuí!H75+Bonao!H75+Salcedo!H75+SFM!H75+Samaná!H75+Nagua!H75+Neyba!H75+Pedernales!H75+SJM!H75+LM!H75+'Elías Piña'!H75+PSD!H75+'La Romana'!H75+DN!H75+'1-21 SEIBO'!H75+'Puerto Plata'!H75+SPM!H75+Barahona!H75+Villa!H75</f>
        <v>0</v>
      </c>
      <c r="I75" s="84">
        <f>Santiago!I75+Mao!I75+MP!I75+Higuey!I75+'Hato Mayor'!I75+Ocoa!I75+Azua!I75+Baní!I75+'Dep. La Vega'!I75+Moca!I75+Cotuí!I75+Bonao!I75+Salcedo!I75+SFM!I75+Samaná!I75+Nagua!I75+Neyba!I75+Pedernales!I75+SJM!I75+LM!I75+'Elías Piña'!I75+PSD!I75+'La Romana'!I75+DN!I75+'1-21 SEIBO'!I75+'Puerto Plata'!I75+SPM!I75+Barahona!I75+Villa!I75</f>
        <v>0</v>
      </c>
      <c r="J75" s="108">
        <f t="shared" si="2"/>
        <v>31</v>
      </c>
      <c r="K75" s="1"/>
    </row>
    <row r="76" spans="2:11" ht="35.25" customHeight="1" thickTop="1" thickBot="1" x14ac:dyDescent="0.3">
      <c r="B76" s="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6717</v>
      </c>
      <c r="K76" s="1"/>
    </row>
    <row r="77" spans="2:11" ht="17.25" thickTop="1" thickBot="1" x14ac:dyDescent="0.3">
      <c r="B77" s="1"/>
      <c r="C77" s="2"/>
      <c r="D77" s="840" t="s">
        <v>136</v>
      </c>
      <c r="E77" s="841"/>
      <c r="F77" s="84">
        <f>Santiago!F77+Mao!F77+MP!F77+Higuey!F77+'Hato Mayor'!F77+Ocoa!F77+Azua!F77+Baní!F77+'Dep. La Vega'!F77+Moca!F77+Cotuí!F77+Bonao!F77+Salcedo!F77+SFM!F77+Samaná!F77+Nagua!F77+Neyba!F77+Pedernales!F77+SJM!F77+LM!F77+'Elías Piña'!F77+PSD!F77+'La Romana'!F77+DN!F77+'1-21 SEIBO'!F77+'Puerto Plata'!F77+SPM!F77+Barahona!F77+Villa!F77</f>
        <v>1</v>
      </c>
      <c r="G77" s="84">
        <f>Santiago!G77+Mao!G77+MP!G77+Higuey!G77+'Hato Mayor'!G77+Ocoa!G77+Azua!G77+Baní!G77+'Dep. La Vega'!G77+Moca!G77+Cotuí!G77+Bonao!G77+Salcedo!G77+SFM!G77+Samaná!G77+Nagua!G77+Neyba!G77+Pedernales!G77+SJM!G77+LM!G77+'Elías Piña'!G77+PSD!G77+'La Romana'!G77+DN!G77+'1-21 SEIBO'!G77+'Puerto Plata'!G77+SPM!G77+Barahona!G77+Villa!G77</f>
        <v>0</v>
      </c>
      <c r="H77" s="84">
        <f>Santiago!H77+Mao!H77+MP!H77+Higuey!H77+'Hato Mayor'!H77+Ocoa!H77+Azua!H77+Baní!H77+'Dep. La Vega'!H77+Moca!H77+Cotuí!H77+Bonao!H77+Salcedo!H77+SFM!H77+Samaná!H77+Nagua!H77+Neyba!H77+Pedernales!H77+SJM!H77+LM!H77+'Elías Piña'!H77+PSD!H77+'La Romana'!H77+DN!H77+'1-21 SEIBO'!H77+'Puerto Plata'!H77+SPM!H77+Barahona!H77+Villa!H77</f>
        <v>0</v>
      </c>
      <c r="I77" s="84">
        <f>Santiago!I77+Mao!I77+MP!I77+Higuey!I77+'Hato Mayor'!I77+Ocoa!I77+Azua!I77+Baní!I77+'Dep. La Vega'!I77+Moca!I77+Cotuí!I77+Bonao!I77+Salcedo!I77+SFM!I77+Samaná!I77+Nagua!I77+Neyba!I77+Pedernales!I77+SJM!I77+LM!I77+'Elías Piña'!I77+PSD!I77+'La Romana'!I77+DN!I77+'1-21 SEIBO'!I77+'Puerto Plata'!I77+SPM!I77+Barahona!I77+Villa!I77</f>
        <v>0</v>
      </c>
      <c r="J77" s="226">
        <f>SUM(F77:I77)</f>
        <v>1</v>
      </c>
      <c r="K77" s="1"/>
    </row>
    <row r="78" spans="2:11" ht="17.25" thickTop="1" thickBot="1" x14ac:dyDescent="0.3">
      <c r="B78" s="1"/>
      <c r="C78" s="2"/>
      <c r="D78" s="840" t="s">
        <v>135</v>
      </c>
      <c r="E78" s="841"/>
      <c r="F78" s="117">
        <f>(F79+F80+F81+F82+F83+F84+F85+F86)</f>
        <v>260</v>
      </c>
      <c r="G78" s="117">
        <f>(G79+G80+G81+G82+G83+G84+G85+G86)</f>
        <v>2</v>
      </c>
      <c r="H78" s="117">
        <f>(H79+H80+H81+H82+H83+H84+H85+H86)</f>
        <v>0</v>
      </c>
      <c r="I78" s="117">
        <f>(I79+I80+I81+I82+I83+I84+I85+I86)</f>
        <v>1</v>
      </c>
      <c r="J78" s="227">
        <f>SUM(F78:I78)</f>
        <v>263</v>
      </c>
      <c r="K78" s="1"/>
    </row>
    <row r="79" spans="2:11" ht="14.25" customHeight="1" thickTop="1" thickBot="1" x14ac:dyDescent="0.25">
      <c r="B79" s="1"/>
      <c r="C79" s="2"/>
      <c r="D79" s="111"/>
      <c r="E79" s="112" t="s">
        <v>39</v>
      </c>
      <c r="F79" s="84">
        <f>Santiago!F79+Mao!F79+MP!F79+Higuey!F79+'Hato Mayor'!F79+Ocoa!F79+Azua!F79+Baní!F79+'Dep. La Vega'!F79+Moca!F79+Cotuí!F79+Bonao!F79+Salcedo!F79+SFM!F79+Samaná!F79+Nagua!F79+Neyba!F79+Pedernales!F79+SJM!F79+LM!F79+'Elías Piña'!F79+PSD!F79+'La Romana'!F79+DN!F79+'1-21 SEIBO'!F79+'Puerto Plata'!F79+SPM!F79+Barahona!F79+Villa!F79</f>
        <v>6</v>
      </c>
      <c r="G79" s="84">
        <f>Santiago!G79+Mao!G79+MP!G79+Higuey!G79+'Hato Mayor'!G79+Ocoa!G79+Azua!G79+Baní!G79+'Dep. La Vega'!G79+Moca!G79+Cotuí!G79+Bonao!G79+Salcedo!G79+SFM!G79+Samaná!G79+Nagua!G79+Neyba!G79+Pedernales!G79+SJM!G79+LM!G79+'Elías Piña'!G79+PSD!G79+'La Romana'!G79+DN!G79+'1-21 SEIBO'!G79+'Puerto Plata'!G79+SPM!G79+Barahona!G79+Villa!G79</f>
        <v>0</v>
      </c>
      <c r="H79" s="84">
        <f>Santiago!H79+Mao!H79+MP!H79+Higuey!H79+'Hato Mayor'!H79+Ocoa!H79+Azua!H79+Baní!H79+'Dep. La Vega'!H79+Moca!H79+Cotuí!H79+Bonao!H79+Salcedo!H79+SFM!H79+Samaná!H79+Nagua!H79+Neyba!H79+Pedernales!H79+SJM!H79+LM!H79+'Elías Piña'!H79+PSD!H79+'La Romana'!H79+DN!H79+'1-21 SEIBO'!H79+'Puerto Plata'!H79+SPM!H79+Barahona!H79+Villa!H79</f>
        <v>0</v>
      </c>
      <c r="I79" s="84">
        <f>Santiago!I79+Mao!I79+MP!I79+Higuey!I79+'Hato Mayor'!I79+Ocoa!I79+Azua!I79+Baní!I79+'Dep. La Vega'!I79+Moca!I79+Cotuí!I79+Bonao!I79+Salcedo!I79+SFM!I79+Samaná!I79+Nagua!I79+Neyba!I79+Pedernales!I79+SJM!I79+LM!I79+'Elías Piña'!I79+PSD!I79+'La Romana'!I79+DN!I79+'1-21 SEIBO'!I79+'Puerto Plata'!I79+SPM!I79+Barahona!I79+Villa!I79</f>
        <v>0</v>
      </c>
      <c r="J79" s="109">
        <f t="shared" si="2"/>
        <v>6</v>
      </c>
      <c r="K79" s="1"/>
    </row>
    <row r="80" spans="2:11" ht="14.25" customHeight="1" thickTop="1" thickBot="1" x14ac:dyDescent="0.25">
      <c r="B80" s="1"/>
      <c r="C80" s="2"/>
      <c r="D80" s="111"/>
      <c r="E80" s="113" t="s">
        <v>78</v>
      </c>
      <c r="F80" s="84">
        <f>Santiago!F80+Mao!F80+MP!F80+Higuey!F80+'Hato Mayor'!F80+Ocoa!F80+Azua!F80+Baní!F80+'Dep. La Vega'!F80+Moca!F80+Cotuí!F80+Bonao!F80+Salcedo!F80+SFM!F80+Samaná!F80+Nagua!F80+Neyba!F80+Pedernales!F80+SJM!F80+LM!F80+'Elías Piña'!F80+PSD!F80+'La Romana'!F80+DN!F80+'1-21 SEIBO'!F80+'Puerto Plata'!F80+SPM!F80+Barahona!F80+Villa!F80</f>
        <v>89</v>
      </c>
      <c r="G80" s="84">
        <f>Santiago!G80+Mao!G80+MP!G80+Higuey!G80+'Hato Mayor'!G80+Ocoa!G80+Azua!G80+Baní!G80+'Dep. La Vega'!G80+Moca!G80+Cotuí!G80+Bonao!G80+Salcedo!G80+SFM!G80+Samaná!G80+Nagua!G80+Neyba!G80+Pedernales!G80+SJM!G80+LM!G80+'Elías Piña'!G80+PSD!G80+'La Romana'!G80+DN!G80+'1-21 SEIBO'!G80+'Puerto Plata'!G80+SPM!G80+Barahona!G80+Villa!G80</f>
        <v>2</v>
      </c>
      <c r="H80" s="84">
        <f>Santiago!H80+Mao!H80+MP!H80+Higuey!H80+'Hato Mayor'!H80+Ocoa!H80+Azua!H80+Baní!H80+'Dep. La Vega'!H80+Moca!H80+Cotuí!H80+Bonao!H80+Salcedo!H80+SFM!H80+Samaná!H80+Nagua!H80+Neyba!H80+Pedernales!H80+SJM!H80+LM!H80+'Elías Piña'!H80+PSD!H80+'La Romana'!H80+DN!H80+'1-21 SEIBO'!H80+'Puerto Plata'!H80+SPM!H80+Barahona!H80+Villa!H80</f>
        <v>0</v>
      </c>
      <c r="I80" s="84">
        <f>Santiago!I80+Mao!I80+MP!I80+Higuey!I80+'Hato Mayor'!I80+Ocoa!I80+Azua!I80+Baní!I80+'Dep. La Vega'!I80+Moca!I80+Cotuí!I80+Bonao!I80+Salcedo!I80+SFM!I80+Samaná!I80+Nagua!I80+Neyba!I80+Pedernales!I80+SJM!I80+LM!I80+'Elías Piña'!I80+PSD!I80+'La Romana'!I80+DN!I80+'1-21 SEIBO'!I80+'Puerto Plata'!I80+SPM!I80+Barahona!I80+Villa!I80</f>
        <v>0</v>
      </c>
      <c r="J80" s="110">
        <f>SUM(F80:I80)</f>
        <v>99</v>
      </c>
      <c r="K80" s="1"/>
    </row>
    <row r="81" spans="2:12" ht="14.25" customHeight="1" thickTop="1" thickBot="1" x14ac:dyDescent="0.25">
      <c r="B81" s="1"/>
      <c r="C81" s="2"/>
      <c r="D81" s="111"/>
      <c r="E81" s="113" t="s">
        <v>79</v>
      </c>
      <c r="F81" s="84">
        <f>Santiago!F81+Mao!F81+MP!F81+Higuey!F81+'Hato Mayor'!F81+Ocoa!F81+Azua!F81+Baní!F81+'Dep. La Vega'!F81+Moca!F81+Cotuí!F81+Bonao!F81+Salcedo!F81+SFM!F81+Samaná!F81+Nagua!F81+Neyba!F81+Pedernales!F81+SJM!F81+LM!F81+'Elías Piña'!F81+PSD!F81+'La Romana'!F81+DN!F81+'1-21 SEIBO'!F81+'Puerto Plata'!F81+SPM!F81+Barahona!F81+Villa!F81</f>
        <v>1</v>
      </c>
      <c r="G81" s="84">
        <f>Santiago!G81+Mao!G81+MP!G81+Higuey!G81+'Hato Mayor'!G81+Ocoa!G81+Azua!G81+Baní!G81+'Dep. La Vega'!G81+Moca!G81+Cotuí!G81+Bonao!G81+Salcedo!G81+SFM!G81+Samaná!G81+Nagua!G81+Neyba!G81+Pedernales!G81+SJM!G81+LM!G81+'Elías Piña'!G81+PSD!G81+'La Romana'!G81+DN!G81+'1-21 SEIBO'!G81+'Puerto Plata'!G81+SPM!G81+Barahona!G81+Villa!G81</f>
        <v>0</v>
      </c>
      <c r="H81" s="84">
        <f>Santiago!H81+Mao!H81+MP!H81+Higuey!H81+'Hato Mayor'!H81+Ocoa!H81+Azua!H81+Baní!H81+'Dep. La Vega'!H81+Moca!H81+Cotuí!H81+Bonao!H81+Salcedo!H81+SFM!H81+Samaná!H81+Nagua!H81+Neyba!H81+Pedernales!H81+SJM!H81+LM!H81+'Elías Piña'!H81+PSD!H81+'La Romana'!H81+DN!H81+'1-21 SEIBO'!H81+'Puerto Plata'!H81+SPM!H81+Barahona!H81+Villa!H81</f>
        <v>0</v>
      </c>
      <c r="I81" s="84">
        <f>Santiago!I81+Mao!I81+MP!I81+Higuey!I81+'Hato Mayor'!I81+Ocoa!I81+Azua!I81+Baní!I81+'Dep. La Vega'!I81+Moca!I81+Cotuí!I81+Bonao!I81+Salcedo!I81+SFM!I81+Samaná!I81+Nagua!I81+Neyba!I81+Pedernales!I81+SJM!I81+LM!I81+'Elías Piña'!I81+PSD!I81+'La Romana'!I81+DN!I81+'1-21 SEIBO'!I81+'Puerto Plata'!I81+SPM!I81+Barahona!I81+Villa!I81</f>
        <v>0</v>
      </c>
      <c r="J81" s="110">
        <f t="shared" si="2"/>
        <v>1</v>
      </c>
      <c r="K81" s="1"/>
    </row>
    <row r="82" spans="2:12" ht="14.25" customHeight="1" thickTop="1" thickBot="1" x14ac:dyDescent="0.25">
      <c r="B82" s="1"/>
      <c r="C82" s="2"/>
      <c r="D82" s="111"/>
      <c r="E82" s="113" t="s">
        <v>80</v>
      </c>
      <c r="F82" s="84">
        <f>Santiago!F82+Mao!F82+MP!F82+Higuey!F82+'Hato Mayor'!F82+Ocoa!F82+Azua!F82+Baní!F82+'Dep. La Vega'!F82+Moca!F82+Cotuí!F82+Bonao!F82+Salcedo!F82+SFM!F82+Samaná!F82+Nagua!F82+Neyba!F82+Pedernales!F82+SJM!F82+LM!F82+'Elías Piña'!F82+PSD!F82+'La Romana'!F82+DN!F82+'1-21 SEIBO'!F82+'Puerto Plata'!F82+SPM!F82+Barahona!F82+Villa!F82</f>
        <v>0</v>
      </c>
      <c r="G82" s="84">
        <f>Santiago!G82+Mao!G82+MP!G82+Higuey!G82+'Hato Mayor'!G82+Ocoa!G82+Azua!G82+Baní!G82+'Dep. La Vega'!G82+Moca!G82+Cotuí!G82+Bonao!G82+Salcedo!G82+SFM!G82+Samaná!G82+Nagua!G82+Neyba!G82+Pedernales!G82+SJM!G82+LM!G82+'Elías Piña'!G82+PSD!G82+'La Romana'!G82+DN!G82+'1-21 SEIBO'!G82+'Puerto Plata'!G82+SPM!G82+Barahona!G82+Villa!G82</f>
        <v>0</v>
      </c>
      <c r="H82" s="84">
        <f>Santiago!H82+Mao!H82+MP!H82+Higuey!H82+'Hato Mayor'!H82+Ocoa!H82+Azua!H82+Baní!H82+'Dep. La Vega'!H82+Moca!H82+Cotuí!H82+Bonao!H82+Salcedo!H82+SFM!H82+Samaná!H82+Nagua!H82+Neyba!H82+Pedernales!H82+SJM!H82+LM!H82+'Elías Piña'!H82+PSD!H82+'La Romana'!H82+DN!H82+'1-21 SEIBO'!H82+'Puerto Plata'!H82+SPM!H82+Barahona!H82+Villa!H82</f>
        <v>0</v>
      </c>
      <c r="I82" s="84">
        <f>Santiago!I82+Mao!I82+MP!I82+Higuey!I82+'Hato Mayor'!I82+Ocoa!I82+Azua!I82+Baní!I82+'Dep. La Vega'!I82+Moca!I82+Cotuí!I82+Bonao!I82+Salcedo!I82+SFM!I82+Samaná!I82+Nagua!I82+Neyba!I82+Pedernales!I82+SJM!I82+LM!I82+'Elías Piña'!I82+PSD!I82+'La Romana'!I82+DN!I82+'1-21 SEIBO'!I82+'Puerto Plata'!I82+SPM!I82+Barahona!I82+Villa!I82</f>
        <v>0</v>
      </c>
      <c r="J82" s="110">
        <f t="shared" si="2"/>
        <v>0</v>
      </c>
      <c r="K82" s="1"/>
    </row>
    <row r="83" spans="2:12" ht="14.25" customHeight="1" thickTop="1" thickBot="1" x14ac:dyDescent="0.25">
      <c r="B83" s="1"/>
      <c r="C83" s="2"/>
      <c r="D83" s="111"/>
      <c r="E83" s="113" t="s">
        <v>81</v>
      </c>
      <c r="F83" s="84">
        <f>Santiago!F83+Mao!F83+MP!F83+Higuey!F83+'Hato Mayor'!F83+Ocoa!F83+Azua!F83+Baní!F83+'Dep. La Vega'!F83+Moca!F83+Cotuí!F83+Bonao!F83+Salcedo!F83+SFM!F83+Samaná!F83+Nagua!F83+Neyba!F83+Pedernales!F83+SJM!F83+LM!F83+'Elías Piña'!F83+PSD!F83+'La Romana'!F83+DN!F83+'1-21 SEIBO'!F83+'Puerto Plata'!F83+SPM!F83+Barahona!F83+Villa!F83</f>
        <v>4</v>
      </c>
      <c r="G83" s="84">
        <f>Santiago!G83+Mao!G83+MP!G83+Higuey!G83+'Hato Mayor'!G83+Ocoa!G83+Azua!G83+Baní!G83+'Dep. La Vega'!G83+Moca!G83+Cotuí!G83+Bonao!G83+Salcedo!G83+SFM!G83+Samaná!G83+Nagua!G83+Neyba!G83+Pedernales!G83+SJM!G83+LM!G83+'Elías Piña'!G83+PSD!G83+'La Romana'!G83+DN!G83+'1-21 SEIBO'!G83+'Puerto Plata'!G83+SPM!G83+Barahona!G83+Villa!G83</f>
        <v>0</v>
      </c>
      <c r="H83" s="84">
        <f>Santiago!H83+Mao!H83+MP!H83+Higuey!H83+'Hato Mayor'!H83+Ocoa!H83+Azua!H83+Baní!H83+'Dep. La Vega'!H83+Moca!H83+Cotuí!H83+Bonao!H83+Salcedo!H83+SFM!H83+Samaná!H83+Nagua!H83+Neyba!H83+Pedernales!H83+SJM!H83+LM!H83+'Elías Piña'!H83+PSD!H83+'La Romana'!H83+DN!H83+'1-21 SEIBO'!H83+'Puerto Plata'!H83+SPM!H83+Barahona!H83+Villa!H83</f>
        <v>0</v>
      </c>
      <c r="I83" s="84">
        <f>Santiago!I83+Mao!I83+MP!I83+Higuey!I83+'Hato Mayor'!I83+Ocoa!I83+Azua!I83+Baní!I83+'Dep. La Vega'!I83+Moca!I83+Cotuí!I83+Bonao!I83+Salcedo!I83+SFM!I83+Samaná!I83+Nagua!I83+Neyba!I83+Pedernales!I83+SJM!I83+LM!I83+'Elías Piña'!I83+PSD!I83+'La Romana'!I83+DN!I83+'1-21 SEIBO'!I83+'Puerto Plata'!I83+SPM!I83+Barahona!I83+Villa!I83</f>
        <v>0</v>
      </c>
      <c r="J83" s="110">
        <f t="shared" si="2"/>
        <v>6</v>
      </c>
      <c r="K83" s="1"/>
    </row>
    <row r="84" spans="2:12" ht="14.25" customHeight="1" thickTop="1" thickBot="1" x14ac:dyDescent="0.25">
      <c r="B84" s="1"/>
      <c r="C84" s="2"/>
      <c r="D84" s="111"/>
      <c r="E84" s="113" t="s">
        <v>82</v>
      </c>
      <c r="F84" s="84">
        <f>Santiago!F84+Mao!F84+MP!F84+Higuey!F84+'Hato Mayor'!F84+Ocoa!F84+Azua!F84+Baní!F84+'Dep. La Vega'!F84+Moca!F84+Cotuí!F84+Bonao!F84+Salcedo!F84+SFM!F84+Samaná!F84+Nagua!F84+Neyba!F84+Pedernales!F84+SJM!F84+LM!F84+'Elías Piña'!F84+PSD!F84+'La Romana'!F84+DN!F84+'1-21 SEIBO'!F84+'Puerto Plata'!F84+SPM!F84+Barahona!F84+Villa!F84</f>
        <v>9</v>
      </c>
      <c r="G84" s="84">
        <f>Santiago!G84+Mao!G84+MP!G84+Higuey!G84+'Hato Mayor'!G84+Ocoa!G84+Azua!G84+Baní!G84+'Dep. La Vega'!G84+Moca!G84+Cotuí!G84+Bonao!G84+Salcedo!G84+SFM!G84+Samaná!G84+Nagua!G84+Neyba!G84+Pedernales!G84+SJM!G84+LM!G84+'Elías Piña'!G84+PSD!G84+'La Romana'!G84+DN!G84+'1-21 SEIBO'!G84+'Puerto Plata'!G84+SPM!G84+Barahona!G84+Villa!G84</f>
        <v>0</v>
      </c>
      <c r="H84" s="84">
        <f>Santiago!H84+Mao!H84+MP!H84+Higuey!H84+'Hato Mayor'!H84+Ocoa!H84+Azua!H84+Baní!H84+'Dep. La Vega'!H84+Moca!H84+Cotuí!H84+Bonao!H84+Salcedo!H84+SFM!H84+Samaná!H84+Nagua!H84+Neyba!H84+Pedernales!H84+SJM!H84+LM!H84+'Elías Piña'!H84+PSD!H84+'La Romana'!H84+DN!H84+'1-21 SEIBO'!H84+'Puerto Plata'!H84+SPM!H84+Barahona!H84+Villa!H84</f>
        <v>0</v>
      </c>
      <c r="I84" s="84">
        <f>Santiago!I84+Mao!I84+MP!I84+Higuey!I84+'Hato Mayor'!I84+Ocoa!I84+Azua!I84+Baní!I84+'Dep. La Vega'!I84+Moca!I84+Cotuí!I84+Bonao!I84+Salcedo!I84+SFM!I84+Samaná!I84+Nagua!I84+Neyba!I84+Pedernales!I84+SJM!I84+LM!I84+'Elías Piña'!I84+PSD!I84+'La Romana'!I84+DN!I84+'1-21 SEIBO'!I84+'Puerto Plata'!I84+SPM!I84+Barahona!I84+Villa!I84</f>
        <v>0</v>
      </c>
      <c r="J84" s="110">
        <f t="shared" si="2"/>
        <v>18</v>
      </c>
      <c r="K84" s="1"/>
    </row>
    <row r="85" spans="2:12" ht="14.25" customHeight="1" thickTop="1" thickBot="1" x14ac:dyDescent="0.25">
      <c r="B85" s="1"/>
      <c r="C85" s="2"/>
      <c r="D85" s="111"/>
      <c r="E85" s="113" t="s">
        <v>83</v>
      </c>
      <c r="F85" s="84">
        <f>Santiago!F85+Mao!F85+MP!F85+Higuey!F85+'Hato Mayor'!F85+Ocoa!F85+Azua!F85+Baní!F85+'Dep. La Vega'!F85+Moca!F85+Cotuí!F85+Bonao!F85+Salcedo!F85+SFM!F85+Samaná!F85+Nagua!F85+Neyba!F85+Pedernales!F85+SJM!F85+LM!F85+'Elías Piña'!F85+PSD!F85+'La Romana'!F85+DN!F85+'1-21 SEIBO'!F85+'Puerto Plata'!F85+SPM!F85+Barahona!F85+Villa!F85</f>
        <v>98</v>
      </c>
      <c r="G85" s="84">
        <f>Santiago!G85+Mao!G85+MP!G85+Higuey!G85+'Hato Mayor'!G85+Ocoa!G85+Azua!G85+Baní!G85+'Dep. La Vega'!G85+Moca!G85+Cotuí!G85+Bonao!G85+Salcedo!G85+SFM!G85+Samaná!G85+Nagua!G85+Neyba!G85+Pedernales!G85+SJM!G85+LM!G85+'Elías Piña'!G85+PSD!G85+'La Romana'!G85+DN!G85+'1-21 SEIBO'!G85+'Puerto Plata'!G85+SPM!G85+Barahona!G85+Villa!G85</f>
        <v>0</v>
      </c>
      <c r="H85" s="84">
        <f>Santiago!H85+Mao!H85+MP!H85+Higuey!H85+'Hato Mayor'!H85+Ocoa!H85+Azua!H85+Baní!H85+'Dep. La Vega'!H85+Moca!H85+Cotuí!H85+Bonao!H85+Salcedo!H85+SFM!H85+Samaná!H85+Nagua!H85+Neyba!H85+Pedernales!H85+SJM!H85+LM!H85+'Elías Piña'!H85+PSD!H85+'La Romana'!H85+DN!H85+'1-21 SEIBO'!H85+'Puerto Plata'!H85+SPM!H85+Barahona!H85+Villa!H85</f>
        <v>0</v>
      </c>
      <c r="I85" s="84">
        <f>Santiago!I85+Mao!I85+MP!I85+Higuey!I85+'Hato Mayor'!I85+Ocoa!I85+Azua!I85+Baní!I85+'Dep. La Vega'!I85+Moca!I85+Cotuí!I85+Bonao!I85+Salcedo!I85+SFM!I85+Samaná!I85+Nagua!I85+Neyba!I85+Pedernales!I85+SJM!I85+LM!I85+'Elías Piña'!I85+PSD!I85+'La Romana'!I85+DN!I85+'1-21 SEIBO'!I85+'Puerto Plata'!I85+SPM!I85+Barahona!I85+Villa!I85</f>
        <v>0</v>
      </c>
      <c r="J85" s="110">
        <f t="shared" si="2"/>
        <v>102</v>
      </c>
      <c r="K85" s="1"/>
    </row>
    <row r="86" spans="2:12" ht="14.25" customHeight="1" thickTop="1" thickBot="1" x14ac:dyDescent="0.25">
      <c r="B86" s="1"/>
      <c r="C86" s="2"/>
      <c r="D86" s="111"/>
      <c r="E86" s="114" t="s">
        <v>41</v>
      </c>
      <c r="F86" s="84">
        <f>Santiago!F86+Mao!F86+MP!F86+Higuey!F86+'Hato Mayor'!F86+Ocoa!F86+Azua!F86+Baní!F86+'Dep. La Vega'!F86+Moca!F86+Cotuí!F86+Bonao!F86+Salcedo!F86+SFM!F86+Samaná!F86+Nagua!F86+Neyba!F86+Pedernales!F86+SJM!F86+LM!F86+'Elías Piña'!F86+PSD!F86+'La Romana'!F86+DN!F86+'1-21 SEIBO'!F86+'Puerto Plata'!F86+SPM!F86+Barahona!F86+Villa!F86</f>
        <v>28</v>
      </c>
      <c r="G86" s="84">
        <f>Santiago!G86+Mao!G86+MP!G86+Higuey!G86+'Hato Mayor'!G86+Ocoa!G86+Azua!G86+Baní!G86+'Dep. La Vega'!G86+Moca!G86+Cotuí!G86+Bonao!G86+Salcedo!G86+SFM!G86+Samaná!G86+Nagua!G86+Neyba!G86+Pedernales!G86+SJM!G86+LM!G86+'Elías Piña'!G86+PSD!G86+'La Romana'!G86+DN!G86+'1-21 SEIBO'!G86+'Puerto Plata'!G86+SPM!G86+Barahona!G86+Villa!G86</f>
        <v>0</v>
      </c>
      <c r="H86" s="84">
        <f>Santiago!H86+Mao!H86+MP!H86+Higuey!H86+'Hato Mayor'!H86+Ocoa!H86+Azua!H86+Baní!H86+'Dep. La Vega'!H86+Moca!H86+Cotuí!H86+Bonao!H86+Salcedo!H86+SFM!H86+Samaná!H86+Nagua!H86+Neyba!H86+Pedernales!H86+SJM!H86+LM!H86+'Elías Piña'!H86+PSD!H86+'La Romana'!H86+DN!H86+'1-21 SEIBO'!H86+'Puerto Plata'!H86+SPM!H86+Barahona!H86+Villa!H86</f>
        <v>0</v>
      </c>
      <c r="I86" s="84">
        <f>Santiago!I86+Mao!I86+MP!I86+Higuey!I86+'Hato Mayor'!I86+Ocoa!I86+Azua!I86+Baní!I86+'Dep. La Vega'!I86+Moca!I86+Cotuí!I86+Bonao!I86+Salcedo!I86+SFM!I86+Samaná!I86+Nagua!I86+Neyba!I86+Pedernales!I86+SJM!I86+LM!I86+'Elías Piña'!I86+PSD!I86+'La Romana'!I86+DN!I86+'1-21 SEIBO'!I86+'Puerto Plata'!I86+SPM!I86+Barahona!I86+Villa!I86</f>
        <v>1</v>
      </c>
      <c r="J86" s="110">
        <f t="shared" si="2"/>
        <v>31</v>
      </c>
      <c r="K86" s="1"/>
    </row>
    <row r="87" spans="2:12" ht="4.5" customHeight="1" thickTop="1" thickBot="1" x14ac:dyDescent="0.25">
      <c r="B87" s="1"/>
      <c r="C87" s="10" t="s">
        <v>11</v>
      </c>
      <c r="D87" s="3"/>
      <c r="E87" s="1"/>
      <c r="F87" s="2"/>
      <c r="G87" s="2"/>
      <c r="H87" s="2"/>
      <c r="I87" s="2"/>
      <c r="J87" s="2"/>
      <c r="K87" s="2"/>
    </row>
    <row r="88" spans="2:12" ht="14.25" customHeight="1" thickTop="1" thickBot="1" x14ac:dyDescent="0.25">
      <c r="B88" s="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1"/>
      <c r="K88" s="1"/>
    </row>
    <row r="89" spans="2:12" ht="14.25" customHeight="1" thickTop="1" thickBot="1" x14ac:dyDescent="0.25">
      <c r="B89" s="1"/>
      <c r="C89" s="815"/>
      <c r="D89" s="816"/>
      <c r="E89" s="816"/>
      <c r="F89" s="816"/>
      <c r="G89" s="817"/>
      <c r="H89" s="842">
        <f>SUM(H91:I94)</f>
        <v>1022</v>
      </c>
      <c r="I89" s="842"/>
      <c r="J89" s="1"/>
      <c r="K89" s="1"/>
    </row>
    <row r="90" spans="2:12" ht="12.75" customHeight="1" thickTop="1" thickBot="1" x14ac:dyDescent="0.25">
      <c r="B90" s="1"/>
      <c r="C90" s="818"/>
      <c r="D90" s="819"/>
      <c r="E90" s="819"/>
      <c r="F90" s="819"/>
      <c r="G90" s="820"/>
      <c r="H90" s="842"/>
      <c r="I90" s="842"/>
      <c r="J90" s="1"/>
      <c r="K90" s="1"/>
      <c r="L90" s="59"/>
    </row>
    <row r="91" spans="2:12" ht="14.25" customHeight="1" thickTop="1" thickBot="1" x14ac:dyDescent="0.25">
      <c r="B91" s="1"/>
      <c r="C91" s="3"/>
      <c r="D91" s="2"/>
      <c r="E91" s="998" t="s">
        <v>138</v>
      </c>
      <c r="F91" s="831"/>
      <c r="G91" s="84">
        <f>Santiago!G91+Mao!G91+MP!G91+Higuey!G91+'Hato Mayor'!G91+Ocoa!G91+Azua!G91+Baní!G91+'Dep. La Vega'!G91+Moca!G91+Cotuí!G91+Bonao!G91+Salcedo!G91+SFM!G91+Samaná!G91+Nagua!G91+Neyba!G91+Pedernales!G91+SJM!G91+LM!G91+'Elías Piña'!G91+PSD!G91+'La Romana'!G91+DN!G91+'1-21 SEIBO'!G91+'Puerto Plata'!G91+SPM!G91+Barahona!G91+Villa!G91</f>
        <v>15</v>
      </c>
      <c r="H91" s="832">
        <f>SUM(F91:G91)</f>
        <v>15</v>
      </c>
      <c r="I91" s="832"/>
      <c r="J91" s="1"/>
      <c r="K91" s="2"/>
    </row>
    <row r="92" spans="2:12" ht="14.25" customHeight="1" thickTop="1" thickBot="1" x14ac:dyDescent="0.25">
      <c r="B92" s="1"/>
      <c r="C92" s="3"/>
      <c r="D92" s="2"/>
      <c r="E92" s="199" t="s">
        <v>137</v>
      </c>
      <c r="F92" s="200"/>
      <c r="G92" s="84">
        <f>Santiago!G92+Mao!G92+MP!G92+Higuey!G92+'Hato Mayor'!G92+Ocoa!G92+Azua!G92+Baní!G92+'Dep. La Vega'!G92+Moca!G92+Cotuí!G92+Bonao!G92+Salcedo!G92+SFM!G92+Samaná!G92+Nagua!G92+Neyba!G92+Pedernales!G92+SJM!G92+LM!G92+'Elías Piña'!G92+PSD!G92+'La Romana'!G92+DN!G92+'1-21 SEIBO'!G92+'Puerto Plata'!G92+SPM!G92+Barahona!G92+Villa!G92</f>
        <v>740</v>
      </c>
      <c r="H92" s="832">
        <f>SUM(F92:G92)</f>
        <v>746</v>
      </c>
      <c r="I92" s="832"/>
      <c r="J92" s="1"/>
      <c r="K92" s="2"/>
    </row>
    <row r="93" spans="2:12" ht="14.25" customHeight="1" thickTop="1" thickBot="1" x14ac:dyDescent="0.25">
      <c r="B93" s="1"/>
      <c r="C93" s="3"/>
      <c r="D93" s="2"/>
      <c r="E93" s="199" t="s">
        <v>139</v>
      </c>
      <c r="F93" s="200"/>
      <c r="G93" s="84">
        <f>Santiago!G93+Mao!G93+MP!G93+Higuey!G93+'Hato Mayor'!G93+Ocoa!G93+Azua!G93+Baní!G93+'Dep. La Vega'!G93+Moca!G93+Cotuí!G93+Bonao!G93+Salcedo!G93+SFM!G93+Samaná!G93+Nagua!G93+Neyba!G93+Pedernales!G93+SJM!G93+LM!G93+'Elías Piña'!G93+PSD!G93+'La Romana'!G93+DN!G93+'1-21 SEIBO'!G93+'Puerto Plata'!G93+SPM!G93+Barahona!G93+Villa!G93</f>
        <v>13</v>
      </c>
      <c r="H93" s="832">
        <f>SUM(F93:G93)</f>
        <v>14</v>
      </c>
      <c r="I93" s="832"/>
      <c r="J93" s="1"/>
      <c r="K93" s="2"/>
    </row>
    <row r="94" spans="2:12" ht="14.25" customHeight="1" thickTop="1" thickBot="1" x14ac:dyDescent="0.25">
      <c r="B94" s="1"/>
      <c r="C94" s="10" t="s">
        <v>9</v>
      </c>
      <c r="D94" s="1"/>
      <c r="E94" s="999" t="s">
        <v>140</v>
      </c>
      <c r="F94" s="834"/>
      <c r="G94" s="84">
        <f>Santiago!G94+Mao!G94+MP!G94+Higuey!G94+'Hato Mayor'!G94+Ocoa!G94+Azua!G94+Baní!G94+'Dep. La Vega'!G94+Moca!G94+Cotuí!G94+Bonao!G94+Salcedo!G94+SFM!G94+Samaná!G94+Nagua!G94+Neyba!G94+Pedernales!G94+SJM!G94+LM!G94+'Elías Piña'!G94+PSD!G94+'La Romana'!G94+DN!G94+'1-21 SEIBO'!G94+'Puerto Plata'!G94+SPM!G94+Barahona!G94+Villa!G94</f>
        <v>45</v>
      </c>
      <c r="H94" s="832">
        <f>SUM(F94:G94)</f>
        <v>247</v>
      </c>
      <c r="I94" s="832"/>
      <c r="J94" s="1"/>
      <c r="K94" s="2"/>
    </row>
    <row r="95" spans="2:12" ht="15" customHeight="1" thickTop="1" thickBot="1" x14ac:dyDescent="0.25">
      <c r="B95" s="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1"/>
      <c r="L95" s="59"/>
    </row>
    <row r="96" spans="2:12" ht="18" customHeight="1" thickTop="1" x14ac:dyDescent="0.2">
      <c r="B96" s="1"/>
      <c r="C96" s="847"/>
      <c r="D96" s="848"/>
      <c r="E96" s="848"/>
      <c r="F96" s="848"/>
      <c r="G96" s="848"/>
      <c r="H96" s="849"/>
      <c r="I96" s="788">
        <f>(I98+I137+I173+I211+I215+I218+I223+I227+I232+I237+I242)</f>
        <v>4120</v>
      </c>
      <c r="J96" s="789"/>
      <c r="K96" s="1"/>
      <c r="L96" s="59"/>
    </row>
    <row r="97" spans="2:15" ht="21" customHeight="1" thickBot="1" x14ac:dyDescent="0.25">
      <c r="B97" s="1"/>
      <c r="C97" s="850"/>
      <c r="D97" s="851"/>
      <c r="E97" s="851"/>
      <c r="F97" s="851"/>
      <c r="G97" s="851"/>
      <c r="H97" s="852"/>
      <c r="I97" s="790"/>
      <c r="J97" s="791"/>
      <c r="K97" s="1"/>
      <c r="L97" s="59"/>
    </row>
    <row r="98" spans="2:15" ht="15" customHeight="1" thickTop="1" thickBot="1" x14ac:dyDescent="0.25">
      <c r="B98" s="1"/>
      <c r="C98" s="137"/>
      <c r="D98" s="138">
        <v>7.1</v>
      </c>
      <c r="E98" s="139" t="s">
        <v>124</v>
      </c>
      <c r="F98" s="131"/>
      <c r="G98" s="131"/>
      <c r="H98" s="131"/>
      <c r="I98" s="824">
        <f>(I99+I105+I111+I117+I121+I125+I131)</f>
        <v>162</v>
      </c>
      <c r="J98" s="824"/>
      <c r="K98" s="1"/>
    </row>
    <row r="99" spans="2:15" ht="12.75" customHeight="1" thickTop="1" thickBot="1" x14ac:dyDescent="0.25">
      <c r="B99" s="1"/>
      <c r="C99" s="65"/>
      <c r="D99" s="65"/>
      <c r="E99" s="203" t="s">
        <v>85</v>
      </c>
      <c r="F99" s="140"/>
      <c r="G99" s="140"/>
      <c r="H99" s="140"/>
      <c r="I99" s="855">
        <f>(I100+I101+I102+I103+I104)</f>
        <v>4</v>
      </c>
      <c r="J99" s="856"/>
      <c r="K99" s="1"/>
    </row>
    <row r="100" spans="2:15" ht="12.75" customHeight="1" thickTop="1" thickBot="1" x14ac:dyDescent="0.25">
      <c r="B100" s="1"/>
      <c r="C100" s="2"/>
      <c r="D100" s="2"/>
      <c r="E100" s="141" t="s">
        <v>42</v>
      </c>
      <c r="F100" s="142"/>
      <c r="G100" s="142"/>
      <c r="H100" s="143"/>
      <c r="I100" s="997">
        <f>Santiago!I100+Mao!I100+MP!I100+Higuey!I100+'Hato Mayor'!I100:J100+Ocoa!I100+Azua!I100+Baní!I100+'Dep. La Vega'!I100:J100+Moca!I100+Cotuí!I100+Bonao!I100+Salcedo!I100+SFM!I100+Samaná!I100+Nagua!I100+Neyba!I100+Pedernales!I100+SJM!I100+LM!I100+'Elías Piña'!I100:J100+PSD!I100+'La Romana'!I100:J100+DN!I100+'1-21 SEIBO'!I100:J100+'Puerto Plata'!I100:J100+SPM!I100+Barahona!I100+Villa!I100</f>
        <v>3</v>
      </c>
      <c r="J100" s="997"/>
      <c r="K100" s="1"/>
    </row>
    <row r="101" spans="2:15" ht="15" customHeight="1" thickTop="1" thickBot="1" x14ac:dyDescent="0.25">
      <c r="B101" s="1"/>
      <c r="C101" s="2"/>
      <c r="D101" s="25"/>
      <c r="E101" s="144" t="s">
        <v>142</v>
      </c>
      <c r="F101" s="145"/>
      <c r="G101" s="145"/>
      <c r="H101" s="146"/>
      <c r="I101" s="995">
        <f>Santiago!I101+Mao!I101+MP!I101+Higuey!I101+'Hato Mayor'!I101:J101+Ocoa!I101+Azua!I101+Baní!I101+'Dep. La Vega'!I101:J101+Moca!I101+Cotuí!I101+Bonao!I101+Salcedo!I101+SFM!I101+Samaná!I101+Nagua!I101+Neyba!I101+Pedernales!I101+SJM!I101+LM!I101+'Elías Piña'!I101:J101+PSD!I101+'La Romana'!I101:J101+DN!I101+'1-21 SEIBO'!I101:J101+'Puerto Plata'!I101:J101+SPM!I101+Barahona!I101+Villa!I101</f>
        <v>0</v>
      </c>
      <c r="J101" s="996"/>
      <c r="K101" s="2"/>
    </row>
    <row r="102" spans="2:15" ht="15" customHeight="1" thickTop="1" thickBot="1" x14ac:dyDescent="0.25">
      <c r="B102" s="1"/>
      <c r="C102" s="2"/>
      <c r="D102" s="2"/>
      <c r="E102" s="144" t="s">
        <v>22</v>
      </c>
      <c r="F102" s="145"/>
      <c r="G102" s="145"/>
      <c r="H102" s="146"/>
      <c r="I102" s="995">
        <f>Santiago!I102+Mao!I102+MP!I102+Higuey!I102+'Hato Mayor'!I102:J102+Ocoa!I102+Azua!I102+Baní!I102+'Dep. La Vega'!I102:J102+Moca!I102+Cotuí!I102+Bonao!I102+Salcedo!I102+SFM!I102+Samaná!I102+Nagua!I102+Neyba!I102+Pedernales!I102+SJM!I102+LM!I102+'Elías Piña'!I102:J102+PSD!I102+'La Romana'!I102:J102+DN!I102+'1-21 SEIBO'!I102:J102+'Puerto Plata'!I102:J102+SPM!I102+Barahona!I102+Villa!I102</f>
        <v>0</v>
      </c>
      <c r="J102" s="996"/>
      <c r="K102" s="2"/>
    </row>
    <row r="103" spans="2:15" ht="15" customHeight="1" thickTop="1" thickBot="1" x14ac:dyDescent="0.25">
      <c r="B103" s="1"/>
      <c r="C103" s="2"/>
      <c r="D103" s="2"/>
      <c r="E103" s="144" t="s">
        <v>21</v>
      </c>
      <c r="F103" s="145"/>
      <c r="G103" s="145"/>
      <c r="H103" s="146"/>
      <c r="I103" s="995">
        <f>Santiago!I103+Mao!I103+MP!I103+Higuey!I103+'Hato Mayor'!I103:J103+Ocoa!I103+Azua!I103+Baní!I103+'Dep. La Vega'!I103:J103+Moca!I103+Cotuí!I103+Bonao!I103+Salcedo!I103+SFM!I103+Samaná!I103+Nagua!I103+Neyba!I103+Pedernales!I103+SJM!I103+LM!I103+'Elías Piña'!I103:J103+PSD!I103+'La Romana'!I103:J103+DN!I103+'1-21 SEIBO'!I103:J103+'Puerto Plata'!I103:J103+SPM!I103+Barahona!I103+Villa!I103</f>
        <v>0</v>
      </c>
      <c r="J103" s="996"/>
      <c r="K103" s="2"/>
    </row>
    <row r="104" spans="2:15" ht="15" customHeight="1" thickTop="1" thickBot="1" x14ac:dyDescent="0.25">
      <c r="B104" s="1"/>
      <c r="C104" s="2"/>
      <c r="D104" s="2"/>
      <c r="E104" s="147" t="s">
        <v>143</v>
      </c>
      <c r="F104" s="137"/>
      <c r="G104" s="137"/>
      <c r="H104" s="137"/>
      <c r="I104" s="995">
        <f>Santiago!I104+Mao!I104+MP!I104+Higuey!I104+'Hato Mayor'!I104:J104+Ocoa!I104+Azua!I104+Baní!I104+'Dep. La Vega'!I104:J104+Moca!I104+Cotuí!I104+Bonao!I104+Salcedo!I104+SFM!I104+Samaná!I104+Nagua!I104+Neyba!I104+Pedernales!I104+SJM!I104+LM!I104+'Elías Piña'!I104:J104+PSD!I104+'La Romana'!I104:J104+DN!I104+'1-21 SEIBO'!I104:J104+'Puerto Plata'!I104:J104+SPM!I104+Barahona!I104+Villa!I104</f>
        <v>1</v>
      </c>
      <c r="J104" s="996"/>
      <c r="K104" s="2"/>
    </row>
    <row r="105" spans="2:15" ht="13.5" customHeight="1" thickTop="1" thickBot="1" x14ac:dyDescent="0.25">
      <c r="B105" s="1"/>
      <c r="C105" s="2"/>
      <c r="D105" s="2"/>
      <c r="E105" s="204" t="s">
        <v>29</v>
      </c>
      <c r="F105" s="148"/>
      <c r="G105" s="148"/>
      <c r="H105" s="148"/>
      <c r="I105" s="832">
        <f>SUM(I106:J110)</f>
        <v>28</v>
      </c>
      <c r="J105" s="832"/>
      <c r="K105" s="2"/>
    </row>
    <row r="106" spans="2:15" ht="13.5" customHeight="1" thickTop="1" thickBot="1" x14ac:dyDescent="0.25">
      <c r="B106" s="1"/>
      <c r="C106" s="2"/>
      <c r="D106" s="25"/>
      <c r="E106" s="141" t="s">
        <v>42</v>
      </c>
      <c r="F106" s="142"/>
      <c r="G106" s="142"/>
      <c r="H106" s="143"/>
      <c r="I106" s="995">
        <f>Santiago!I106+Mao!I106+MP!I106+Higuey!I106+'Hato Mayor'!I106:J106+Ocoa!I106+Azua!I106+Baní!I106+'Dep. La Vega'!I106:J106+Moca!I106+Cotuí!I106+Bonao!I106+Salcedo!I106+SFM!I106+Samaná!I106+Nagua!I106+Neyba!I106+Pedernales!I106+SJM!I106+LM!I106+'Elías Piña'!I106:J106+PSD!I106+'La Romana'!I106:J106+DN!I106+'1-21 SEIBO'!I106:J106+'Puerto Plata'!I106:J106+SPM!I106+Barahona!I106+Villa!I106</f>
        <v>15</v>
      </c>
      <c r="J106" s="996"/>
      <c r="K106" s="2"/>
      <c r="L106" s="59"/>
    </row>
    <row r="107" spans="2:15" ht="14.25" thickTop="1" thickBot="1" x14ac:dyDescent="0.25">
      <c r="B107" s="1"/>
      <c r="C107" s="2"/>
      <c r="D107" s="25"/>
      <c r="E107" s="144" t="s">
        <v>142</v>
      </c>
      <c r="F107" s="145"/>
      <c r="G107" s="145"/>
      <c r="H107" s="146"/>
      <c r="I107" s="995">
        <f>Santiago!I107+Mao!I107+MP!I107+Higuey!I107+'Hato Mayor'!I107:J107+Ocoa!I107+Azua!I107+Baní!I107+'Dep. La Vega'!I107:J107+Moca!I107+Cotuí!I107+Bonao!I107+Salcedo!I107+SFM!I107+Samaná!I107+Nagua!I107+Neyba!I107+Pedernales!I107+SJM!I107+LM!I107+'Elías Piña'!I107:J107+PSD!I107+'La Romana'!I107:J107+DN!I107+'1-21 SEIBO'!I107:J107+'Puerto Plata'!I107:J107+SPM!I107+Barahona!I107+Villa!I107</f>
        <v>1</v>
      </c>
      <c r="J107" s="996"/>
      <c r="K107" s="2"/>
      <c r="L107" s="59"/>
    </row>
    <row r="108" spans="2:15" ht="14.25" thickTop="1" thickBot="1" x14ac:dyDescent="0.25">
      <c r="B108" s="1"/>
      <c r="C108" s="2"/>
      <c r="D108" s="25"/>
      <c r="E108" s="144" t="s">
        <v>22</v>
      </c>
      <c r="F108" s="145"/>
      <c r="G108" s="145"/>
      <c r="H108" s="146"/>
      <c r="I108" s="995">
        <f>Santiago!I108+Mao!I108+MP!I108+Higuey!I108+'Hato Mayor'!I108:J108+Ocoa!I108+Azua!I108+Baní!I108+'Dep. La Vega'!I108:J108+Moca!I108+Cotuí!I108+Bonao!I108+Salcedo!I108+SFM!I108+Samaná!I108+Nagua!I108+Neyba!I108+Pedernales!I108+SJM!I108+LM!I108+'Elías Piña'!I108:J108+PSD!I108+'La Romana'!I108:J108+DN!I108+'1-21 SEIBO'!I108:J108+'Puerto Plata'!I108:J108+SPM!I108+Barahona!I108+Villa!I108</f>
        <v>3</v>
      </c>
      <c r="J108" s="996"/>
      <c r="K108" s="2"/>
      <c r="L108" s="59"/>
    </row>
    <row r="109" spans="2:15" ht="14.25" thickTop="1" thickBot="1" x14ac:dyDescent="0.25">
      <c r="B109" s="1"/>
      <c r="C109" s="2"/>
      <c r="D109" s="25"/>
      <c r="E109" s="144" t="s">
        <v>21</v>
      </c>
      <c r="F109" s="145"/>
      <c r="G109" s="145"/>
      <c r="H109" s="146"/>
      <c r="I109" s="995">
        <f>Santiago!I109+Mao!I109+MP!I109+Higuey!I109+'Hato Mayor'!I109:J109+Ocoa!I109+Azua!I109+Baní!I109+'Dep. La Vega'!I109:J109+Moca!I109+Cotuí!I109+Bonao!I109+Salcedo!I109+SFM!I109+Samaná!I109+Nagua!I109+Neyba!I109+Pedernales!I109+SJM!I109+LM!I109+'Elías Piña'!I109:J109+PSD!I109+'La Romana'!I109:J109+DN!I109+'1-21 SEIBO'!I109:J109+'Puerto Plata'!I109:J109+SPM!I109+Barahona!I109+Villa!I109</f>
        <v>7</v>
      </c>
      <c r="J109" s="996"/>
      <c r="K109" s="2"/>
      <c r="L109" s="59"/>
    </row>
    <row r="110" spans="2:15" ht="14.25" thickTop="1" thickBot="1" x14ac:dyDescent="0.25">
      <c r="B110" s="1"/>
      <c r="C110" s="2"/>
      <c r="D110" s="25"/>
      <c r="E110" s="205" t="s">
        <v>143</v>
      </c>
      <c r="F110" s="173"/>
      <c r="G110" s="173"/>
      <c r="H110" s="174"/>
      <c r="I110" s="995">
        <f>Santiago!I110+Mao!I110+MP!I110+Higuey!I110+'Hato Mayor'!I110:J110+Ocoa!I110+Azua!I110+Baní!I110+'Dep. La Vega'!I110:J110+Moca!I110+Cotuí!I110+Bonao!I110+Salcedo!I110+SFM!I110+Samaná!I110+Nagua!I110+Neyba!I110+Pedernales!I110+SJM!I110+LM!I110+'Elías Piña'!I110:J110+PSD!I110+'La Romana'!I110:J110+DN!I110+'1-21 SEIBO'!I110:J110+'Puerto Plata'!I110:J110+SPM!I110+Barahona!I110+Villa!I110</f>
        <v>0</v>
      </c>
      <c r="J110" s="996"/>
      <c r="K110" s="2"/>
      <c r="L110" s="59"/>
    </row>
    <row r="111" spans="2:15" ht="14.25" thickTop="1" thickBot="1" x14ac:dyDescent="0.25">
      <c r="B111" s="1"/>
      <c r="C111" s="2"/>
      <c r="D111" s="25"/>
      <c r="E111" s="206" t="s">
        <v>86</v>
      </c>
      <c r="F111" s="148"/>
      <c r="G111" s="148"/>
      <c r="H111" s="153"/>
      <c r="I111" s="857">
        <f>(I112+I113+I114+I115+I116)</f>
        <v>0</v>
      </c>
      <c r="J111" s="858"/>
      <c r="K111" s="2"/>
      <c r="L111" s="59"/>
      <c r="O111" s="56"/>
    </row>
    <row r="112" spans="2:15" ht="14.25" thickTop="1" thickBot="1" x14ac:dyDescent="0.25">
      <c r="B112" s="1"/>
      <c r="C112" s="2"/>
      <c r="D112" s="25"/>
      <c r="E112" s="141" t="s">
        <v>42</v>
      </c>
      <c r="F112" s="142"/>
      <c r="G112" s="142"/>
      <c r="H112" s="143"/>
      <c r="I112" s="995">
        <f>Santiago!I112+Mao!I112+MP!I112+Higuey!I112+'Hato Mayor'!I112:J112+Ocoa!I112+Azua!I112+Baní!I112+'Dep. La Vega'!I112:J112+Moca!I112+Cotuí!I112+Bonao!I112+Salcedo!I112+SFM!I112+Samaná!I112+Nagua!I112+Neyba!I112+Pedernales!I112+SJM!I112+LM!I112+'Elías Piña'!I112:J112+PSD!I112+'La Romana'!I112:J112+DN!I112+'1-21 SEIBO'!I112:J112+'Puerto Plata'!I112:J112+SPM!I112+Barahona!I112+Villa!I112</f>
        <v>0</v>
      </c>
      <c r="J112" s="996"/>
      <c r="K112" s="2"/>
      <c r="L112" s="59"/>
      <c r="O112" s="56"/>
    </row>
    <row r="113" spans="2:15" ht="14.25" thickTop="1" thickBot="1" x14ac:dyDescent="0.25">
      <c r="B113" s="1"/>
      <c r="C113" s="2"/>
      <c r="D113" s="25"/>
      <c r="E113" s="144" t="s">
        <v>142</v>
      </c>
      <c r="F113" s="145"/>
      <c r="G113" s="145"/>
      <c r="H113" s="146"/>
      <c r="I113" s="995">
        <f>Santiago!I113+Mao!I113+MP!I113+Higuey!I113+'Hato Mayor'!I113:J113+Ocoa!I113+Azua!I113+Baní!I113+'Dep. La Vega'!I113:J113+Moca!I113+Cotuí!I113+Bonao!I113+Salcedo!I113+SFM!I113+Samaná!I113+Nagua!I113+Neyba!I113+Pedernales!I113+SJM!I113+LM!I113+'Elías Piña'!I113:J113+PSD!I113+'La Romana'!I113:J113+DN!I113+'1-21 SEIBO'!I113:J113+'Puerto Plata'!I113:J113+SPM!I113+Barahona!I113+Villa!I113</f>
        <v>0</v>
      </c>
      <c r="J113" s="996"/>
      <c r="K113" s="2"/>
      <c r="L113" s="59"/>
      <c r="O113" s="56"/>
    </row>
    <row r="114" spans="2:15" ht="14.25" thickTop="1" thickBot="1" x14ac:dyDescent="0.25">
      <c r="B114" s="1"/>
      <c r="C114" s="2"/>
      <c r="D114" s="25"/>
      <c r="E114" s="144" t="s">
        <v>22</v>
      </c>
      <c r="F114" s="145"/>
      <c r="G114" s="145"/>
      <c r="H114" s="146"/>
      <c r="I114" s="995">
        <f>Santiago!I114+Mao!I114+MP!I114+Higuey!I114+'Hato Mayor'!I114:J114+Ocoa!I114+Azua!I114+Baní!I114+'Dep. La Vega'!I114:J114+Moca!I114+Cotuí!I114+Bonao!I114+Salcedo!I114+SFM!I114+Samaná!I114+Nagua!I114+Neyba!I114+Pedernales!I114+SJM!I114+LM!I114+'Elías Piña'!I114:J114+PSD!I114+'La Romana'!I114:J114+DN!I114+'1-21 SEIBO'!I114:J114+'Puerto Plata'!I114:J114+SPM!I114+Barahona!I114+Villa!I114</f>
        <v>0</v>
      </c>
      <c r="J114" s="996"/>
      <c r="K114" s="2"/>
      <c r="L114" s="59"/>
      <c r="O114" s="56"/>
    </row>
    <row r="115" spans="2:15" ht="14.25" thickTop="1" thickBot="1" x14ac:dyDescent="0.25">
      <c r="B115" s="1"/>
      <c r="C115" s="2"/>
      <c r="D115" s="25"/>
      <c r="E115" s="144" t="s">
        <v>21</v>
      </c>
      <c r="F115" s="145"/>
      <c r="G115" s="145"/>
      <c r="H115" s="146"/>
      <c r="I115" s="995">
        <f>Santiago!I115+Mao!I115+MP!I115+Higuey!I115+'Hato Mayor'!I115:J115+Ocoa!I115+Azua!I115+Baní!I115+'Dep. La Vega'!I115:J115+Moca!I115+Cotuí!I115+Bonao!I115+Salcedo!I115+SFM!I115+Samaná!I115+Nagua!I115+Neyba!I115+Pedernales!I115+SJM!I115+LM!I115+'Elías Piña'!I115:J115+PSD!I115+'La Romana'!I115:J115+DN!I115+'1-21 SEIBO'!I115:J115+'Puerto Plata'!I115:J115+SPM!I115+Barahona!I115+Villa!I115</f>
        <v>0</v>
      </c>
      <c r="J115" s="996"/>
      <c r="K115" s="2"/>
      <c r="L115" s="59"/>
      <c r="O115" s="56"/>
    </row>
    <row r="116" spans="2:15" ht="14.25" thickTop="1" thickBot="1" x14ac:dyDescent="0.25">
      <c r="B116" s="1"/>
      <c r="C116" s="2"/>
      <c r="D116" s="25"/>
      <c r="E116" s="147" t="s">
        <v>143</v>
      </c>
      <c r="F116" s="137"/>
      <c r="G116" s="137"/>
      <c r="H116" s="137"/>
      <c r="I116" s="995">
        <f>Santiago!I116+Mao!I116+MP!I116+Higuey!I116+'Hato Mayor'!I116:J116+Ocoa!I116+Azua!I116+Baní!I116+'Dep. La Vega'!I116:J116+Moca!I116+Cotuí!I116+Bonao!I116+Salcedo!I116+SFM!I116+Samaná!I116+Nagua!I116+Neyba!I116+Pedernales!I116+SJM!I116+LM!I116+'Elías Piña'!I116:J116+PSD!I116+'La Romana'!I116:J116+DN!I116+'1-21 SEIBO'!I116:J116+'Puerto Plata'!I116:J116+SPM!I116+Barahona!I116+Villa!I116</f>
        <v>0</v>
      </c>
      <c r="J116" s="996"/>
      <c r="K116" s="2"/>
      <c r="L116" s="59"/>
      <c r="O116" s="56"/>
    </row>
    <row r="117" spans="2:15" ht="14.25" thickTop="1" thickBot="1" x14ac:dyDescent="0.25">
      <c r="B117" s="1"/>
      <c r="C117" s="2"/>
      <c r="D117" s="25"/>
      <c r="E117" s="206" t="s">
        <v>88</v>
      </c>
      <c r="F117" s="148"/>
      <c r="G117" s="148"/>
      <c r="H117" s="153"/>
      <c r="I117" s="857">
        <f>I119+I120+I118</f>
        <v>9</v>
      </c>
      <c r="J117" s="858"/>
      <c r="K117" s="2"/>
      <c r="L117" s="59"/>
      <c r="O117" s="56"/>
    </row>
    <row r="118" spans="2:15" ht="14.25" thickTop="1" thickBot="1" x14ac:dyDescent="0.25">
      <c r="B118" s="1"/>
      <c r="C118" s="2"/>
      <c r="D118" s="25"/>
      <c r="E118" s="149" t="s">
        <v>144</v>
      </c>
      <c r="F118" s="150"/>
      <c r="G118" s="150"/>
      <c r="H118" s="150"/>
      <c r="I118" s="995">
        <f>Santiago!I118+Mao!I118+MP!I118+Higuey!I118+'Hato Mayor'!I118:J118+Ocoa!I118+Azua!I118+Baní!I118+'Dep. La Vega'!I118:J118+Moca!I118+Cotuí!I118+Bonao!I118+Salcedo!I118+SFM!I118+Samaná!I118+Nagua!I118+Neyba!I118+Pedernales!I118+SJM!I118+LM!I118+'Elías Piña'!I118:J118+PSD!I118+'La Romana'!I118:J118+DN!I118+'1-21 SEIBO'!I118:J118+'Puerto Plata'!I118:J118+SPM!I118+Barahona!I118+Villa!I118</f>
        <v>3</v>
      </c>
      <c r="J118" s="996"/>
      <c r="K118" s="2"/>
      <c r="L118" s="59"/>
      <c r="O118" s="56"/>
    </row>
    <row r="119" spans="2:15" ht="14.25" thickTop="1" thickBot="1" x14ac:dyDescent="0.25">
      <c r="B119" s="1"/>
      <c r="C119" s="2"/>
      <c r="D119" s="25"/>
      <c r="E119" s="149" t="s">
        <v>46</v>
      </c>
      <c r="F119" s="152"/>
      <c r="G119" s="152"/>
      <c r="H119" s="152"/>
      <c r="I119" s="995">
        <f>Santiago!I119+Mao!I119+MP!I119+Higuey!I119+'Hato Mayor'!I119:J119+Ocoa!I119+Azua!I119+Baní!I119+'Dep. La Vega'!I119:J119+Moca!I119+Cotuí!I119+Bonao!I119+Salcedo!I119+SFM!I119+Samaná!I119+Nagua!I119+Neyba!I119+Pedernales!I119+SJM!I119+LM!I119+'Elías Piña'!I119:J119+PSD!I119+'La Romana'!I119:J119+DN!I119+'1-21 SEIBO'!I119:J119+'Puerto Plata'!I119:J119+SPM!I119+Barahona!I119+Villa!I119</f>
        <v>0</v>
      </c>
      <c r="J119" s="996"/>
      <c r="K119" s="2"/>
      <c r="L119" s="59"/>
      <c r="O119" s="56"/>
    </row>
    <row r="120" spans="2:15" ht="14.25" thickTop="1" thickBot="1" x14ac:dyDescent="0.25">
      <c r="B120" s="1"/>
      <c r="C120" s="2"/>
      <c r="D120" s="25"/>
      <c r="E120" s="141" t="s">
        <v>45</v>
      </c>
      <c r="F120" s="152"/>
      <c r="G120" s="152"/>
      <c r="H120" s="154"/>
      <c r="I120" s="995">
        <f>Santiago!I120+Mao!I120+MP!I120+Higuey!I120+'Hato Mayor'!I120:J120+Ocoa!I120+Azua!I120+Baní!I120+'Dep. La Vega'!I120:J120+Moca!I120+Cotuí!I120+Bonao!I120+Salcedo!I120+SFM!I120+Samaná!I120+Nagua!I120+Neyba!I120+Pedernales!I120+SJM!I120+LM!I120+'Elías Piña'!I120:J120+PSD!I120+'La Romana'!I120:J120+DN!I120+'1-21 SEIBO'!I120:J120+'Puerto Plata'!I120:J120+SPM!I120+Barahona!I120+Villa!I120</f>
        <v>2</v>
      </c>
      <c r="J120" s="996"/>
      <c r="K120" s="2"/>
      <c r="L120" s="59"/>
      <c r="O120" s="56"/>
    </row>
    <row r="121" spans="2:15" ht="14.25" thickTop="1" thickBot="1" x14ac:dyDescent="0.25">
      <c r="B121" s="1"/>
      <c r="C121" s="2"/>
      <c r="D121" s="25"/>
      <c r="E121" s="206" t="s">
        <v>89</v>
      </c>
      <c r="F121" s="148"/>
      <c r="G121" s="148"/>
      <c r="H121" s="148"/>
      <c r="I121" s="857">
        <f>I123+I124+I122</f>
        <v>0</v>
      </c>
      <c r="J121" s="858"/>
      <c r="K121" s="2"/>
      <c r="L121" s="59"/>
    </row>
    <row r="122" spans="2:15" ht="14.25" thickTop="1" thickBot="1" x14ac:dyDescent="0.25">
      <c r="B122" s="1"/>
      <c r="C122" s="2"/>
      <c r="D122" s="25"/>
      <c r="E122" s="149" t="s">
        <v>47</v>
      </c>
      <c r="F122" s="150"/>
      <c r="G122" s="150"/>
      <c r="H122" s="150"/>
      <c r="I122" s="995">
        <f>Santiago!I122+Mao!I122+MP!I122+Higuey!I122+'Hato Mayor'!I122:J122+Ocoa!I122+Azua!I122+Baní!I122+'Dep. La Vega'!I122:J122+Moca!I122+Cotuí!I122+Bonao!I122+Salcedo!I122+SFM!I122+Samaná!I122+Nagua!I122+Neyba!I122+Pedernales!I122+SJM!I122+LM!I122+'Elías Piña'!I122:J122+PSD!I122+'La Romana'!I122:J122+DN!I122+'1-21 SEIBO'!I122:J122+'Puerto Plata'!I122:J122+SPM!I122+Barahona!I122+Villa!I122</f>
        <v>0</v>
      </c>
      <c r="J122" s="996"/>
      <c r="K122" s="2"/>
      <c r="L122" s="59"/>
    </row>
    <row r="123" spans="2:15" ht="14.25" thickTop="1" thickBot="1" x14ac:dyDescent="0.25">
      <c r="B123" s="1"/>
      <c r="C123" s="2"/>
      <c r="D123" s="25"/>
      <c r="E123" s="149" t="s">
        <v>46</v>
      </c>
      <c r="F123" s="152"/>
      <c r="G123" s="152"/>
      <c r="H123" s="152"/>
      <c r="I123" s="995">
        <f>Santiago!I123+Mao!I123+MP!I123+Higuey!I123+'Hato Mayor'!I123:J123+Ocoa!I123+Azua!I123+Baní!I123+'Dep. La Vega'!I123:J123+Moca!I123+Cotuí!I123+Bonao!I123+Salcedo!I123+SFM!I123+Samaná!I123+Nagua!I123+Neyba!I123+Pedernales!I123+SJM!I123+LM!I123+'Elías Piña'!I123:J123+PSD!I123+'La Romana'!I123:J123+DN!I123+'1-21 SEIBO'!I123:J123+'Puerto Plata'!I123:J123+SPM!I123+Barahona!I123+Villa!I123</f>
        <v>0</v>
      </c>
      <c r="J123" s="996"/>
      <c r="K123" s="2"/>
      <c r="L123" s="59"/>
    </row>
    <row r="124" spans="2:15" ht="14.25" thickTop="1" thickBot="1" x14ac:dyDescent="0.25">
      <c r="B124" s="1"/>
      <c r="C124" s="2"/>
      <c r="D124" s="25"/>
      <c r="E124" s="141" t="s">
        <v>45</v>
      </c>
      <c r="F124" s="152"/>
      <c r="G124" s="152"/>
      <c r="H124" s="154"/>
      <c r="I124" s="995">
        <f>Santiago!I124+Mao!I124+MP!I124+Higuey!I124+'Hato Mayor'!I124:J124+Ocoa!I124+Azua!I124+Baní!I124+'Dep. La Vega'!I124:J124+Moca!I124+Cotuí!I124+Bonao!I124+Salcedo!I124+SFM!I124+Samaná!I124+Nagua!I124+Neyba!I124+Pedernales!I124+SJM!I124+LM!I124+'Elías Piña'!I124:J124+PSD!I124+'La Romana'!I124:J124+DN!I124+'1-21 SEIBO'!I124:J124+'Puerto Plata'!I124:J124+SPM!I124+Barahona!I124+Villa!I124</f>
        <v>0</v>
      </c>
      <c r="J124" s="996"/>
      <c r="K124" s="2"/>
      <c r="L124" s="59"/>
    </row>
    <row r="125" spans="2:15" ht="14.25" thickTop="1" thickBot="1" x14ac:dyDescent="0.25">
      <c r="B125" s="1"/>
      <c r="C125" s="2"/>
      <c r="D125" s="25"/>
      <c r="E125" s="206" t="s">
        <v>90</v>
      </c>
      <c r="F125" s="148"/>
      <c r="G125" s="148"/>
      <c r="H125" s="148"/>
      <c r="I125" s="832">
        <f>(I126+I127+I128+I129+I130)</f>
        <v>49</v>
      </c>
      <c r="J125" s="832"/>
      <c r="K125" s="2"/>
      <c r="L125" s="59"/>
    </row>
    <row r="126" spans="2:15" ht="14.25" thickTop="1" thickBot="1" x14ac:dyDescent="0.25">
      <c r="B126" s="1"/>
      <c r="C126" s="2"/>
      <c r="D126" s="25"/>
      <c r="E126" s="141" t="s">
        <v>42</v>
      </c>
      <c r="F126" s="142"/>
      <c r="G126" s="142"/>
      <c r="H126" s="143"/>
      <c r="I126" s="995">
        <f>Santiago!I126+Mao!I126+MP!I126+Higuey!I126+'Hato Mayor'!I126:J126+Ocoa!I126+Azua!I126+Baní!I126+'Dep. La Vega'!I126:J126+Moca!I126+Cotuí!I126+Bonao!I126+Salcedo!I126+SFM!I126+Samaná!I126+Nagua!I126+Neyba!I126+Pedernales!I126+SJM!I126+LM!I126+'Elías Piña'!I126:J126+PSD!I126+'La Romana'!I126:J126+DN!I126+'1-21 SEIBO'!I126:J126+'Puerto Plata'!I126:J126+SPM!I126+Barahona!I126+Villa!I126</f>
        <v>30</v>
      </c>
      <c r="J126" s="996"/>
      <c r="K126" s="2"/>
      <c r="L126" s="59"/>
    </row>
    <row r="127" spans="2:15" ht="14.25" thickTop="1" thickBot="1" x14ac:dyDescent="0.25">
      <c r="B127" s="1"/>
      <c r="C127" s="2"/>
      <c r="D127" s="25"/>
      <c r="E127" s="144" t="s">
        <v>142</v>
      </c>
      <c r="F127" s="145"/>
      <c r="G127" s="145"/>
      <c r="H127" s="146"/>
      <c r="I127" s="995">
        <f>Santiago!I127+Mao!I127+MP!I127+Higuey!I127+'Hato Mayor'!I127:J127+Ocoa!I127+Azua!I127+Baní!I127+'Dep. La Vega'!I127:J127+Moca!I127+Cotuí!I127+Bonao!I127+Salcedo!I127+SFM!I127+Samaná!I127+Nagua!I127+Neyba!I127+Pedernales!I127+SJM!I127+LM!I127+'Elías Piña'!I127:J127+PSD!I127+'La Romana'!I127:J127+DN!I127+'1-21 SEIBO'!I127:J127+'Puerto Plata'!I127:J127+SPM!I127+Barahona!I127+Villa!I127</f>
        <v>0</v>
      </c>
      <c r="J127" s="996"/>
      <c r="K127" s="2"/>
      <c r="L127" s="59"/>
    </row>
    <row r="128" spans="2:15" ht="14.25" thickTop="1" thickBot="1" x14ac:dyDescent="0.25">
      <c r="B128" s="1"/>
      <c r="C128" s="2"/>
      <c r="D128" s="25"/>
      <c r="E128" s="144" t="s">
        <v>22</v>
      </c>
      <c r="F128" s="145"/>
      <c r="G128" s="145"/>
      <c r="H128" s="146"/>
      <c r="I128" s="995">
        <f>Santiago!I128+Mao!I128+MP!I128+Higuey!I128+'Hato Mayor'!I128:J128+Ocoa!I128+Azua!I128+Baní!I128+'Dep. La Vega'!I128:J128+Moca!I128+Cotuí!I128+Bonao!I128+Salcedo!I128+SFM!I128+Samaná!I128+Nagua!I128+Neyba!I128+Pedernales!I128+SJM!I128+LM!I128+'Elías Piña'!I128:J128+PSD!I128+'La Romana'!I128:J128+DN!I128+'1-21 SEIBO'!I128:J128+'Puerto Plata'!I128:J128+SPM!I128+Barahona!I128+Villa!I128</f>
        <v>3</v>
      </c>
      <c r="J128" s="996"/>
      <c r="K128" s="2"/>
      <c r="L128" s="59"/>
    </row>
    <row r="129" spans="2:14" ht="14.25" thickTop="1" thickBot="1" x14ac:dyDescent="0.25">
      <c r="B129" s="1"/>
      <c r="C129" s="2"/>
      <c r="D129" s="25"/>
      <c r="E129" s="144" t="s">
        <v>21</v>
      </c>
      <c r="F129" s="145"/>
      <c r="G129" s="145"/>
      <c r="H129" s="146"/>
      <c r="I129" s="995">
        <f>Santiago!I129+Mao!I129+MP!I129+Higuey!I129+'Hato Mayor'!I129:J129+Ocoa!I129+Azua!I129+Baní!I129+'Dep. La Vega'!I129:J129+Moca!I129+Cotuí!I129+Bonao!I129+Salcedo!I129+SFM!I129+Samaná!I129+Nagua!I129+Neyba!I129+Pedernales!I129+SJM!I129+LM!I129+'Elías Piña'!I129:J129+PSD!I129+'La Romana'!I129:J129+DN!I129+'1-21 SEIBO'!I129:J129+'Puerto Plata'!I129:J129+SPM!I129+Barahona!I129+Villa!I129</f>
        <v>16</v>
      </c>
      <c r="J129" s="996"/>
      <c r="K129" s="2"/>
      <c r="L129" s="59"/>
    </row>
    <row r="130" spans="2:14" ht="14.25" thickTop="1" thickBot="1" x14ac:dyDescent="0.25">
      <c r="B130" s="1"/>
      <c r="C130" s="2"/>
      <c r="D130" s="25"/>
      <c r="E130" s="147" t="s">
        <v>143</v>
      </c>
      <c r="F130" s="137"/>
      <c r="G130" s="137"/>
      <c r="H130" s="137"/>
      <c r="I130" s="995">
        <f>Santiago!I130+Mao!I130+MP!I130+Higuey!I130+'Hato Mayor'!I130:J130+Ocoa!I130+Azua!I130+Baní!I130+'Dep. La Vega'!I130:J130+Moca!I130+Cotuí!I130+Bonao!I130+Salcedo!I130+SFM!I130+Samaná!I130+Nagua!I130+Neyba!I130+Pedernales!I130+SJM!I130+LM!I130+'Elías Piña'!I130:J130+PSD!I130+'La Romana'!I130:J130+DN!I130+'1-21 SEIBO'!I130:J130+'Puerto Plata'!I130:J130+SPM!I130+Barahona!I130+Villa!I130</f>
        <v>0</v>
      </c>
      <c r="J130" s="996"/>
      <c r="K130" s="2"/>
      <c r="L130" s="59"/>
    </row>
    <row r="131" spans="2:14" ht="14.25" thickTop="1" thickBot="1" x14ac:dyDescent="0.25">
      <c r="B131" s="1"/>
      <c r="C131" s="2"/>
      <c r="D131" s="25"/>
      <c r="E131" s="207" t="s">
        <v>87</v>
      </c>
      <c r="F131" s="148"/>
      <c r="G131" s="148"/>
      <c r="H131" s="148"/>
      <c r="I131" s="832">
        <f>(I132+I133++I134+I135+I136)</f>
        <v>72</v>
      </c>
      <c r="J131" s="832"/>
      <c r="K131" s="2"/>
      <c r="L131" s="59"/>
    </row>
    <row r="132" spans="2:14" ht="14.25" thickTop="1" thickBot="1" x14ac:dyDescent="0.25">
      <c r="B132" s="1"/>
      <c r="C132" s="2"/>
      <c r="D132" s="25"/>
      <c r="E132" s="141" t="s">
        <v>47</v>
      </c>
      <c r="F132" s="142"/>
      <c r="G132" s="142"/>
      <c r="H132" s="143"/>
      <c r="I132" s="995">
        <f>Santiago!I132+Mao!I132+MP!I132+Higuey!I132+'Hato Mayor'!I132:J132+Ocoa!I132+Azua!I132+Baní!I132+'Dep. La Vega'!I132:J132+Moca!I132+Cotuí!I132+Bonao!I132+Salcedo!I132+SFM!I132+Samaná!I132+Nagua!I132+Neyba!I132+Pedernales!I132+SJM!I132+LM!I132+'Elías Piña'!I132:J132+PSD!I132+'La Romana'!I132:J132+DN!I132+'1-21 SEIBO'!I132:J132+'Puerto Plata'!I132:J132+SPM!I132+Barahona!I132+Villa!I132</f>
        <v>20</v>
      </c>
      <c r="J132" s="996"/>
      <c r="K132" s="2"/>
      <c r="L132" s="59"/>
    </row>
    <row r="133" spans="2:14" ht="14.25" thickTop="1" thickBot="1" x14ac:dyDescent="0.25">
      <c r="B133" s="1"/>
      <c r="C133" s="2"/>
      <c r="D133" s="25"/>
      <c r="E133" s="144" t="s">
        <v>142</v>
      </c>
      <c r="F133" s="145"/>
      <c r="G133" s="145"/>
      <c r="H133" s="146"/>
      <c r="I133" s="995">
        <f>Santiago!I133+Mao!I133+MP!I133+Higuey!I133+'Hato Mayor'!I133:J133+Ocoa!I133+Azua!I133+Baní!I133+'Dep. La Vega'!I133:J133+Moca!I133+Cotuí!I133+Bonao!I133+Salcedo!I133+SFM!I133+Samaná!I133+Nagua!I133+Neyba!I133+Pedernales!I133+SJM!I133+LM!I133+'Elías Piña'!I133:J133+PSD!I133+'La Romana'!I133:J133+DN!I133+'1-21 SEIBO'!I133:J133+'Puerto Plata'!I133:J133+SPM!I133+Barahona!I133+Villa!I133</f>
        <v>7</v>
      </c>
      <c r="J133" s="996"/>
      <c r="K133" s="2"/>
      <c r="L133" s="59"/>
    </row>
    <row r="134" spans="2:14" ht="14.25" thickTop="1" thickBot="1" x14ac:dyDescent="0.25">
      <c r="B134" s="1"/>
      <c r="C134" s="2"/>
      <c r="D134" s="25"/>
      <c r="E134" s="144" t="s">
        <v>46</v>
      </c>
      <c r="F134" s="145"/>
      <c r="G134" s="145"/>
      <c r="H134" s="146"/>
      <c r="I134" s="995">
        <f>Santiago!I134+Mao!I134+MP!I134+Higuey!I134+'Hato Mayor'!I134:J134+Ocoa!I134+Azua!I134+Baní!I134+'Dep. La Vega'!I134:J134+Moca!I134+Cotuí!I134+Bonao!I134+Salcedo!I134+SFM!I134+Samaná!I134+Nagua!I134+Neyba!I134+Pedernales!I134+SJM!I134+LM!I134+'Elías Piña'!I134:J134+PSD!I134+'La Romana'!I134:J134+DN!I134+'1-21 SEIBO'!I134:J134+'Puerto Plata'!I134:J134+SPM!I134+Barahona!I134+Villa!I134</f>
        <v>16</v>
      </c>
      <c r="J134" s="996"/>
      <c r="K134" s="2"/>
      <c r="L134" s="59"/>
    </row>
    <row r="135" spans="2:14" ht="14.25" thickTop="1" thickBot="1" x14ac:dyDescent="0.25">
      <c r="B135" s="1"/>
      <c r="C135" s="2"/>
      <c r="D135" s="25"/>
      <c r="E135" s="151" t="s">
        <v>45</v>
      </c>
      <c r="F135" s="152"/>
      <c r="G135" s="152"/>
      <c r="H135" s="152"/>
      <c r="I135" s="995">
        <f>Santiago!I135+Mao!I135+MP!I135+Higuey!I135+'Hato Mayor'!I135:J135+Ocoa!I135+Azua!I135+Baní!I135+'Dep. La Vega'!I135:J135+Moca!I135+Cotuí!I135+Bonao!I135+Salcedo!I135+SFM!I135+Samaná!I135+Nagua!I135+Neyba!I135+Pedernales!I135+SJM!I135+LM!I135+'Elías Piña'!I135:J135+PSD!I135+'La Romana'!I135:J135+DN!I135+'1-21 SEIBO'!I135:J135+'Puerto Plata'!I135:J135+SPM!I135+Barahona!I135+Villa!I135</f>
        <v>19</v>
      </c>
      <c r="J135" s="996"/>
      <c r="K135" s="2"/>
      <c r="L135" s="59"/>
    </row>
    <row r="136" spans="2:14" ht="14.25" thickTop="1" thickBot="1" x14ac:dyDescent="0.25">
      <c r="B136" s="1"/>
      <c r="C136" s="2"/>
      <c r="D136" s="25"/>
      <c r="E136" s="147" t="s">
        <v>145</v>
      </c>
      <c r="F136" s="137"/>
      <c r="G136" s="137"/>
      <c r="H136" s="137"/>
      <c r="I136" s="995">
        <f>Santiago!I136+Mao!I136+MP!I136+Higuey!I136+'Hato Mayor'!I136:J136+Ocoa!I136+Azua!I136+Baní!I136+'Dep. La Vega'!I136:J136+Moca!I136+Cotuí!I136+Bonao!I136+Salcedo!I136+SFM!I136+Samaná!I136+Nagua!I136+Neyba!I136+Pedernales!I136+SJM!I136+LM!I136+'Elías Piña'!I136:J136+PSD!I136+'La Romana'!I136:J136+DN!I136+'1-21 SEIBO'!I136:J136+'Puerto Plata'!I136:J136+SPM!I136+Barahona!I136+Villa!I136</f>
        <v>2</v>
      </c>
      <c r="J136" s="996"/>
      <c r="K136" s="2"/>
      <c r="L136" s="59"/>
    </row>
    <row r="137" spans="2:14" ht="16.5" thickTop="1" thickBot="1" x14ac:dyDescent="0.25">
      <c r="B137" s="1"/>
      <c r="C137" s="2"/>
      <c r="D137" s="73" t="s">
        <v>146</v>
      </c>
      <c r="E137" s="155"/>
      <c r="F137" s="156"/>
      <c r="G137" s="157"/>
      <c r="H137" s="157"/>
      <c r="I137" s="796">
        <f>(I138+I143+I148+I153+I158+I163+I168)</f>
        <v>14</v>
      </c>
      <c r="J137" s="797"/>
      <c r="K137" s="2"/>
      <c r="L137" s="59"/>
    </row>
    <row r="138" spans="2:14" ht="14.25" thickTop="1" thickBot="1" x14ac:dyDescent="0.25">
      <c r="B138" s="1"/>
      <c r="C138" s="2"/>
      <c r="D138" s="23"/>
      <c r="E138" s="209" t="s">
        <v>23</v>
      </c>
      <c r="F138" s="148"/>
      <c r="G138" s="148"/>
      <c r="H138" s="153"/>
      <c r="I138" s="857">
        <f>(I139+I140+I141+I142)</f>
        <v>13</v>
      </c>
      <c r="J138" s="858"/>
      <c r="K138" s="2"/>
      <c r="L138" s="59"/>
      <c r="N138" s="56"/>
    </row>
    <row r="139" spans="2:14" ht="14.25" thickTop="1" thickBot="1" x14ac:dyDescent="0.25">
      <c r="B139" s="1"/>
      <c r="C139" s="2"/>
      <c r="D139" s="22"/>
      <c r="E139" s="159" t="s">
        <v>42</v>
      </c>
      <c r="F139" s="152"/>
      <c r="G139" s="152"/>
      <c r="H139" s="154"/>
      <c r="I139" s="995">
        <f>Santiago!I139+Mao!I139+MP!I139+Higuey!I139+'Hato Mayor'!I139:J139+Ocoa!I139+Azua!I139+Baní!I139+'Dep. La Vega'!I139:J139+Moca!I139+Cotuí!I139+Bonao!I139+Salcedo!I139+SFM!I139+Samaná!I139+Nagua!I139+Neyba!I139+Pedernales!I139+SJM!I139+LM!I139+'Elías Piña'!I139:J139+PSD!I139+'La Romana'!I139:J139+DN!I139+'1-21 SEIBO'!I139:J139+'Puerto Plata'!I139:J139+SPM!I139+Barahona!I139+Villa!I139</f>
        <v>6</v>
      </c>
      <c r="J139" s="996"/>
      <c r="K139" s="2"/>
      <c r="L139" s="59"/>
      <c r="N139" s="56"/>
    </row>
    <row r="140" spans="2:14" ht="14.25" thickTop="1" thickBot="1" x14ac:dyDescent="0.25">
      <c r="B140" s="1"/>
      <c r="C140" s="2"/>
      <c r="D140" s="22"/>
      <c r="E140" s="159" t="s">
        <v>142</v>
      </c>
      <c r="F140" s="152"/>
      <c r="G140" s="152"/>
      <c r="H140" s="154"/>
      <c r="I140" s="995">
        <f>Santiago!I140+Mao!I140+MP!I140+Higuey!I140+'Hato Mayor'!I140:J140+Ocoa!I140+Azua!I140+Baní!I140+'Dep. La Vega'!I140:J140+Moca!I140+Cotuí!I140+Bonao!I140+Salcedo!I140+SFM!I140+Samaná!I140+Nagua!I140+Neyba!I140+Pedernales!I140+SJM!I140+LM!I140+'Elías Piña'!I140:J140+PSD!I140+'La Romana'!I140:J140+DN!I140+'1-21 SEIBO'!I140:J140+'Puerto Plata'!I140:J140+SPM!I140+Barahona!I140+Villa!I140</f>
        <v>0</v>
      </c>
      <c r="J140" s="996"/>
      <c r="K140" s="2"/>
      <c r="L140" s="59"/>
      <c r="N140" s="56"/>
    </row>
    <row r="141" spans="2:14" ht="14.25" thickTop="1" thickBot="1" x14ac:dyDescent="0.25">
      <c r="B141" s="1"/>
      <c r="C141" s="2"/>
      <c r="D141" s="22"/>
      <c r="E141" s="159" t="s">
        <v>22</v>
      </c>
      <c r="F141" s="152"/>
      <c r="G141" s="152"/>
      <c r="H141" s="154"/>
      <c r="I141" s="995">
        <f>Santiago!I141+Mao!I141+MP!I141+Higuey!I141+'Hato Mayor'!I141:J141+Ocoa!I141+Azua!I141+Baní!I141+'Dep. La Vega'!I141:J141+Moca!I141+Cotuí!I141+Bonao!I141+Salcedo!I141+SFM!I141+Samaná!I141+Nagua!I141+Neyba!I141+Pedernales!I141+SJM!I141+LM!I141+'Elías Piña'!I141:J141+PSD!I141+'La Romana'!I141:J141+DN!I141+'1-21 SEIBO'!I141:J141+'Puerto Plata'!I141:J141+SPM!I141+Barahona!I141+Villa!I141</f>
        <v>1</v>
      </c>
      <c r="J141" s="996"/>
      <c r="K141" s="2"/>
      <c r="L141" s="59"/>
      <c r="N141" s="56"/>
    </row>
    <row r="142" spans="2:14" ht="14.25" thickTop="1" thickBot="1" x14ac:dyDescent="0.25">
      <c r="B142" s="1"/>
      <c r="C142" s="2"/>
      <c r="D142" s="22"/>
      <c r="E142" s="159" t="s">
        <v>21</v>
      </c>
      <c r="F142" s="160"/>
      <c r="G142" s="160"/>
      <c r="H142" s="161"/>
      <c r="I142" s="995">
        <f>Santiago!I142+Mao!I142+MP!I142+Higuey!I142+'Hato Mayor'!I142:J142+Ocoa!I142+Azua!I142+Baní!I142+'Dep. La Vega'!I142:J142+Moca!I142+Cotuí!I142+Bonao!I142+Salcedo!I142+SFM!I142+Samaná!I142+Nagua!I142+Neyba!I142+Pedernales!I142+SJM!I142+LM!I142+'Elías Piña'!I142:J142+PSD!I142+'La Romana'!I142:J142+DN!I142+'1-21 SEIBO'!I142:J142+'Puerto Plata'!I142:J142+SPM!I142+Barahona!I142+Villa!I142</f>
        <v>4</v>
      </c>
      <c r="J142" s="996"/>
      <c r="K142" s="2"/>
      <c r="L142" s="59"/>
      <c r="M142" s="56"/>
      <c r="N142" s="56"/>
    </row>
    <row r="143" spans="2:14" ht="14.25" thickTop="1" thickBot="1" x14ac:dyDescent="0.25">
      <c r="B143" s="1"/>
      <c r="C143" s="2"/>
      <c r="D143" s="22"/>
      <c r="E143" s="210" t="s">
        <v>8</v>
      </c>
      <c r="F143" s="158"/>
      <c r="G143" s="158"/>
      <c r="H143" s="158"/>
      <c r="I143" s="859">
        <f>(I144+I145+I146+I147)</f>
        <v>1</v>
      </c>
      <c r="J143" s="859"/>
      <c r="K143" s="2"/>
      <c r="L143" s="59"/>
      <c r="M143" s="56"/>
      <c r="N143" s="56"/>
    </row>
    <row r="144" spans="2:14" ht="14.25" thickTop="1" thickBot="1" x14ac:dyDescent="0.25">
      <c r="B144" s="1"/>
      <c r="C144" s="2"/>
      <c r="D144" s="22"/>
      <c r="E144" s="159" t="s">
        <v>42</v>
      </c>
      <c r="F144" s="152"/>
      <c r="G144" s="152"/>
      <c r="H144" s="154"/>
      <c r="I144" s="995">
        <f>Santiago!I144+Mao!I144+MP!I144+Higuey!I144+'Hato Mayor'!I144:J144+Ocoa!I144+Azua!I144+Baní!I144+'Dep. La Vega'!I144:J144+Moca!I144+Cotuí!I144+Bonao!I144+Salcedo!I144+SFM!I144+Samaná!I144+Nagua!I144+Neyba!I144+Pedernales!I144+SJM!I144+LM!I144+'Elías Piña'!I144:J144+PSD!I144+'La Romana'!I144:J144+DN!I144+'1-21 SEIBO'!I144:J144+'Puerto Plata'!I144:J144+SPM!I144+Barahona!I144+Villa!I144</f>
        <v>0</v>
      </c>
      <c r="J144" s="996"/>
      <c r="K144" s="2"/>
      <c r="L144" s="59"/>
      <c r="M144" s="56"/>
      <c r="N144" s="56"/>
    </row>
    <row r="145" spans="1:14" ht="14.25" thickTop="1" thickBot="1" x14ac:dyDescent="0.25">
      <c r="B145" s="1"/>
      <c r="C145" s="2"/>
      <c r="D145" s="22"/>
      <c r="E145" s="159" t="s">
        <v>142</v>
      </c>
      <c r="F145" s="152"/>
      <c r="G145" s="152"/>
      <c r="H145" s="154"/>
      <c r="I145" s="995">
        <f>Santiago!I145+Mao!I145+MP!I145+Higuey!I145+'Hato Mayor'!I145:J145+Ocoa!I145+Azua!I145+Baní!I145+'Dep. La Vega'!I145:J145+Moca!I145+Cotuí!I145+Bonao!I145+Salcedo!I145+SFM!I145+Samaná!I145+Nagua!I145+Neyba!I145+Pedernales!I145+SJM!I145+LM!I145+'Elías Piña'!I145:J145+PSD!I145+'La Romana'!I145:J145+DN!I145+'1-21 SEIBO'!I145:J145+'Puerto Plata'!I145:J145+SPM!I145+Barahona!I145+Villa!I145</f>
        <v>0</v>
      </c>
      <c r="J145" s="996"/>
      <c r="K145" s="2"/>
      <c r="L145" s="59"/>
      <c r="M145" s="56"/>
      <c r="N145" s="56"/>
    </row>
    <row r="146" spans="1:14" ht="14.25" thickTop="1" thickBot="1" x14ac:dyDescent="0.25">
      <c r="B146" s="1"/>
      <c r="C146" s="2"/>
      <c r="D146" s="22"/>
      <c r="E146" s="159" t="s">
        <v>22</v>
      </c>
      <c r="F146" s="152"/>
      <c r="G146" s="152"/>
      <c r="H146" s="154"/>
      <c r="I146" s="995">
        <f>Santiago!I146+Mao!I146+MP!I146+Higuey!I146+'Hato Mayor'!I146:J146+Ocoa!I146+Azua!I146+Baní!I146+'Dep. La Vega'!I146:J146+Moca!I146+Cotuí!I146+Bonao!I146+Salcedo!I146+SFM!I146+Samaná!I146+Nagua!I146+Neyba!I146+Pedernales!I146+SJM!I146+LM!I146+'Elías Piña'!I146:J146+PSD!I146+'La Romana'!I146:J146+DN!I146+'1-21 SEIBO'!I146:J146+'Puerto Plata'!I146:J146+SPM!I146+Barahona!I146+Villa!I146</f>
        <v>0</v>
      </c>
      <c r="J146" s="996"/>
      <c r="K146" s="2"/>
      <c r="L146" s="59"/>
      <c r="M146" s="56"/>
      <c r="N146" s="56"/>
    </row>
    <row r="147" spans="1:14" ht="14.25" thickTop="1" thickBot="1" x14ac:dyDescent="0.25">
      <c r="B147" s="1"/>
      <c r="C147" s="2"/>
      <c r="D147" s="22"/>
      <c r="E147" s="159" t="s">
        <v>21</v>
      </c>
      <c r="F147" s="160"/>
      <c r="G147" s="160"/>
      <c r="H147" s="161"/>
      <c r="I147" s="995">
        <f>Santiago!I147+Mao!I147+MP!I147+Higuey!I147+'Hato Mayor'!I147:J147+Ocoa!I147+Azua!I147+Baní!I147+'Dep. La Vega'!I147:J147+Moca!I147+Cotuí!I147+Bonao!I147+Salcedo!I147+SFM!I147+Samaná!I147+Nagua!I147+Neyba!I147+Pedernales!I147+SJM!I147+LM!I147+'Elías Piña'!I147:J147+PSD!I147+'La Romana'!I147:J147+DN!I147+'1-21 SEIBO'!I147:J147+'Puerto Plata'!I147:J147+SPM!I147+Barahona!I147+Villa!I147</f>
        <v>0</v>
      </c>
      <c r="J147" s="996"/>
      <c r="K147" s="2"/>
      <c r="L147" s="59"/>
      <c r="M147" s="56"/>
      <c r="N147" s="56"/>
    </row>
    <row r="148" spans="1:14" ht="14.25" thickTop="1" thickBot="1" x14ac:dyDescent="0.25">
      <c r="B148" s="1"/>
      <c r="C148" s="2"/>
      <c r="D148" s="22"/>
      <c r="E148" s="209" t="s">
        <v>147</v>
      </c>
      <c r="F148" s="148"/>
      <c r="G148" s="148"/>
      <c r="H148" s="153"/>
      <c r="I148" s="857">
        <f>(I149+I150+I151+I152)</f>
        <v>0</v>
      </c>
      <c r="J148" s="858"/>
      <c r="K148" s="2"/>
      <c r="L148" s="59"/>
      <c r="M148" s="56"/>
      <c r="N148" s="56"/>
    </row>
    <row r="149" spans="1:14" ht="14.25" thickTop="1" thickBot="1" x14ac:dyDescent="0.25">
      <c r="B149" s="1"/>
      <c r="C149" s="2"/>
      <c r="D149" s="22"/>
      <c r="E149" s="159" t="s">
        <v>42</v>
      </c>
      <c r="F149" s="152"/>
      <c r="G149" s="152"/>
      <c r="H149" s="154"/>
      <c r="I149" s="995">
        <f>Santiago!I149+Mao!I149+MP!I149+Higuey!I149+'Hato Mayor'!I149:J149+Ocoa!I149+Azua!I149+Baní!I149+'Dep. La Vega'!I149:J149+Moca!I149+Cotuí!I149+Bonao!I149+Salcedo!I149+SFM!I149+Samaná!I149+Nagua!I149+Neyba!I149+Pedernales!I149+SJM!I149+LM!I149+'Elías Piña'!I149:J149+PSD!I149+'La Romana'!I149:J149+DN!I149+'1-21 SEIBO'!I149:J149+'Puerto Plata'!I149:J149+SPM!I149+Barahona!I149+Villa!I149</f>
        <v>0</v>
      </c>
      <c r="J149" s="996"/>
      <c r="K149" s="2"/>
      <c r="L149" s="59"/>
      <c r="M149" s="56"/>
      <c r="N149" s="56"/>
    </row>
    <row r="150" spans="1:14" ht="14.25" thickTop="1" thickBot="1" x14ac:dyDescent="0.25">
      <c r="B150" s="1"/>
      <c r="C150" s="2"/>
      <c r="D150" s="22"/>
      <c r="E150" s="159" t="s">
        <v>142</v>
      </c>
      <c r="F150" s="152"/>
      <c r="G150" s="152"/>
      <c r="H150" s="154"/>
      <c r="I150" s="995">
        <f>Santiago!I150+Mao!I150+MP!I150+Higuey!I150+'Hato Mayor'!I150:J150+Ocoa!I150+Azua!I150+Baní!I150+'Dep. La Vega'!I150:J150+Moca!I150+Cotuí!I150+Bonao!I150+Salcedo!I150+SFM!I150+Samaná!I150+Nagua!I150+Neyba!I150+Pedernales!I150+SJM!I150+LM!I150+'Elías Piña'!I150:J150+PSD!I150+'La Romana'!I150:J150+DN!I150+'1-21 SEIBO'!I150:J150+'Puerto Plata'!I150:J150+SPM!I150+Barahona!I150+Villa!I150</f>
        <v>0</v>
      </c>
      <c r="J150" s="996"/>
      <c r="K150" s="2"/>
      <c r="L150" s="59"/>
      <c r="M150" s="56"/>
      <c r="N150" s="56"/>
    </row>
    <row r="151" spans="1:14" ht="14.25" thickTop="1" thickBot="1" x14ac:dyDescent="0.25">
      <c r="B151" s="1"/>
      <c r="C151" s="2"/>
      <c r="D151" s="22"/>
      <c r="E151" s="159" t="s">
        <v>22</v>
      </c>
      <c r="F151" s="152"/>
      <c r="G151" s="152"/>
      <c r="H151" s="154"/>
      <c r="I151" s="995">
        <f>Santiago!I151+Mao!I151+MP!I151+Higuey!I151+'Hato Mayor'!I151:J151+Ocoa!I151+Azua!I151+Baní!I151+'Dep. La Vega'!I151:J151+Moca!I151+Cotuí!I151+Bonao!I151+Salcedo!I151+SFM!I151+Samaná!I151+Nagua!I151+Neyba!I151+Pedernales!I151+SJM!I151+LM!I151+'Elías Piña'!I151:J151+PSD!I151+'La Romana'!I151:J151+DN!I151+'1-21 SEIBO'!I151:J151+'Puerto Plata'!I151:J151+SPM!I151+Barahona!I151+Villa!I151</f>
        <v>0</v>
      </c>
      <c r="J151" s="996"/>
      <c r="K151" s="2"/>
      <c r="L151" s="59"/>
      <c r="M151" s="56"/>
      <c r="N151" s="56"/>
    </row>
    <row r="152" spans="1:14" ht="14.25" thickTop="1" thickBot="1" x14ac:dyDescent="0.25">
      <c r="B152" s="1"/>
      <c r="C152" s="2"/>
      <c r="D152" s="22"/>
      <c r="E152" s="159" t="s">
        <v>21</v>
      </c>
      <c r="F152" s="160"/>
      <c r="G152" s="160"/>
      <c r="H152" s="161"/>
      <c r="I152" s="995">
        <f>Santiago!I152+Mao!I152+MP!I152+Higuey!I152+'Hato Mayor'!I152:J152+Ocoa!I152+Azua!I152+Baní!I152+'Dep. La Vega'!I152:J152+Moca!I152+Cotuí!I152+Bonao!I152+Salcedo!I152+SFM!I152+Samaná!I152+Nagua!I152+Neyba!I152+Pedernales!I152+SJM!I152+LM!I152+'Elías Piña'!I152:J152+PSD!I152+'La Romana'!I152:J152+DN!I152+'1-21 SEIBO'!I152:J152+'Puerto Plata'!I152:J152+SPM!I152+Barahona!I152+Villa!I152</f>
        <v>0</v>
      </c>
      <c r="J152" s="996"/>
      <c r="K152" s="2"/>
      <c r="L152" s="59"/>
      <c r="M152" s="56"/>
      <c r="N152" s="56"/>
    </row>
    <row r="153" spans="1:14" ht="14.25" thickTop="1" thickBot="1" x14ac:dyDescent="0.25">
      <c r="B153" s="1"/>
      <c r="C153" s="2"/>
      <c r="D153" s="22"/>
      <c r="E153" s="211" t="s">
        <v>91</v>
      </c>
      <c r="F153" s="148"/>
      <c r="G153" s="148"/>
      <c r="H153" s="153"/>
      <c r="I153" s="859">
        <f>(I154+I155+I156+I157)</f>
        <v>0</v>
      </c>
      <c r="J153" s="859"/>
      <c r="K153" s="2"/>
      <c r="L153" s="59"/>
      <c r="M153" s="56"/>
      <c r="N153" s="56"/>
    </row>
    <row r="154" spans="1:14" ht="14.25" thickTop="1" thickBot="1" x14ac:dyDescent="0.25">
      <c r="B154" s="1"/>
      <c r="C154" s="2"/>
      <c r="D154" s="22"/>
      <c r="E154" s="162" t="s">
        <v>44</v>
      </c>
      <c r="F154" s="142"/>
      <c r="G154" s="142"/>
      <c r="H154" s="143"/>
      <c r="I154" s="995">
        <f>Santiago!I154+Mao!I154+MP!I154+Higuey!I154+'Hato Mayor'!I154:J154+Ocoa!I154+Azua!I154+Baní!I154+'Dep. La Vega'!I154:J154+Moca!I154+Cotuí!I154+Bonao!I154+Salcedo!I154+SFM!I154+Samaná!I154+Nagua!I154+Neyba!I154+Pedernales!I154+SJM!I154+LM!I154+'Elías Piña'!I154:J154+PSD!I154+'La Romana'!I154:J154+DN!I154+'1-21 SEIBO'!I154:J154+'Puerto Plata'!I154:J154+SPM!I154+Barahona!I154+Villa!I154</f>
        <v>0</v>
      </c>
      <c r="J154" s="996"/>
      <c r="K154" s="2"/>
      <c r="L154" s="59"/>
      <c r="M154" s="56"/>
      <c r="N154" s="56"/>
    </row>
    <row r="155" spans="1:14" ht="14.25" thickTop="1" thickBot="1" x14ac:dyDescent="0.25">
      <c r="B155" s="1"/>
      <c r="C155" s="2"/>
      <c r="D155" s="22"/>
      <c r="E155" s="162" t="s">
        <v>142</v>
      </c>
      <c r="F155" s="142"/>
      <c r="G155" s="142"/>
      <c r="H155" s="143"/>
      <c r="I155" s="995">
        <f>Santiago!I155+Mao!I155+MP!I155+Higuey!I155+'Hato Mayor'!I155:J155+Ocoa!I155+Azua!I155+Baní!I155+'Dep. La Vega'!I155:J155+Moca!I155+Cotuí!I155+Bonao!I155+Salcedo!I155+SFM!I155+Samaná!I155+Nagua!I155+Neyba!I155+Pedernales!I155+SJM!I155+LM!I155+'Elías Piña'!I155:J155+PSD!I155+'La Romana'!I155:J155+DN!I155+'1-21 SEIBO'!I155:J155+'Puerto Plata'!I155:J155+SPM!I155+Barahona!I155+Villa!I155</f>
        <v>0</v>
      </c>
      <c r="J155" s="996"/>
      <c r="K155" s="2"/>
      <c r="L155" s="59"/>
      <c r="M155" s="56"/>
      <c r="N155" s="56"/>
    </row>
    <row r="156" spans="1:14" ht="14.25" thickTop="1" thickBot="1" x14ac:dyDescent="0.25">
      <c r="B156" s="1"/>
      <c r="C156" s="2"/>
      <c r="D156" s="22"/>
      <c r="E156" s="162" t="s">
        <v>46</v>
      </c>
      <c r="F156" s="142"/>
      <c r="G156" s="142"/>
      <c r="H156" s="143"/>
      <c r="I156" s="995">
        <f>Santiago!I156+Mao!I156+MP!I156+Higuey!I156+'Hato Mayor'!I156:J156+Ocoa!I156+Azua!I156+Baní!I156+'Dep. La Vega'!I156:J156+Moca!I156+Cotuí!I156+Bonao!I156+Salcedo!I156+SFM!I156+Samaná!I156+Nagua!I156+Neyba!I156+Pedernales!I156+SJM!I156+LM!I156+'Elías Piña'!I156:J156+PSD!I156+'La Romana'!I156:J156+DN!I156+'1-21 SEIBO'!I156:J156+'Puerto Plata'!I156:J156+SPM!I156+Barahona!I156+Villa!I156</f>
        <v>0</v>
      </c>
      <c r="J156" s="996"/>
      <c r="K156" s="2"/>
      <c r="L156" s="59"/>
      <c r="M156" s="56"/>
      <c r="N156" s="56"/>
    </row>
    <row r="157" spans="1:14" ht="14.25" thickTop="1" thickBot="1" x14ac:dyDescent="0.25">
      <c r="A157" s="56"/>
      <c r="B157" s="3"/>
      <c r="C157" s="2"/>
      <c r="D157" s="22"/>
      <c r="E157" s="162" t="s">
        <v>45</v>
      </c>
      <c r="F157" s="142"/>
      <c r="G157" s="142"/>
      <c r="H157" s="143"/>
      <c r="I157" s="995">
        <f>Santiago!I157+Mao!I157+MP!I157+Higuey!I157+'Hato Mayor'!I157:J157+Ocoa!I157+Azua!I157+Baní!I157+'Dep. La Vega'!I157:J157+Moca!I157+Cotuí!I157+Bonao!I157+Salcedo!I157+SFM!I157+Samaná!I157+Nagua!I157+Neyba!I157+Pedernales!I157+SJM!I157+LM!I157+'Elías Piña'!I157:J157+PSD!I157+'La Romana'!I157:J157+DN!I157+'1-21 SEIBO'!I157:J157+'Puerto Plata'!I157:J157+SPM!I157+Barahona!I157+Villa!I157</f>
        <v>0</v>
      </c>
      <c r="J157" s="996"/>
      <c r="K157" s="2"/>
      <c r="L157" s="59"/>
      <c r="M157" s="56"/>
    </row>
    <row r="158" spans="1:14" ht="14.25" thickTop="1" thickBot="1" x14ac:dyDescent="0.25">
      <c r="A158" s="56"/>
      <c r="B158" s="3"/>
      <c r="C158" s="2"/>
      <c r="D158" s="22"/>
      <c r="E158" s="212" t="s">
        <v>92</v>
      </c>
      <c r="F158" s="148"/>
      <c r="G158" s="148"/>
      <c r="H158" s="153"/>
      <c r="I158" s="859">
        <f>(I159+I160+I161+I162)</f>
        <v>0</v>
      </c>
      <c r="J158" s="859"/>
      <c r="K158" s="2"/>
      <c r="L158" s="59"/>
      <c r="M158" s="56"/>
    </row>
    <row r="159" spans="1:14" ht="14.25" thickTop="1" thickBot="1" x14ac:dyDescent="0.25">
      <c r="A159" s="56"/>
      <c r="B159" s="3"/>
      <c r="C159" s="2"/>
      <c r="D159" s="22"/>
      <c r="E159" s="162" t="s">
        <v>47</v>
      </c>
      <c r="F159" s="142"/>
      <c r="G159" s="142"/>
      <c r="H159" s="143"/>
      <c r="I159" s="995">
        <f>Santiago!I159+Mao!I159+MP!I159+Higuey!I159+'Hato Mayor'!I159:J159+Ocoa!I159+Azua!I159+Baní!I159+'Dep. La Vega'!I159:J159+Moca!I159+Cotuí!I159+Bonao!I159+Salcedo!I159+SFM!I159+Samaná!I159+Nagua!I159+Neyba!I159+Pedernales!I159+SJM!I159+LM!I159+'Elías Piña'!I159:J159+PSD!I159+'La Romana'!I159:J159+DN!I159+'1-21 SEIBO'!I159:J159+'Puerto Plata'!I159:J159+SPM!I159+Barahona!I159+Villa!I159</f>
        <v>0</v>
      </c>
      <c r="J159" s="996"/>
      <c r="K159" s="2"/>
      <c r="L159" s="59"/>
      <c r="M159" s="56"/>
    </row>
    <row r="160" spans="1:14" ht="14.25" thickTop="1" thickBot="1" x14ac:dyDescent="0.25">
      <c r="A160" s="56"/>
      <c r="B160" s="3"/>
      <c r="C160" s="2"/>
      <c r="D160" s="22"/>
      <c r="E160" s="162" t="s">
        <v>142</v>
      </c>
      <c r="F160" s="142"/>
      <c r="G160" s="142"/>
      <c r="H160" s="143"/>
      <c r="I160" s="995">
        <f>Santiago!I160+Mao!I160+MP!I160+Higuey!I160+'Hato Mayor'!I160:J160+Ocoa!I160+Azua!I160+Baní!I160+'Dep. La Vega'!I160:J160+Moca!I160+Cotuí!I160+Bonao!I160+Salcedo!I160+SFM!I160+Samaná!I160+Nagua!I160+Neyba!I160+Pedernales!I160+SJM!I160+LM!I160+'Elías Piña'!I160:J160+PSD!I160+'La Romana'!I160:J160+DN!I160+'1-21 SEIBO'!I160:J160+'Puerto Plata'!I160:J160+SPM!I160+Barahona!I160+Villa!I160</f>
        <v>0</v>
      </c>
      <c r="J160" s="996"/>
      <c r="K160" s="2"/>
      <c r="L160" s="59"/>
      <c r="M160" s="56"/>
    </row>
    <row r="161" spans="1:17" ht="14.25" thickTop="1" thickBot="1" x14ac:dyDescent="0.25">
      <c r="A161" s="56"/>
      <c r="B161" s="3"/>
      <c r="C161" s="2"/>
      <c r="D161" s="22"/>
      <c r="E161" s="162" t="s">
        <v>46</v>
      </c>
      <c r="F161" s="142"/>
      <c r="G161" s="142"/>
      <c r="H161" s="143"/>
      <c r="I161" s="995">
        <f>Santiago!I161+Mao!I161+MP!I161+Higuey!I161+'Hato Mayor'!I161:J161+Ocoa!I161+Azua!I161+Baní!I161+'Dep. La Vega'!I161:J161+Moca!I161+Cotuí!I161+Bonao!I161+Salcedo!I161+SFM!I161+Samaná!I161+Nagua!I161+Neyba!I161+Pedernales!I161+SJM!I161+LM!I161+'Elías Piña'!I161:J161+PSD!I161+'La Romana'!I161:J161+DN!I161+'1-21 SEIBO'!I161:J161+'Puerto Plata'!I161:J161+SPM!I161+Barahona!I161+Villa!I161</f>
        <v>0</v>
      </c>
      <c r="J161" s="996"/>
      <c r="K161" s="2"/>
      <c r="L161" s="59"/>
      <c r="M161" s="56"/>
    </row>
    <row r="162" spans="1:17" ht="14.25" thickTop="1" thickBot="1" x14ac:dyDescent="0.25">
      <c r="A162" s="56"/>
      <c r="B162" s="3"/>
      <c r="C162" s="2"/>
      <c r="D162" s="22"/>
      <c r="E162" s="162" t="s">
        <v>45</v>
      </c>
      <c r="F162" s="142"/>
      <c r="G162" s="142"/>
      <c r="H162" s="143"/>
      <c r="I162" s="995">
        <f>Santiago!I162+Mao!I162+MP!I162+Higuey!I162+'Hato Mayor'!I162:J162+Ocoa!I162+Azua!I162+Baní!I162+'Dep. La Vega'!I162:J162+Moca!I162+Cotuí!I162+Bonao!I162+Salcedo!I162+SFM!I162+Samaná!I162+Nagua!I162+Neyba!I162+Pedernales!I162+SJM!I162+LM!I162+'Elías Piña'!I162:J162+PSD!I162+'La Romana'!I162:J162+DN!I162+'1-21 SEIBO'!I162:J162+'Puerto Plata'!I162:J162+SPM!I162+Barahona!I162+Villa!I162</f>
        <v>0</v>
      </c>
      <c r="J162" s="996"/>
      <c r="K162" s="2"/>
      <c r="L162" s="59"/>
      <c r="M162" s="56"/>
    </row>
    <row r="163" spans="1:17" ht="14.25" thickTop="1" thickBot="1" x14ac:dyDescent="0.25">
      <c r="A163" s="56"/>
      <c r="B163" s="3"/>
      <c r="C163" s="2"/>
      <c r="D163" s="22"/>
      <c r="E163" s="212" t="s">
        <v>148</v>
      </c>
      <c r="F163" s="208"/>
      <c r="G163" s="208"/>
      <c r="H163" s="213"/>
      <c r="I163" s="859">
        <f>(I164+I165+I166+I167)</f>
        <v>0</v>
      </c>
      <c r="J163" s="859"/>
      <c r="K163" s="2"/>
      <c r="L163" s="59"/>
      <c r="M163" s="56"/>
    </row>
    <row r="164" spans="1:17" ht="14.25" thickTop="1" thickBot="1" x14ac:dyDescent="0.25">
      <c r="A164" s="56"/>
      <c r="B164" s="3"/>
      <c r="C164" s="2"/>
      <c r="D164" s="22"/>
      <c r="E164" s="162" t="s">
        <v>47</v>
      </c>
      <c r="F164" s="142"/>
      <c r="G164" s="142"/>
      <c r="H164" s="143"/>
      <c r="I164" s="995">
        <f>Santiago!I164+Mao!I164+MP!I164+Higuey!I164+'Hato Mayor'!I164:J164+Ocoa!I164+Azua!I164+Baní!I164+'Dep. La Vega'!I164:J164+Moca!I164+Cotuí!I164+Bonao!I164+Salcedo!I164+SFM!I164+Samaná!I164+Nagua!I164+Neyba!I164+Pedernales!I164+SJM!I164+LM!I164+'Elías Piña'!I164:J164+PSD!I164+'La Romana'!I164:J164+DN!I164+'1-21 SEIBO'!I164:J164+'Puerto Plata'!I164:J164+SPM!I164+Barahona!I164+Villa!I164</f>
        <v>0</v>
      </c>
      <c r="J164" s="996"/>
      <c r="K164" s="2"/>
      <c r="L164" s="59"/>
      <c r="M164" s="56"/>
    </row>
    <row r="165" spans="1:17" ht="14.25" thickTop="1" thickBot="1" x14ac:dyDescent="0.25">
      <c r="A165" s="56"/>
      <c r="B165" s="3"/>
      <c r="C165" s="2"/>
      <c r="D165" s="22"/>
      <c r="E165" s="162" t="s">
        <v>142</v>
      </c>
      <c r="F165" s="142"/>
      <c r="G165" s="142"/>
      <c r="H165" s="143"/>
      <c r="I165" s="995">
        <f>Santiago!I165+Mao!I165+MP!I165+Higuey!I165+'Hato Mayor'!I165:J165+Ocoa!I165+Azua!I165+Baní!I165+'Dep. La Vega'!I165:J165+Moca!I165+Cotuí!I165+Bonao!I165+Salcedo!I165+SFM!I165+Samaná!I165+Nagua!I165+Neyba!I165+Pedernales!I165+SJM!I165+LM!I165+'Elías Piña'!I165:J165+PSD!I165+'La Romana'!I165:J165+DN!I165+'1-21 SEIBO'!I165:J165+'Puerto Plata'!I165:J165+SPM!I165+Barahona!I165+Villa!I165</f>
        <v>0</v>
      </c>
      <c r="J165" s="996"/>
      <c r="K165" s="2"/>
      <c r="L165" s="59"/>
      <c r="M165" s="56"/>
    </row>
    <row r="166" spans="1:17" ht="14.25" thickTop="1" thickBot="1" x14ac:dyDescent="0.25">
      <c r="A166" s="56"/>
      <c r="B166" s="3"/>
      <c r="C166" s="2"/>
      <c r="D166" s="22"/>
      <c r="E166" s="162" t="s">
        <v>46</v>
      </c>
      <c r="F166" s="142"/>
      <c r="G166" s="142"/>
      <c r="H166" s="143"/>
      <c r="I166" s="995">
        <f>Santiago!I166+Mao!I166+MP!I166+Higuey!I166+'Hato Mayor'!I166:J166+Ocoa!I166+Azua!I166+Baní!I166+'Dep. La Vega'!I166:J166+Moca!I166+Cotuí!I166+Bonao!I166+Salcedo!I166+SFM!I166+Samaná!I166+Nagua!I166+Neyba!I166+Pedernales!I166+SJM!I166+LM!I166+'Elías Piña'!I166:J166+PSD!I166+'La Romana'!I166:J166+DN!I166+'1-21 SEIBO'!I166:J166+'Puerto Plata'!I166:J166+SPM!I166+Barahona!I166+Villa!I166</f>
        <v>0</v>
      </c>
      <c r="J166" s="996"/>
      <c r="K166" s="2"/>
      <c r="L166" s="59"/>
      <c r="M166" s="56"/>
    </row>
    <row r="167" spans="1:17" ht="14.25" thickTop="1" thickBot="1" x14ac:dyDescent="0.25">
      <c r="A167" s="56"/>
      <c r="B167" s="3"/>
      <c r="C167" s="2"/>
      <c r="D167" s="22"/>
      <c r="E167" s="162" t="s">
        <v>45</v>
      </c>
      <c r="F167" s="142"/>
      <c r="G167" s="142"/>
      <c r="H167" s="143"/>
      <c r="I167" s="995">
        <f>Santiago!I167+Mao!I167+MP!I167+Higuey!I167+'Hato Mayor'!I167:J167+Ocoa!I167+Azua!I167+Baní!I167+'Dep. La Vega'!I167:J167+Moca!I167+Cotuí!I167+Bonao!I167+Salcedo!I167+SFM!I167+Samaná!I167+Nagua!I167+Neyba!I167+Pedernales!I167+SJM!I167+LM!I167+'Elías Piña'!I167:J167+PSD!I167+'La Romana'!I167:J167+DN!I167+'1-21 SEIBO'!I167:J167+'Puerto Plata'!I167:J167+SPM!I167+Barahona!I167+Villa!I167</f>
        <v>0</v>
      </c>
      <c r="J167" s="996"/>
      <c r="K167" s="2"/>
      <c r="L167" s="59"/>
      <c r="M167" s="56"/>
    </row>
    <row r="168" spans="1:17" ht="14.25" thickTop="1" thickBot="1" x14ac:dyDescent="0.25">
      <c r="A168" s="56"/>
      <c r="B168" s="3"/>
      <c r="C168" s="2"/>
      <c r="D168" s="22"/>
      <c r="E168" s="212" t="s">
        <v>149</v>
      </c>
      <c r="F168" s="208"/>
      <c r="G168" s="208"/>
      <c r="H168" s="213"/>
      <c r="I168" s="859">
        <f>(I169+I170+I171+I172)</f>
        <v>0</v>
      </c>
      <c r="J168" s="859"/>
      <c r="K168" s="2"/>
      <c r="L168" s="59"/>
      <c r="M168" s="56"/>
    </row>
    <row r="169" spans="1:17" ht="14.25" thickTop="1" thickBot="1" x14ac:dyDescent="0.25">
      <c r="A169" s="56"/>
      <c r="B169" s="3"/>
      <c r="C169" s="2"/>
      <c r="D169" s="22"/>
      <c r="E169" s="162" t="s">
        <v>47</v>
      </c>
      <c r="F169" s="142"/>
      <c r="G169" s="142"/>
      <c r="H169" s="143"/>
      <c r="I169" s="995">
        <f>Santiago!I169+Mao!I169+MP!I169+Higuey!I169+'Hato Mayor'!I169:J169+Ocoa!I169+Azua!I169+Baní!I169+'Dep. La Vega'!I169:J169+Moca!I169+Cotuí!I169+Bonao!I169+Salcedo!I169+SFM!I169+Samaná!I169+Nagua!I169+Neyba!I169+Pedernales!I169+SJM!I169+LM!I169+'Elías Piña'!I169:J169+PSD!I169+'La Romana'!I169:J169+DN!I169+'1-21 SEIBO'!I169:J169+'Puerto Plata'!I169:J169+SPM!I169+Barahona!I169+Villa!I169</f>
        <v>0</v>
      </c>
      <c r="J169" s="996"/>
      <c r="K169" s="2"/>
      <c r="L169" s="59"/>
      <c r="M169" s="56"/>
    </row>
    <row r="170" spans="1:17" ht="14.25" thickTop="1" thickBot="1" x14ac:dyDescent="0.25">
      <c r="A170" s="56"/>
      <c r="B170" s="3"/>
      <c r="C170" s="2"/>
      <c r="D170" s="22"/>
      <c r="E170" s="162" t="s">
        <v>142</v>
      </c>
      <c r="F170" s="142"/>
      <c r="G170" s="142"/>
      <c r="H170" s="143"/>
      <c r="I170" s="995">
        <f>Santiago!I170+Mao!I170+MP!I170+Higuey!I170+'Hato Mayor'!I170:J170+Ocoa!I170+Azua!I170+Baní!I170+'Dep. La Vega'!I170:J170+Moca!I170+Cotuí!I170+Bonao!I170+Salcedo!I170+SFM!I170+Samaná!I170+Nagua!I170+Neyba!I170+Pedernales!I170+SJM!I170+LM!I170+'Elías Piña'!I170:J170+PSD!I170+'La Romana'!I170:J170+DN!I170+'1-21 SEIBO'!I170:J170+'Puerto Plata'!I170:J170+SPM!I170+Barahona!I170+Villa!I170</f>
        <v>0</v>
      </c>
      <c r="J170" s="996"/>
      <c r="K170" s="2"/>
      <c r="L170" s="59"/>
      <c r="M170" s="56"/>
    </row>
    <row r="171" spans="1:17" ht="14.25" thickTop="1" thickBot="1" x14ac:dyDescent="0.25">
      <c r="A171" s="56"/>
      <c r="B171" s="3"/>
      <c r="C171" s="2"/>
      <c r="D171" s="22"/>
      <c r="E171" s="162" t="s">
        <v>46</v>
      </c>
      <c r="F171" s="142"/>
      <c r="G171" s="142"/>
      <c r="H171" s="143"/>
      <c r="I171" s="995">
        <f>Santiago!I171+Mao!I171+MP!I171+Higuey!I171+'Hato Mayor'!I171:J171+Ocoa!I171+Azua!I171+Baní!I171+'Dep. La Vega'!I171:J171+Moca!I171+Cotuí!I171+Bonao!I171+Salcedo!I171+SFM!I171+Samaná!I171+Nagua!I171+Neyba!I171+Pedernales!I171+SJM!I171+LM!I171+'Elías Piña'!I171:J171+PSD!I171+'La Romana'!I171:J171+DN!I171+'1-21 SEIBO'!I171:J171+'Puerto Plata'!I171:J171+SPM!I171+Barahona!I171+Villa!I171</f>
        <v>0</v>
      </c>
      <c r="J171" s="996"/>
      <c r="K171" s="2"/>
      <c r="L171" s="59"/>
      <c r="M171" s="56"/>
    </row>
    <row r="172" spans="1:17" ht="14.25" thickTop="1" thickBot="1" x14ac:dyDescent="0.25">
      <c r="A172" s="56"/>
      <c r="B172" s="3"/>
      <c r="C172" s="2"/>
      <c r="D172" s="24"/>
      <c r="E172" s="162" t="s">
        <v>45</v>
      </c>
      <c r="F172" s="142"/>
      <c r="G172" s="142"/>
      <c r="H172" s="143"/>
      <c r="I172" s="995">
        <f>Santiago!I172+Mao!I172+MP!I172+Higuey!I172+'Hato Mayor'!I172:J172+Ocoa!I172+Azua!I172+Baní!I172+'Dep. La Vega'!I172:J172+Moca!I172+Cotuí!I172+Bonao!I172+Salcedo!I172+SFM!I172+Samaná!I172+Nagua!I172+Neyba!I172+Pedernales!I172+SJM!I172+LM!I172+'Elías Piña'!I172:J172+PSD!I172+'La Romana'!I172:J172+DN!I172+'1-21 SEIBO'!I172:J172+'Puerto Plata'!I172:J172+SPM!I172+Barahona!I172+Villa!I172</f>
        <v>0</v>
      </c>
      <c r="J172" s="996"/>
      <c r="K172" s="2"/>
      <c r="L172" s="59"/>
    </row>
    <row r="173" spans="1:17" ht="16.5" thickTop="1" thickBot="1" x14ac:dyDescent="0.25">
      <c r="B173" s="1"/>
      <c r="C173" s="2"/>
      <c r="D173" s="74" t="s">
        <v>95</v>
      </c>
      <c r="E173" s="163"/>
      <c r="F173" s="157"/>
      <c r="G173" s="157"/>
      <c r="H173" s="164"/>
      <c r="I173" s="824">
        <f>SUM(I174:J210)</f>
        <v>516</v>
      </c>
      <c r="J173" s="824"/>
      <c r="K173" s="2"/>
      <c r="L173" s="59"/>
      <c r="P173" s="56"/>
      <c r="Q173" s="56"/>
    </row>
    <row r="174" spans="1:17" s="56" customFormat="1" ht="14.25" customHeight="1" thickTop="1" thickBot="1" x14ac:dyDescent="0.25">
      <c r="A174" s="53"/>
      <c r="B174" s="1"/>
      <c r="C174" s="1"/>
      <c r="D174" s="66"/>
      <c r="E174" s="165" t="s">
        <v>54</v>
      </c>
      <c r="F174" s="165"/>
      <c r="G174" s="165"/>
      <c r="H174" s="166"/>
      <c r="I174" s="995">
        <f>Santiago!I174+Mao!I174+MP!I174+Higuey!I174+'Hato Mayor'!I174:J174+Ocoa!I174+Azua!I174+Baní!I174+'Dep. La Vega'!I174:J174+Moca!I174+Cotuí!I174+Bonao!I174+Salcedo!I174+SFM!I174+Samaná!I174+Nagua!I174+Neyba!I174+Pedernales!I174+SJM!I174+LM!I174+'Elías Piña'!I174:J174+PSD!I174+'La Romana'!I174:J174+DN!I174+'1-21 SEIBO'!I174:J174+'Puerto Plata'!I174:J174+SPM!I174+Barahona!I174+Villa!I174</f>
        <v>0</v>
      </c>
      <c r="J174" s="996"/>
      <c r="K174" s="2"/>
      <c r="L174" s="59"/>
      <c r="M174" s="53"/>
      <c r="N174" s="53"/>
      <c r="O174" s="53"/>
      <c r="P174" s="53"/>
      <c r="Q174" s="53"/>
    </row>
    <row r="175" spans="1:17" ht="14.25" customHeight="1" thickTop="1" thickBot="1" x14ac:dyDescent="0.25">
      <c r="B175" s="1"/>
      <c r="C175" s="1"/>
      <c r="D175" s="66"/>
      <c r="E175" s="165" t="s">
        <v>30</v>
      </c>
      <c r="F175" s="142"/>
      <c r="G175" s="142"/>
      <c r="H175" s="143"/>
      <c r="I175" s="995">
        <f>Santiago!I175+Mao!I175+MP!I175+Higuey!I175+'Hato Mayor'!I175:J175+Ocoa!I175+Azua!I175+Baní!I175+'Dep. La Vega'!I175:J175+Moca!I175+Cotuí!I175+Bonao!I175+Salcedo!I175+SFM!I175+Samaná!I175+Nagua!I175+Neyba!I175+Pedernales!I175+SJM!I175+LM!I175+'Elías Piña'!I175:J175+PSD!I175+'La Romana'!I175:J175+DN!I175+'1-21 SEIBO'!I175:J175+'Puerto Plata'!I175:J175+SPM!I175+Barahona!I175+Villa!I175</f>
        <v>7</v>
      </c>
      <c r="J175" s="996"/>
      <c r="K175" s="2"/>
      <c r="L175" s="59"/>
    </row>
    <row r="176" spans="1:17" ht="14.25" customHeight="1" thickTop="1" thickBot="1" x14ac:dyDescent="0.25">
      <c r="B176" s="1"/>
      <c r="C176" s="1"/>
      <c r="D176" s="66"/>
      <c r="E176" s="165" t="s">
        <v>55</v>
      </c>
      <c r="F176" s="167"/>
      <c r="G176" s="142"/>
      <c r="H176" s="143"/>
      <c r="I176" s="995">
        <f>Santiago!I176+Mao!I176+MP!I176+Higuey!I176+'Hato Mayor'!I176:J176+Ocoa!I176+Azua!I176+Baní!I176+'Dep. La Vega'!I176:J176+Moca!I176+Cotuí!I176+Bonao!I176+Salcedo!I176+SFM!I176+Samaná!I176+Nagua!I176+Neyba!I176+Pedernales!I176+SJM!I176+LM!I176+'Elías Piña'!I176:J176+PSD!I176+'La Romana'!I176:J176+DN!I176+'1-21 SEIBO'!I176:J176+'Puerto Plata'!I176:J176+SPM!I176+Barahona!I176+Villa!I176</f>
        <v>0</v>
      </c>
      <c r="J176" s="996"/>
      <c r="K176" s="2"/>
      <c r="L176" s="59"/>
    </row>
    <row r="177" spans="2:13" ht="14.25" customHeight="1" thickTop="1" thickBot="1" x14ac:dyDescent="0.25">
      <c r="B177" s="1"/>
      <c r="C177" s="2"/>
      <c r="D177" s="66"/>
      <c r="E177" s="165" t="s">
        <v>97</v>
      </c>
      <c r="F177" s="142"/>
      <c r="G177" s="142"/>
      <c r="H177" s="143"/>
      <c r="I177" s="995">
        <f>Santiago!I177+Mao!I177+MP!I177+Higuey!I177+'Hato Mayor'!I177:J177+Ocoa!I177+Azua!I177+Baní!I177+'Dep. La Vega'!I177:J177+Moca!I177+Cotuí!I177+Bonao!I177+Salcedo!I177+SFM!I177+Samaná!I177+Nagua!I177+Neyba!I177+Pedernales!I177+SJM!I177+LM!I177+'Elías Piña'!I177:J177+PSD!I177+'La Romana'!I177:J177+DN!I177+'1-21 SEIBO'!I177:J177+'Puerto Plata'!I177:J177+SPM!I177+Barahona!I177+Villa!I177</f>
        <v>0</v>
      </c>
      <c r="J177" s="996"/>
      <c r="K177" s="2"/>
      <c r="L177" s="59"/>
    </row>
    <row r="178" spans="2:13" ht="14.25" customHeight="1" thickTop="1" thickBot="1" x14ac:dyDescent="0.4">
      <c r="B178" s="1"/>
      <c r="C178" s="2"/>
      <c r="D178" s="66"/>
      <c r="E178" s="165" t="s">
        <v>28</v>
      </c>
      <c r="F178" s="142"/>
      <c r="G178" s="142"/>
      <c r="H178" s="143"/>
      <c r="I178" s="995">
        <f>Santiago!I178+Mao!I178+MP!I178+Higuey!I178+'Hato Mayor'!I178:J178+Ocoa!I178+Azua!I178+Baní!I178+'Dep. La Vega'!I178:J178+Moca!I178+Cotuí!I178+Bonao!I178+Salcedo!I178+SFM!I178+Samaná!I178+Nagua!I178+Neyba!I178+Pedernales!I178+SJM!I178+LM!I178+'Elías Piña'!I178:J178+PSD!I178+'La Romana'!I178:J178+DN!I178+'1-21 SEIBO'!I178:J178+'Puerto Plata'!I178:J178+SPM!I178+Barahona!I178+Villa!I178</f>
        <v>0</v>
      </c>
      <c r="J178" s="996"/>
      <c r="K178" s="2"/>
      <c r="L178" s="59"/>
      <c r="M178" s="61"/>
    </row>
    <row r="179" spans="2:13" ht="14.25" customHeight="1" thickTop="1" thickBot="1" x14ac:dyDescent="0.4">
      <c r="B179" s="1"/>
      <c r="C179" s="2"/>
      <c r="D179" s="66"/>
      <c r="E179" s="198" t="s">
        <v>129</v>
      </c>
      <c r="F179" s="142"/>
      <c r="G179" s="142"/>
      <c r="H179" s="143"/>
      <c r="I179" s="995">
        <f>Santiago!I179+Mao!I179+MP!I179+Higuey!I179+'Hato Mayor'!I179:J179+Ocoa!I179+Azua!I179+Baní!I179+'Dep. La Vega'!I179:J179+Moca!I179+Cotuí!I179+Bonao!I179+Salcedo!I179+SFM!I179+Samaná!I179+Nagua!I179+Neyba!I179+Pedernales!I179+SJM!I179+LM!I179+'Elías Piña'!I179:J179+PSD!I179+'La Romana'!I179:J179+DN!I179+'1-21 SEIBO'!I179:J179+'Puerto Plata'!I179:J179+SPM!I179+Barahona!I179+Villa!I179</f>
        <v>0</v>
      </c>
      <c r="J179" s="996"/>
      <c r="K179" s="2"/>
      <c r="L179" s="59"/>
      <c r="M179" s="61"/>
    </row>
    <row r="180" spans="2:13" ht="14.25" customHeight="1" thickTop="1" thickBot="1" x14ac:dyDescent="0.25">
      <c r="B180" s="1"/>
      <c r="C180" s="2"/>
      <c r="D180" s="67"/>
      <c r="E180" s="165" t="s">
        <v>98</v>
      </c>
      <c r="F180" s="142"/>
      <c r="G180" s="142"/>
      <c r="H180" s="143"/>
      <c r="I180" s="995">
        <f>Santiago!I180+Mao!I180+MP!I180+Higuey!I180+'Hato Mayor'!I180:J180+Ocoa!I180+Azua!I180+Baní!I180+'Dep. La Vega'!I180:J180+Moca!I180+Cotuí!I180+Bonao!I180+Salcedo!I180+SFM!I180+Samaná!I180+Nagua!I180+Neyba!I180+Pedernales!I180+SJM!I180+LM!I180+'Elías Piña'!I180:J180+PSD!I180+'La Romana'!I180:J180+DN!I180+'1-21 SEIBO'!I180:J180+'Puerto Plata'!I180:J180+SPM!I180+Barahona!I180+Villa!I180</f>
        <v>0</v>
      </c>
      <c r="J180" s="996"/>
      <c r="K180" s="2"/>
      <c r="L180" s="59"/>
    </row>
    <row r="181" spans="2:13" ht="14.25" customHeight="1" thickTop="1" thickBot="1" x14ac:dyDescent="0.25">
      <c r="B181" s="1"/>
      <c r="C181" s="2"/>
      <c r="D181" s="66"/>
      <c r="E181" s="165" t="s">
        <v>56</v>
      </c>
      <c r="F181" s="142"/>
      <c r="G181" s="142"/>
      <c r="H181" s="143"/>
      <c r="I181" s="995">
        <f>Santiago!I181+Mao!I181+MP!I181+Higuey!I181+'Hato Mayor'!I181:J181+Ocoa!I181+Azua!I181+Baní!I181+'Dep. La Vega'!I181:J181+Moca!I181+Cotuí!I181+Bonao!I181+Salcedo!I181+SFM!I181+Samaná!I181+Nagua!I181+Neyba!I181+Pedernales!I181+SJM!I181+LM!I181+'Elías Piña'!I181:J181+PSD!I181+'La Romana'!I181:J181+DN!I181+'1-21 SEIBO'!I181:J181+'Puerto Plata'!I181:J181+SPM!I181+Barahona!I181+Villa!I181</f>
        <v>0</v>
      </c>
      <c r="J181" s="996"/>
      <c r="K181" s="2"/>
      <c r="L181" s="59"/>
    </row>
    <row r="182" spans="2:13" ht="14.25" customHeight="1" thickTop="1" thickBot="1" x14ac:dyDescent="0.25">
      <c r="B182" s="1"/>
      <c r="C182" s="2"/>
      <c r="D182" s="67"/>
      <c r="E182" s="168" t="s">
        <v>100</v>
      </c>
      <c r="F182" s="142"/>
      <c r="G182" s="142"/>
      <c r="H182" s="143"/>
      <c r="I182" s="995">
        <f>Santiago!I182+Mao!I182+MP!I182+Higuey!I182+'Hato Mayor'!I182:J182+Ocoa!I182+Azua!I182+Baní!I182+'Dep. La Vega'!I182:J182+Moca!I182+Cotuí!I182+Bonao!I182+Salcedo!I182+SFM!I182+Samaná!I182+Nagua!I182+Neyba!I182+Pedernales!I182+SJM!I182+LM!I182+'Elías Piña'!I182:J182+PSD!I182+'La Romana'!I182:J182+DN!I182+'1-21 SEIBO'!I182:J182+'Puerto Plata'!I182:J182+SPM!I182+Barahona!I182+Villa!I182</f>
        <v>11</v>
      </c>
      <c r="J182" s="996"/>
      <c r="K182" s="2"/>
      <c r="L182" s="59"/>
    </row>
    <row r="183" spans="2:13" ht="14.25" customHeight="1" thickTop="1" thickBot="1" x14ac:dyDescent="0.25">
      <c r="B183" s="1"/>
      <c r="C183" s="2"/>
      <c r="D183" s="66"/>
      <c r="E183" s="165" t="s">
        <v>99</v>
      </c>
      <c r="F183" s="142"/>
      <c r="G183" s="142"/>
      <c r="H183" s="143"/>
      <c r="I183" s="995">
        <f>Santiago!I183+Mao!I183+MP!I183+Higuey!I183+'Hato Mayor'!I183:J183+Ocoa!I183+Azua!I183+Baní!I183+'Dep. La Vega'!I183:J183+Moca!I183+Cotuí!I183+Bonao!I183+Salcedo!I183+SFM!I183+Samaná!I183+Nagua!I183+Neyba!I183+Pedernales!I183+SJM!I183+LM!I183+'Elías Piña'!I183:J183+PSD!I183+'La Romana'!I183:J183+DN!I183+'1-21 SEIBO'!I183:J183+'Puerto Plata'!I183:J183+SPM!I183+Barahona!I183+Villa!I183</f>
        <v>6</v>
      </c>
      <c r="J183" s="996"/>
      <c r="K183" s="2"/>
      <c r="L183" s="59"/>
    </row>
    <row r="184" spans="2:13" ht="14.25" customHeight="1" thickTop="1" thickBot="1" x14ac:dyDescent="0.25">
      <c r="B184" s="1"/>
      <c r="C184" s="2"/>
      <c r="D184" s="66"/>
      <c r="E184" s="165" t="s">
        <v>94</v>
      </c>
      <c r="F184" s="142"/>
      <c r="G184" s="142"/>
      <c r="H184" s="143"/>
      <c r="I184" s="995">
        <f>Santiago!I184+Mao!I184+MP!I184+Higuey!I184+'Hato Mayor'!I184:J184+Ocoa!I184+Azua!I184+Baní!I184+'Dep. La Vega'!I184:J184+Moca!I184+Cotuí!I184+Bonao!I184+Salcedo!I184+SFM!I184+Samaná!I184+Nagua!I184+Neyba!I184+Pedernales!I184+SJM!I184+LM!I184+'Elías Piña'!I184:J184+PSD!I184+'La Romana'!I184:J184+DN!I184+'1-21 SEIBO'!I184:J184+'Puerto Plata'!I184:J184+SPM!I184+Barahona!I184+Villa!I184</f>
        <v>24</v>
      </c>
      <c r="J184" s="996"/>
      <c r="K184" s="2"/>
      <c r="L184" s="59"/>
    </row>
    <row r="185" spans="2:13" ht="14.25" customHeight="1" thickTop="1" thickBot="1" x14ac:dyDescent="0.25">
      <c r="B185" s="1"/>
      <c r="C185" s="2"/>
      <c r="D185" s="66"/>
      <c r="E185" s="169" t="s">
        <v>59</v>
      </c>
      <c r="F185" s="137"/>
      <c r="G185" s="137"/>
      <c r="H185" s="137"/>
      <c r="I185" s="995">
        <f>Santiago!I185+Mao!I185+MP!I185+Higuey!I185+'Hato Mayor'!I185:J185+Ocoa!I185+Azua!I185+Baní!I185+'Dep. La Vega'!I185:J185+Moca!I185+Cotuí!I185+Bonao!I185+Salcedo!I185+SFM!I185+Samaná!I185+Nagua!I185+Neyba!I185+Pedernales!I185+SJM!I185+LM!I185+'Elías Piña'!I185:J185+PSD!I185+'La Romana'!I185:J185+DN!I185+'1-21 SEIBO'!I185:J185+'Puerto Plata'!I185:J185+SPM!I185+Barahona!I185+Villa!I185</f>
        <v>11</v>
      </c>
      <c r="J185" s="996"/>
      <c r="K185" s="2"/>
      <c r="L185" s="59"/>
    </row>
    <row r="186" spans="2:13" ht="14.25" customHeight="1" thickTop="1" thickBot="1" x14ac:dyDescent="0.25">
      <c r="B186" s="1"/>
      <c r="C186" s="2"/>
      <c r="D186" s="66"/>
      <c r="E186" s="170" t="s">
        <v>103</v>
      </c>
      <c r="F186" s="142"/>
      <c r="G186" s="142"/>
      <c r="H186" s="143"/>
      <c r="I186" s="995">
        <f>Santiago!I186+Mao!I186+MP!I186+Higuey!I186+'Hato Mayor'!I186:J186+Ocoa!I186+Azua!I186+Baní!I186+'Dep. La Vega'!I186:J186+Moca!I186+Cotuí!I186+Bonao!I186+Salcedo!I186+SFM!I186+Samaná!I186+Nagua!I186+Neyba!I186+Pedernales!I186+SJM!I186+LM!I186+'Elías Piña'!I186:J186+PSD!I186+'La Romana'!I186:J186+DN!I186+'1-21 SEIBO'!I186:J186+'Puerto Plata'!I186:J186+SPM!I186+Barahona!I186+Villa!I186</f>
        <v>0</v>
      </c>
      <c r="J186" s="996"/>
      <c r="K186" s="2"/>
      <c r="L186" s="59"/>
    </row>
    <row r="187" spans="2:13" ht="14.25" customHeight="1" thickTop="1" thickBot="1" x14ac:dyDescent="0.25">
      <c r="B187" s="1"/>
      <c r="C187" s="2"/>
      <c r="D187" s="66"/>
      <c r="E187" s="165" t="s">
        <v>101</v>
      </c>
      <c r="F187" s="137"/>
      <c r="G187" s="137"/>
      <c r="H187" s="137"/>
      <c r="I187" s="995">
        <f>Santiago!I187+Mao!I187+MP!I187+Higuey!I187+'Hato Mayor'!I187:J187+Ocoa!I187+Azua!I187+Baní!I187+'Dep. La Vega'!I187:J187+Moca!I187+Cotuí!I187+Bonao!I187+Salcedo!I187+SFM!I187+Samaná!I187+Nagua!I187+Neyba!I187+Pedernales!I187+SJM!I187+LM!I187+'Elías Piña'!I187:J187+PSD!I187+'La Romana'!I187:J187+DN!I187+'1-21 SEIBO'!I187:J187+'Puerto Plata'!I187:J187+SPM!I187+Barahona!I187+Villa!I187</f>
        <v>0</v>
      </c>
      <c r="J187" s="996"/>
      <c r="K187" s="2"/>
      <c r="L187" s="59"/>
    </row>
    <row r="188" spans="2:13" ht="14.25" customHeight="1" thickTop="1" thickBot="1" x14ac:dyDescent="0.25">
      <c r="B188" s="1"/>
      <c r="C188" s="2"/>
      <c r="D188" s="66"/>
      <c r="E188" s="165" t="s">
        <v>107</v>
      </c>
      <c r="F188" s="142"/>
      <c r="G188" s="142"/>
      <c r="H188" s="143"/>
      <c r="I188" s="995">
        <f>Santiago!I188+Mao!I188+MP!I188+Higuey!I188+'Hato Mayor'!I188:J188+Ocoa!I188+Azua!I188+Baní!I188+'Dep. La Vega'!I188:J188+Moca!I188+Cotuí!I188+Bonao!I188+Salcedo!I188+SFM!I188+Samaná!I188+Nagua!I188+Neyba!I188+Pedernales!I188+SJM!I188+LM!I188+'Elías Piña'!I188:J188+PSD!I188+'La Romana'!I188:J188+DN!I188+'1-21 SEIBO'!I188:J188+'Puerto Plata'!I188:J188+SPM!I188+Barahona!I188+Villa!I188</f>
        <v>1</v>
      </c>
      <c r="J188" s="996"/>
      <c r="K188" s="2"/>
      <c r="L188" s="59"/>
    </row>
    <row r="189" spans="2:13" ht="14.25" customHeight="1" thickTop="1" thickBot="1" x14ac:dyDescent="0.25">
      <c r="B189" s="1"/>
      <c r="C189" s="2"/>
      <c r="D189" s="66"/>
      <c r="E189" s="165" t="s">
        <v>93</v>
      </c>
      <c r="F189" s="142"/>
      <c r="G189" s="142"/>
      <c r="H189" s="143"/>
      <c r="I189" s="995">
        <f>Santiago!I189+Mao!I189+MP!I189+Higuey!I189+'Hato Mayor'!I189:J189+Ocoa!I189+Azua!I189+Baní!I189+'Dep. La Vega'!I189:J189+Moca!I189+Cotuí!I189+Bonao!I189+Salcedo!I189+SFM!I189+Samaná!I189+Nagua!I189+Neyba!I189+Pedernales!I189+SJM!I189+LM!I189+'Elías Piña'!I189:J189+PSD!I189+'La Romana'!I189:J189+DN!I189+'1-21 SEIBO'!I189:J189+'Puerto Plata'!I189:J189+SPM!I189+Barahona!I189+Villa!I189</f>
        <v>3</v>
      </c>
      <c r="J189" s="996"/>
      <c r="K189" s="2"/>
      <c r="L189" s="59"/>
    </row>
    <row r="190" spans="2:13" ht="14.25" customHeight="1" thickTop="1" thickBot="1" x14ac:dyDescent="0.25">
      <c r="B190" s="1"/>
      <c r="C190" s="2"/>
      <c r="D190" s="66"/>
      <c r="E190" s="165" t="s">
        <v>102</v>
      </c>
      <c r="F190" s="167"/>
      <c r="G190" s="142"/>
      <c r="H190" s="143"/>
      <c r="I190" s="995">
        <f>Santiago!I190+Mao!I190+MP!I190+Higuey!I190+'Hato Mayor'!I190:J190+Ocoa!I190+Azua!I190+Baní!I190+'Dep. La Vega'!I190:J190+Moca!I190+Cotuí!I190+Bonao!I190+Salcedo!I190+SFM!I190+Samaná!I190+Nagua!I190+Neyba!I190+Pedernales!I190+SJM!I190+LM!I190+'Elías Piña'!I190:J190+PSD!I190+'La Romana'!I190:J190+DN!I190+'1-21 SEIBO'!I190:J190+'Puerto Plata'!I190:J190+SPM!I190+Barahona!I190+Villa!I190</f>
        <v>0</v>
      </c>
      <c r="J190" s="996"/>
      <c r="K190" s="2"/>
      <c r="L190" s="59"/>
    </row>
    <row r="191" spans="2:13" ht="14.25" customHeight="1" thickTop="1" thickBot="1" x14ac:dyDescent="0.25">
      <c r="B191" s="1"/>
      <c r="C191" s="1"/>
      <c r="D191" s="67"/>
      <c r="E191" s="165" t="s">
        <v>106</v>
      </c>
      <c r="F191" s="167"/>
      <c r="G191" s="142"/>
      <c r="H191" s="143"/>
      <c r="I191" s="995">
        <f>Santiago!I191+Mao!I191+MP!I191+Higuey!I191+'Hato Mayor'!I191:J191+Ocoa!I191+Azua!I191+Baní!I191+'Dep. La Vega'!I191:J191+Moca!I191+Cotuí!I191+Bonao!I191+Salcedo!I191+SFM!I191+Samaná!I191+Nagua!I191+Neyba!I191+Pedernales!I191+SJM!I191+LM!I191+'Elías Piña'!I191:J191+PSD!I191+'La Romana'!I191:J191+DN!I191+'1-21 SEIBO'!I191:J191+'Puerto Plata'!I191:J191+SPM!I191+Barahona!I191+Villa!I191</f>
        <v>0</v>
      </c>
      <c r="J191" s="996"/>
      <c r="K191" s="2"/>
      <c r="L191" s="59"/>
    </row>
    <row r="192" spans="2:13" ht="14.25" customHeight="1" thickTop="1" thickBot="1" x14ac:dyDescent="0.25">
      <c r="B192" s="1"/>
      <c r="C192" s="1"/>
      <c r="D192" s="67"/>
      <c r="E192" s="165" t="s">
        <v>70</v>
      </c>
      <c r="F192" s="167"/>
      <c r="G192" s="142"/>
      <c r="H192" s="143"/>
      <c r="I192" s="995">
        <f>Santiago!I192+Mao!I192+MP!I192+Higuey!I192+'Hato Mayor'!I192:J192+Ocoa!I192+Azua!I192+Baní!I192+'Dep. La Vega'!I192:J192+Moca!I192+Cotuí!I192+Bonao!I192+Salcedo!I192+SFM!I192+Samaná!I192+Nagua!I192+Neyba!I192+Pedernales!I192+SJM!I192+LM!I192+'Elías Piña'!I192:J192+PSD!I192+'La Romana'!I192:J192+DN!I192+'1-21 SEIBO'!I192:J192+'Puerto Plata'!I192:J192+SPM!I192+Barahona!I192+Villa!I192</f>
        <v>0</v>
      </c>
      <c r="J192" s="996"/>
      <c r="K192" s="2"/>
      <c r="L192" s="59"/>
    </row>
    <row r="193" spans="2:12" ht="14.25" customHeight="1" thickTop="1" thickBot="1" x14ac:dyDescent="0.25">
      <c r="B193" s="1"/>
      <c r="C193" s="1"/>
      <c r="D193" s="66"/>
      <c r="E193" s="214" t="s">
        <v>109</v>
      </c>
      <c r="F193" s="137"/>
      <c r="G193" s="137"/>
      <c r="H193" s="137"/>
      <c r="I193" s="995">
        <f>Santiago!I193+Mao!I193+MP!I193+Higuey!I193+'Hato Mayor'!I193:J193+Ocoa!I193+Azua!I193+Baní!I193+'Dep. La Vega'!I193:J193+Moca!I193+Cotuí!I193+Bonao!I193+Salcedo!I193+SFM!I193+Samaná!I193+Nagua!I193+Neyba!I193+Pedernales!I193+SJM!I193+LM!I193+'Elías Piña'!I193:J193+PSD!I193+'La Romana'!I193:J193+DN!I193+'1-21 SEIBO'!I193:J193+'Puerto Plata'!I193:J193+SPM!I193+Barahona!I193+Villa!I193</f>
        <v>7</v>
      </c>
      <c r="J193" s="996"/>
      <c r="K193" s="2"/>
      <c r="L193" s="59"/>
    </row>
    <row r="194" spans="2:12" ht="14.25" customHeight="1" thickTop="1" thickBot="1" x14ac:dyDescent="0.25">
      <c r="B194" s="1"/>
      <c r="C194" s="1"/>
      <c r="D194" s="66"/>
      <c r="E194" s="214" t="s">
        <v>38</v>
      </c>
      <c r="F194" s="142"/>
      <c r="G194" s="142"/>
      <c r="H194" s="143"/>
      <c r="I194" s="995">
        <f>Santiago!I194+Mao!I194+MP!I194+Higuey!I194+'Hato Mayor'!I194:J194+Ocoa!I194+Azua!I194+Baní!I194+'Dep. La Vega'!I194:J194+Moca!I194+Cotuí!I194+Bonao!I194+Salcedo!I194+SFM!I194+Samaná!I194+Nagua!I194+Neyba!I194+Pedernales!I194+SJM!I194+LM!I194+'Elías Piña'!I194:J194+PSD!I194+'La Romana'!I194:J194+DN!I194+'1-21 SEIBO'!I194:J194+'Puerto Plata'!I194:J194+SPM!I194+Barahona!I194+Villa!I194</f>
        <v>0</v>
      </c>
      <c r="J194" s="996"/>
      <c r="K194" s="2"/>
      <c r="L194" s="59"/>
    </row>
    <row r="195" spans="2:12" ht="14.25" customHeight="1" thickTop="1" thickBot="1" x14ac:dyDescent="0.25">
      <c r="B195" s="1"/>
      <c r="C195" s="1"/>
      <c r="D195" s="66"/>
      <c r="E195" s="215" t="s">
        <v>74</v>
      </c>
      <c r="F195" s="137"/>
      <c r="G195" s="137"/>
      <c r="H195" s="137"/>
      <c r="I195" s="995">
        <f>Santiago!I195+Mao!I195+MP!I195+Higuey!I195+'Hato Mayor'!I195:J195+Ocoa!I195+Azua!I195+Baní!I195+'Dep. La Vega'!I195:J195+Moca!I195+Cotuí!I195+Bonao!I195+Salcedo!I195+SFM!I195+Samaná!I195+Nagua!I195+Neyba!I195+Pedernales!I195+SJM!I195+LM!I195+'Elías Piña'!I195:J195+PSD!I195+'La Romana'!I195:J195+DN!I195+'1-21 SEIBO'!I195:J195+'Puerto Plata'!I195:J195+SPM!I195+Barahona!I195+Villa!I195</f>
        <v>0</v>
      </c>
      <c r="J195" s="996"/>
      <c r="K195" s="2"/>
      <c r="L195" s="59"/>
    </row>
    <row r="196" spans="2:12" ht="14.25" customHeight="1" thickTop="1" thickBot="1" x14ac:dyDescent="0.25">
      <c r="B196" s="1"/>
      <c r="C196" s="1"/>
      <c r="D196" s="66"/>
      <c r="E196" s="214" t="s">
        <v>150</v>
      </c>
      <c r="F196" s="142"/>
      <c r="G196" s="142"/>
      <c r="H196" s="143"/>
      <c r="I196" s="995">
        <f>Santiago!I196+Mao!I196+MP!I196+Higuey!I196+'Hato Mayor'!I196:J196+Ocoa!I196+Azua!I196+Baní!I196+'Dep. La Vega'!I196:J196+Moca!I196+Cotuí!I196+Bonao!I196+Salcedo!I196+SFM!I196+Samaná!I196+Nagua!I196+Neyba!I196+Pedernales!I196+SJM!I196+LM!I196+'Elías Piña'!I196:J196+PSD!I196+'La Romana'!I196:J196+DN!I196+'1-21 SEIBO'!I196:J196+'Puerto Plata'!I196:J196+SPM!I196+Barahona!I196+Villa!I196</f>
        <v>0</v>
      </c>
      <c r="J196" s="996"/>
      <c r="K196" s="2"/>
      <c r="L196" s="59"/>
    </row>
    <row r="197" spans="2:12" ht="14.25" customHeight="1" thickTop="1" thickBot="1" x14ac:dyDescent="0.25">
      <c r="B197" s="1"/>
      <c r="C197" s="1"/>
      <c r="D197" s="67"/>
      <c r="E197" s="214" t="s">
        <v>52</v>
      </c>
      <c r="F197" s="142"/>
      <c r="G197" s="142"/>
      <c r="H197" s="143"/>
      <c r="I197" s="995">
        <f>Santiago!I197+Mao!I197+MP!I197+Higuey!I197+'Hato Mayor'!I197:J197+Ocoa!I197+Azua!I197+Baní!I197+'Dep. La Vega'!I197:J197+Moca!I197+Cotuí!I197+Bonao!I197+Salcedo!I197+SFM!I197+Samaná!I197+Nagua!I197+Neyba!I197+Pedernales!I197+SJM!I197+LM!I197+'Elías Piña'!I197:J197+PSD!I197+'La Romana'!I197:J197+DN!I197+'1-21 SEIBO'!I197:J197+'Puerto Plata'!I197:J197+SPM!I197+Barahona!I197+Villa!I197</f>
        <v>2</v>
      </c>
      <c r="J197" s="996"/>
      <c r="K197" s="2"/>
      <c r="L197" s="59"/>
    </row>
    <row r="198" spans="2:12" ht="14.25" customHeight="1" thickTop="1" thickBot="1" x14ac:dyDescent="0.25">
      <c r="B198" s="1"/>
      <c r="C198" s="1"/>
      <c r="D198" s="67"/>
      <c r="E198" s="177" t="s">
        <v>110</v>
      </c>
      <c r="F198" s="142"/>
      <c r="G198" s="142"/>
      <c r="H198" s="143"/>
      <c r="I198" s="995">
        <f>Santiago!I198+Mao!I198+MP!I198+Higuey!I198+'Hato Mayor'!I198:J198+Ocoa!I198+Azua!I198+Baní!I198+'Dep. La Vega'!I198:J198+Moca!I198+Cotuí!I198+Bonao!I198+Salcedo!I198+SFM!I198+Samaná!I198+Nagua!I198+Neyba!I198+Pedernales!I198+SJM!I198+LM!I198+'Elías Piña'!I198:J198+PSD!I198+'La Romana'!I198:J198+DN!I198+'1-21 SEIBO'!I198:J198+'Puerto Plata'!I198:J198+SPM!I198+Barahona!I198+Villa!I198</f>
        <v>5</v>
      </c>
      <c r="J198" s="996"/>
      <c r="K198" s="2"/>
      <c r="L198" s="59"/>
    </row>
    <row r="199" spans="2:12" ht="14.25" customHeight="1" thickTop="1" thickBot="1" x14ac:dyDescent="0.25">
      <c r="B199" s="1"/>
      <c r="C199" s="1"/>
      <c r="D199" s="67"/>
      <c r="E199" s="214" t="s">
        <v>75</v>
      </c>
      <c r="F199" s="142"/>
      <c r="G199" s="142"/>
      <c r="H199" s="143"/>
      <c r="I199" s="995">
        <f>Santiago!I199+Mao!I199+MP!I199+Higuey!I199+'Hato Mayor'!I199:J199+Ocoa!I199+Azua!I199+Baní!I199+'Dep. La Vega'!I199:J199+Moca!I199+Cotuí!I199+Bonao!I199+Salcedo!I199+SFM!I199+Samaná!I199+Nagua!I199+Neyba!I199+Pedernales!I199+SJM!I199+LM!I199+'Elías Piña'!I199:J199+PSD!I199+'La Romana'!I199:J199+DN!I199+'1-21 SEIBO'!I199:J199+'Puerto Plata'!I199:J199+SPM!I199+Barahona!I199+Villa!I199</f>
        <v>0</v>
      </c>
      <c r="J199" s="996"/>
      <c r="K199" s="2"/>
      <c r="L199" s="59"/>
    </row>
    <row r="200" spans="2:12" ht="14.25" customHeight="1" thickTop="1" thickBot="1" x14ac:dyDescent="0.25">
      <c r="B200" s="1"/>
      <c r="C200" s="1"/>
      <c r="D200" s="67"/>
      <c r="E200" s="214" t="s">
        <v>111</v>
      </c>
      <c r="F200" s="142"/>
      <c r="G200" s="142"/>
      <c r="H200" s="143"/>
      <c r="I200" s="995">
        <f>Santiago!I200+Mao!I200+MP!I200+Higuey!I200+'Hato Mayor'!I200:J200+Ocoa!I200+Azua!I200+Baní!I200+'Dep. La Vega'!I200:J200+Moca!I200+Cotuí!I200+Bonao!I200+Salcedo!I200+SFM!I200+Samaná!I200+Nagua!I200+Neyba!I200+Pedernales!I200+SJM!I200+LM!I200+'Elías Piña'!I200:J200+PSD!I200+'La Romana'!I200:J200+DN!I200+'1-21 SEIBO'!I200:J200+'Puerto Plata'!I200:J200+SPM!I200+Barahona!I200+Villa!I200</f>
        <v>2</v>
      </c>
      <c r="J200" s="996"/>
      <c r="K200" s="2"/>
      <c r="L200" s="59"/>
    </row>
    <row r="201" spans="2:12" ht="14.25" customHeight="1" thickTop="1" thickBot="1" x14ac:dyDescent="0.25">
      <c r="B201" s="1"/>
      <c r="C201" s="1"/>
      <c r="D201" s="67"/>
      <c r="E201" s="214" t="s">
        <v>151</v>
      </c>
      <c r="F201" s="142"/>
      <c r="G201" s="142"/>
      <c r="H201" s="143"/>
      <c r="I201" s="995">
        <f>Santiago!I201+Mao!I201+MP!I201+Higuey!I201+'Hato Mayor'!I201:J201+Ocoa!I201+Azua!I201+Baní!I201+'Dep. La Vega'!I201:J201+Moca!I201+Cotuí!I201+Bonao!I201+Salcedo!I201+SFM!I201+Samaná!I201+Nagua!I201+Neyba!I201+Pedernales!I201+SJM!I201+LM!I201+'Elías Piña'!I201:J201+PSD!I201+'La Romana'!I201:J201+DN!I201+'1-21 SEIBO'!I201:J201+'Puerto Plata'!I201:J201+SPM!I201+Barahona!I201+Villa!I201</f>
        <v>2</v>
      </c>
      <c r="J201" s="996"/>
      <c r="K201" s="2"/>
      <c r="L201" s="59"/>
    </row>
    <row r="202" spans="2:12" ht="14.25" customHeight="1" thickTop="1" thickBot="1" x14ac:dyDescent="0.25">
      <c r="B202" s="1"/>
      <c r="C202" s="1"/>
      <c r="D202" s="67"/>
      <c r="E202" s="214" t="s">
        <v>152</v>
      </c>
      <c r="F202" s="142"/>
      <c r="G202" s="142"/>
      <c r="H202" s="143"/>
      <c r="I202" s="995">
        <f>Santiago!I202+Mao!I202+MP!I202+Higuey!I202+'Hato Mayor'!I202:J202+Ocoa!I202+Azua!I202+Baní!I202+'Dep. La Vega'!I202:J202+Moca!I202+Cotuí!I202+Bonao!I202+Salcedo!I202+SFM!I202+Samaná!I202+Nagua!I202+Neyba!I202+Pedernales!I202+SJM!I202+LM!I202+'Elías Piña'!I202:J202+PSD!I202+'La Romana'!I202:J202+DN!I202+'1-21 SEIBO'!I202:J202+'Puerto Plata'!I202:J202+SPM!I202+Barahona!I202+Villa!I202</f>
        <v>0</v>
      </c>
      <c r="J202" s="996"/>
      <c r="K202" s="2"/>
      <c r="L202" s="59"/>
    </row>
    <row r="203" spans="2:12" ht="14.25" customHeight="1" thickTop="1" thickBot="1" x14ac:dyDescent="0.25">
      <c r="B203" s="1"/>
      <c r="C203" s="1"/>
      <c r="D203" s="67"/>
      <c r="E203" s="214" t="s">
        <v>153</v>
      </c>
      <c r="F203" s="142"/>
      <c r="G203" s="142"/>
      <c r="H203" s="143"/>
      <c r="I203" s="995">
        <f>Santiago!I203+Mao!I203+MP!I203+Higuey!I203+'Hato Mayor'!I203:J203+Ocoa!I203+Azua!I203+Baní!I203+'Dep. La Vega'!I203:J203+Moca!I203+Cotuí!I203+Bonao!I203+Salcedo!I203+SFM!I203+Samaná!I203+Nagua!I203+Neyba!I203+Pedernales!I203+SJM!I203+LM!I203+'Elías Piña'!I203:J203+PSD!I203+'La Romana'!I203:J203+DN!I203+'1-21 SEIBO'!I203:J203+'Puerto Plata'!I203:J203+SPM!I203+Barahona!I203+Villa!I203</f>
        <v>2</v>
      </c>
      <c r="J203" s="996"/>
      <c r="K203" s="2"/>
      <c r="L203" s="59"/>
    </row>
    <row r="204" spans="2:12" ht="14.25" customHeight="1" thickTop="1" thickBot="1" x14ac:dyDescent="0.25">
      <c r="B204" s="1"/>
      <c r="C204" s="1"/>
      <c r="D204" s="67"/>
      <c r="E204" s="214" t="s">
        <v>154</v>
      </c>
      <c r="F204" s="142"/>
      <c r="G204" s="142"/>
      <c r="H204" s="143"/>
      <c r="I204" s="995">
        <f>Santiago!I204+Mao!I204+MP!I204+Higuey!I204+'Hato Mayor'!I204:J204+Ocoa!I204+Azua!I204+Baní!I204+'Dep. La Vega'!I204:J204+Moca!I204+Cotuí!I204+Bonao!I204+Salcedo!I204+SFM!I204+Samaná!I204+Nagua!I204+Neyba!I204+Pedernales!I204+SJM!I204+LM!I204+'Elías Piña'!I204:J204+PSD!I204+'La Romana'!I204:J204+DN!I204+'1-21 SEIBO'!I204:J204+'Puerto Plata'!I204:J204+SPM!I204+Barahona!I204+Villa!I204</f>
        <v>0</v>
      </c>
      <c r="J204" s="996"/>
      <c r="K204" s="2"/>
      <c r="L204" s="59"/>
    </row>
    <row r="205" spans="2:12" ht="14.25" customHeight="1" thickTop="1" thickBot="1" x14ac:dyDescent="0.25">
      <c r="B205" s="1"/>
      <c r="C205" s="1"/>
      <c r="D205" s="67"/>
      <c r="E205" s="215" t="s">
        <v>108</v>
      </c>
      <c r="F205" s="142"/>
      <c r="G205" s="142"/>
      <c r="H205" s="143"/>
      <c r="I205" s="995">
        <f>Santiago!I205+Mao!I205+MP!I205+Higuey!I205+'Hato Mayor'!I205:J205+Ocoa!I205+Azua!I205+Baní!I205+'Dep. La Vega'!I205:J205+Moca!I205+Cotuí!I205+Bonao!I205+Salcedo!I205+SFM!I205+Samaná!I205+Nagua!I205+Neyba!I205+Pedernales!I205+SJM!I205+LM!I205+'Elías Piña'!I205:J205+PSD!I205+'La Romana'!I205:J205+DN!I205+'1-21 SEIBO'!I205:J205+'Puerto Plata'!I205:J205+SPM!I205+Barahona!I205+Villa!I205</f>
        <v>2</v>
      </c>
      <c r="J205" s="996"/>
      <c r="K205" s="2"/>
      <c r="L205" s="59"/>
    </row>
    <row r="206" spans="2:12" ht="14.25" customHeight="1" thickTop="1" thickBot="1" x14ac:dyDescent="0.25">
      <c r="B206" s="1"/>
      <c r="C206" s="1"/>
      <c r="D206" s="66"/>
      <c r="E206" s="152" t="s">
        <v>105</v>
      </c>
      <c r="F206" s="137"/>
      <c r="G206" s="137"/>
      <c r="H206" s="137"/>
      <c r="I206" s="995">
        <f>Santiago!I206+Mao!I206+MP!I206+Higuey!I206+'Hato Mayor'!I206:J206+Ocoa!I206+Azua!I206+Baní!I206+'Dep. La Vega'!I206:J206+Moca!I206+Cotuí!I206+Bonao!I206+Salcedo!I206+SFM!I206+Samaná!I206+Nagua!I206+Neyba!I206+Pedernales!I206+SJM!I206+LM!I206+'Elías Piña'!I206:J206+PSD!I206+'La Romana'!I206:J206+DN!I206+'1-21 SEIBO'!I206:J206+'Puerto Plata'!I206:J206+SPM!I206+Barahona!I206+Villa!I206</f>
        <v>7</v>
      </c>
      <c r="J206" s="996"/>
      <c r="K206" s="2"/>
      <c r="L206" s="59"/>
    </row>
    <row r="207" spans="2:12" ht="14.25" customHeight="1" thickTop="1" thickBot="1" x14ac:dyDescent="0.25">
      <c r="B207" s="1"/>
      <c r="C207" s="1"/>
      <c r="D207" s="68"/>
      <c r="E207" s="214" t="s">
        <v>104</v>
      </c>
      <c r="F207" s="142"/>
      <c r="G207" s="142"/>
      <c r="H207" s="143"/>
      <c r="I207" s="995">
        <f>Santiago!I207+Mao!I207+MP!I207+Higuey!I207+'Hato Mayor'!I207:J207+Ocoa!I207+Azua!I207+Baní!I207+'Dep. La Vega'!I207:J207+Moca!I207+Cotuí!I207+Bonao!I207+Salcedo!I207+SFM!I207+Samaná!I207+Nagua!I207+Neyba!I207+Pedernales!I207+SJM!I207+LM!I207+'Elías Piña'!I207:J207+PSD!I207+'La Romana'!I207:J207+DN!I207+'1-21 SEIBO'!I207:J207+'Puerto Plata'!I207:J207+SPM!I207+Barahona!I207+Villa!I207</f>
        <v>0</v>
      </c>
      <c r="J207" s="996"/>
      <c r="K207" s="2"/>
      <c r="L207" s="59"/>
    </row>
    <row r="208" spans="2:12" ht="14.25" customHeight="1" thickTop="1" thickBot="1" x14ac:dyDescent="0.25">
      <c r="B208" s="1"/>
      <c r="C208" s="1"/>
      <c r="D208" s="67"/>
      <c r="E208" s="152" t="s">
        <v>96</v>
      </c>
      <c r="F208" s="142"/>
      <c r="G208" s="142"/>
      <c r="H208" s="143"/>
      <c r="I208" s="995">
        <f>Santiago!I208+Mao!I208+MP!I208+Higuey!I208+'Hato Mayor'!I208:J208+Ocoa!I208+Azua!I208+Baní!I208+'Dep. La Vega'!I208:J208+Moca!I208+Cotuí!I208+Bonao!I208+Salcedo!I208+SFM!I208+Samaná!I208+Nagua!I208+Neyba!I208+Pedernales!I208+SJM!I208+LM!I208+'Elías Piña'!I208:J208+PSD!I208+'La Romana'!I208:J208+DN!I208+'1-21 SEIBO'!I208:J208+'Puerto Plata'!I208:J208+SPM!I208+Barahona!I208+Villa!I208</f>
        <v>0</v>
      </c>
      <c r="J208" s="996"/>
      <c r="K208" s="2"/>
      <c r="L208" s="59"/>
    </row>
    <row r="209" spans="2:12" ht="14.25" customHeight="1" thickTop="1" thickBot="1" x14ac:dyDescent="0.25">
      <c r="B209" s="1"/>
      <c r="C209" s="1"/>
      <c r="D209" s="67"/>
      <c r="E209" s="214" t="s">
        <v>155</v>
      </c>
      <c r="F209" s="142"/>
      <c r="G209" s="142"/>
      <c r="H209" s="143"/>
      <c r="I209" s="995">
        <f>Santiago!I209+Mao!I209+MP!I209+Higuey!I209+'Hato Mayor'!I209:J209+Ocoa!I209+Azua!I209+Baní!I209+'Dep. La Vega'!I209:J209+Moca!I209+Cotuí!I209+Bonao!I209+Salcedo!I209+SFM!I209+Samaná!I209+Nagua!I209+Neyba!I209+Pedernales!I209+SJM!I209+LM!I209+'Elías Piña'!I209:J209+PSD!I209+'La Romana'!I209:J209+DN!I209+'1-21 SEIBO'!I209:J209+'Puerto Plata'!I209:J209+SPM!I209+Barahona!I209+Villa!I209</f>
        <v>30</v>
      </c>
      <c r="J209" s="996"/>
      <c r="K209" s="2"/>
      <c r="L209" s="59"/>
    </row>
    <row r="210" spans="2:12" ht="14.25" customHeight="1" thickTop="1" thickBot="1" x14ac:dyDescent="0.25">
      <c r="B210" s="1"/>
      <c r="C210" s="1"/>
      <c r="D210" s="69"/>
      <c r="E210" s="216" t="s">
        <v>50</v>
      </c>
      <c r="F210" s="142"/>
      <c r="G210" s="142"/>
      <c r="H210" s="143"/>
      <c r="I210" s="995">
        <f>Santiago!I210+Mao!I210+MP!I210+Higuey!I210+'Hato Mayor'!I210:J210+Ocoa!I210+Azua!I210+Baní!I210+'Dep. La Vega'!I210:J210+Moca!I210+Cotuí!I210+Bonao!I210+Salcedo!I210+SFM!I210+Samaná!I210+Nagua!I210+Neyba!I210+Pedernales!I210+SJM!I210+LM!I210+'Elías Piña'!I210:J210+PSD!I210+'La Romana'!I210:J210+DN!I210+'1-21 SEIBO'!I210:J210+'Puerto Plata'!I210:J210+SPM!I210+Barahona!I210+Villa!I210</f>
        <v>187</v>
      </c>
      <c r="J210" s="996"/>
      <c r="K210" s="2"/>
      <c r="L210" s="59"/>
    </row>
    <row r="211" spans="2:12" ht="16.5" thickTop="1" thickBot="1" x14ac:dyDescent="0.25">
      <c r="B211" s="1"/>
      <c r="C211" s="1"/>
      <c r="D211" s="75" t="s">
        <v>157</v>
      </c>
      <c r="E211" s="220"/>
      <c r="F211" s="171"/>
      <c r="G211" s="171"/>
      <c r="H211" s="172"/>
      <c r="I211" s="786">
        <f>SUM(I212:J214)</f>
        <v>677</v>
      </c>
      <c r="J211" s="787"/>
      <c r="K211" s="2"/>
      <c r="L211" s="59"/>
    </row>
    <row r="212" spans="2:12" ht="14.25" thickTop="1" thickBot="1" x14ac:dyDescent="0.25">
      <c r="B212" s="1"/>
      <c r="C212" s="1"/>
      <c r="D212" s="21"/>
      <c r="E212" s="162" t="s">
        <v>115</v>
      </c>
      <c r="F212" s="142"/>
      <c r="G212" s="142"/>
      <c r="H212" s="143"/>
      <c r="I212" s="995">
        <f>Santiago!I212+Mao!I212+MP!I212+Higuey!I212+'Hato Mayor'!I212:J212+Ocoa!I212+Azua!I212+Baní!I212+'Dep. La Vega'!I212:J212+Moca!I212+Cotuí!I212+Bonao!I212+Salcedo!I212+SFM!I212+Samaná!I212+Nagua!I212+Neyba!I212+Pedernales!I212+SJM!I212+LM!I212+'Elías Piña'!I212:J212+PSD!I212+'La Romana'!I212:J212+DN!I212+'1-21 SEIBO'!I212:J212+'Puerto Plata'!I212:J212+SPM!I212+Barahona!I212+Villa!I212</f>
        <v>353</v>
      </c>
      <c r="J212" s="996"/>
      <c r="K212" s="2"/>
      <c r="L212" s="59"/>
    </row>
    <row r="213" spans="2:12" ht="14.25" thickTop="1" thickBot="1" x14ac:dyDescent="0.25">
      <c r="B213" s="1"/>
      <c r="C213" s="1"/>
      <c r="D213" s="18"/>
      <c r="E213" s="162" t="s">
        <v>158</v>
      </c>
      <c r="F213" s="142"/>
      <c r="G213" s="142"/>
      <c r="H213" s="143"/>
      <c r="I213" s="995">
        <f>Santiago!I213+Mao!I213+MP!I213+Higuey!I213+'Hato Mayor'!I213:J213+Ocoa!I213+Azua!I213+Baní!I213+'Dep. La Vega'!I213:J213+Moca!I213+Cotuí!I213+Bonao!I213+Salcedo!I213+SFM!I213+Samaná!I213+Nagua!I213+Neyba!I213+Pedernales!I213+SJM!I213+LM!I213+'Elías Piña'!I213:J213+PSD!I213+'La Romana'!I213:J213+DN!I213+'1-21 SEIBO'!I213:J213+'Puerto Plata'!I213:J213+SPM!I213+Barahona!I213+Villa!I213</f>
        <v>0</v>
      </c>
      <c r="J213" s="996"/>
      <c r="K213" s="2"/>
      <c r="L213" s="59"/>
    </row>
    <row r="214" spans="2:12" ht="14.25" thickTop="1" thickBot="1" x14ac:dyDescent="0.25">
      <c r="B214" s="1"/>
      <c r="C214" s="1"/>
      <c r="D214" s="18"/>
      <c r="E214" s="162" t="s">
        <v>159</v>
      </c>
      <c r="F214" s="145"/>
      <c r="G214" s="145"/>
      <c r="H214" s="146"/>
      <c r="I214" s="995">
        <f>Santiago!I214+Mao!I214+MP!I214+Higuey!I214+'Hato Mayor'!I214:J214+Ocoa!I214+Azua!I214+Baní!I214+'Dep. La Vega'!I214:J214+Moca!I214+Cotuí!I214+Bonao!I214+Salcedo!I214+SFM!I214+Samaná!I214+Nagua!I214+Neyba!I214+Pedernales!I214+SJM!I214+LM!I214+'Elías Piña'!I214:J214+PSD!I214+'La Romana'!I214:J214+DN!I214+'1-21 SEIBO'!I214:J214+'Puerto Plata'!I214:J214+SPM!I214+Barahona!I214+Villa!I214</f>
        <v>216</v>
      </c>
      <c r="J214" s="996"/>
      <c r="K214" s="2"/>
      <c r="L214" s="59"/>
    </row>
    <row r="215" spans="2:12" ht="16.5" thickTop="1" thickBot="1" x14ac:dyDescent="0.3">
      <c r="B215" s="1"/>
      <c r="C215" s="1"/>
      <c r="D215" s="3"/>
      <c r="E215" s="224" t="s">
        <v>116</v>
      </c>
      <c r="F215" s="184"/>
      <c r="G215" s="184"/>
      <c r="H215" s="185"/>
      <c r="I215" s="832">
        <f>(I216+I217)</f>
        <v>9</v>
      </c>
      <c r="J215" s="832"/>
      <c r="K215" s="2"/>
      <c r="L215" s="59"/>
    </row>
    <row r="216" spans="2:12" ht="14.25" thickTop="1" thickBot="1" x14ac:dyDescent="0.25">
      <c r="B216" s="1"/>
      <c r="C216" s="1"/>
      <c r="D216" s="18"/>
      <c r="E216" s="228" t="s">
        <v>175</v>
      </c>
      <c r="F216" s="142"/>
      <c r="G216" s="142"/>
      <c r="H216" s="143"/>
      <c r="I216" s="995">
        <f>Santiago!I216+Mao!I216+MP!I216+Higuey!I216+'Hato Mayor'!I216:J216+Ocoa!I216+Azua!I216+Baní!I216+'Dep. La Vega'!I216:J216+Moca!I216+Cotuí!I216+Bonao!I216+Salcedo!I216+SFM!I216+Samaná!I216+Nagua!I216+Neyba!I216+Pedernales!I216+SJM!I216+LM!I216+'Elías Piña'!I216:J216+PSD!I216+'La Romana'!I216:J216+DN!I216+'1-21 SEIBO'!I216:J216+'Puerto Plata'!I216:J216+SPM!I216+Barahona!I216+Villa!I216</f>
        <v>1</v>
      </c>
      <c r="J216" s="996"/>
      <c r="K216" s="2"/>
      <c r="L216" s="59"/>
    </row>
    <row r="217" spans="2:12" ht="14.25" thickTop="1" thickBot="1" x14ac:dyDescent="0.25">
      <c r="B217"/>
      <c r="C217" s="1"/>
      <c r="D217" s="28"/>
      <c r="E217" s="229" t="s">
        <v>176</v>
      </c>
      <c r="F217" s="181"/>
      <c r="G217" s="181"/>
      <c r="H217" s="182"/>
      <c r="I217" s="995">
        <f>Santiago!I217+Mao!I217+MP!I217+Higuey!I217+'Hato Mayor'!I217:J217+Ocoa!I217+Azua!I217+Baní!I217+'Dep. La Vega'!I217:J217+Moca!I217+Cotuí!I217+Bonao!I217+Salcedo!I217+SFM!I217+Samaná!I217+Nagua!I217+Neyba!I217+Pedernales!I217+SJM!I217+LM!I217+'Elías Piña'!I217:J217+PSD!I217+'La Romana'!I217:J217+DN!I217+'1-21 SEIBO'!I217:J217+'Puerto Plata'!I217:J217+SPM!I217+Barahona!I217+Villa!I217</f>
        <v>1</v>
      </c>
      <c r="J217" s="996"/>
      <c r="K217" s="2"/>
      <c r="L217" s="59"/>
    </row>
    <row r="218" spans="2:12" ht="15.75" thickTop="1" thickBot="1" x14ac:dyDescent="0.25">
      <c r="B218" s="1"/>
      <c r="C218" s="1"/>
      <c r="D218" s="18"/>
      <c r="E218" s="223" t="s">
        <v>120</v>
      </c>
      <c r="F218" s="217"/>
      <c r="G218" s="217"/>
      <c r="H218" s="218"/>
      <c r="I218" s="832">
        <f>(I219+I220+I221+I222)</f>
        <v>11</v>
      </c>
      <c r="J218" s="832"/>
      <c r="K218" s="2"/>
      <c r="L218" s="59"/>
    </row>
    <row r="219" spans="2:12" ht="14.25" thickTop="1" thickBot="1" x14ac:dyDescent="0.25">
      <c r="B219" s="1"/>
      <c r="C219" s="1"/>
      <c r="D219" s="18"/>
      <c r="E219" s="176" t="s">
        <v>160</v>
      </c>
      <c r="F219" s="159"/>
      <c r="G219" s="159"/>
      <c r="H219" s="175"/>
      <c r="I219" s="995">
        <f>Santiago!I219+Mao!I219+MP!I219+Higuey!I219+'Hato Mayor'!I219:J219+Ocoa!I219+Azua!I219+Baní!I219+'Dep. La Vega'!I219:J219+Moca!I219+Cotuí!I219+Bonao!I219+Salcedo!I219+SFM!I219+Samaná!I219+Nagua!I219+Neyba!I219+Pedernales!I219+SJM!I219+LM!I219+'Elías Piña'!I219:J219+PSD!I219+'La Romana'!I219:J219+DN!I219+'1-21 SEIBO'!I219:J219+'Puerto Plata'!I219:J219+SPM!I219+Barahona!I219+Villa!I219</f>
        <v>1</v>
      </c>
      <c r="J219" s="996"/>
      <c r="K219" s="2"/>
      <c r="L219" s="59"/>
    </row>
    <row r="220" spans="2:12" ht="14.25" thickTop="1" thickBot="1" x14ac:dyDescent="0.25">
      <c r="B220" s="1"/>
      <c r="C220" s="1"/>
      <c r="D220" s="18"/>
      <c r="E220" s="176" t="s">
        <v>118</v>
      </c>
      <c r="F220" s="159"/>
      <c r="G220" s="159"/>
      <c r="H220" s="175"/>
      <c r="I220" s="995">
        <f>Santiago!I220+Mao!I220+MP!I220+Higuey!I220+'Hato Mayor'!I220:J220+Ocoa!I220+Azua!I220+Baní!I220+'Dep. La Vega'!I220:J220+Moca!I220+Cotuí!I220+Bonao!I220+Salcedo!I220+SFM!I220+Samaná!I220+Nagua!I220+Neyba!I220+Pedernales!I220+SJM!I220+LM!I220+'Elías Piña'!I220:J220+PSD!I220+'La Romana'!I220:J220+DN!I220+'1-21 SEIBO'!I220:J220+'Puerto Plata'!I220:J220+SPM!I220+Barahona!I220+Villa!I220</f>
        <v>0</v>
      </c>
      <c r="J220" s="996"/>
      <c r="K220" s="2"/>
      <c r="L220" s="59"/>
    </row>
    <row r="221" spans="2:12" ht="14.25" thickTop="1" thickBot="1" x14ac:dyDescent="0.25">
      <c r="B221" s="1"/>
      <c r="C221" s="1"/>
      <c r="D221" s="18"/>
      <c r="E221" s="176" t="s">
        <v>119</v>
      </c>
      <c r="F221" s="159"/>
      <c r="G221" s="159"/>
      <c r="H221" s="175"/>
      <c r="I221" s="995">
        <f>Santiago!I221+Mao!I221+MP!I221+Higuey!I221+'Hato Mayor'!I221:J221+Ocoa!I221+Azua!I221+Baní!I221+'Dep. La Vega'!I221:J221+Moca!I221+Cotuí!I221+Bonao!I221+Salcedo!I221+SFM!I221+Samaná!I221+Nagua!I221+Neyba!I221+Pedernales!I221+SJM!I221+LM!I221+'Elías Piña'!I221:J221+PSD!I221+'La Romana'!I221:J221+DN!I221+'1-21 SEIBO'!I221:J221+'Puerto Plata'!I221:J221+SPM!I221+Barahona!I221+Villa!I221</f>
        <v>9</v>
      </c>
      <c r="J221" s="996"/>
      <c r="K221" s="2"/>
      <c r="L221" s="59"/>
    </row>
    <row r="222" spans="2:12" ht="14.25" thickTop="1" thickBot="1" x14ac:dyDescent="0.25">
      <c r="B222" s="1"/>
      <c r="C222" s="1"/>
      <c r="D222" s="18"/>
      <c r="E222" s="177" t="s">
        <v>161</v>
      </c>
      <c r="F222" s="142"/>
      <c r="G222" s="142"/>
      <c r="H222" s="143"/>
      <c r="I222" s="995">
        <f>Santiago!I222+Mao!I222+MP!I222+Higuey!I222+'Hato Mayor'!I222:J222+Ocoa!I222+Azua!I222+Baní!I222+'Dep. La Vega'!I222:J222+Moca!I222+Cotuí!I222+Bonao!I222+Salcedo!I222+SFM!I222+Samaná!I222+Nagua!I222+Neyba!I222+Pedernales!I222+SJM!I222+LM!I222+'Elías Piña'!I222:J222+PSD!I222+'La Romana'!I222:J222+DN!I222+'1-21 SEIBO'!I222:J222+'Puerto Plata'!I222:J222+SPM!I222+Barahona!I222+Villa!I222</f>
        <v>1</v>
      </c>
      <c r="J222" s="996"/>
      <c r="K222" s="2"/>
      <c r="L222" s="59"/>
    </row>
    <row r="223" spans="2:12" ht="16.5" thickTop="1" thickBot="1" x14ac:dyDescent="0.25">
      <c r="B223" s="1"/>
      <c r="C223" s="1"/>
      <c r="D223" s="221" t="s">
        <v>162</v>
      </c>
      <c r="E223" s="220"/>
      <c r="F223" s="220"/>
      <c r="G223" s="220"/>
      <c r="H223" s="222"/>
      <c r="I223" s="786">
        <f>(I224+I225+I226)</f>
        <v>824</v>
      </c>
      <c r="J223" s="787"/>
      <c r="K223" s="2"/>
      <c r="L223" s="59"/>
    </row>
    <row r="224" spans="2:12" ht="14.25" thickTop="1" thickBot="1" x14ac:dyDescent="0.25">
      <c r="B224" s="1"/>
      <c r="C224" s="1"/>
      <c r="D224" s="18"/>
      <c r="E224" s="178" t="s">
        <v>10</v>
      </c>
      <c r="F224" s="137"/>
      <c r="G224" s="137"/>
      <c r="H224" s="137"/>
      <c r="I224" s="995">
        <f>Santiago!I224+Mao!I224+MP!I224+Higuey!I224+'Hato Mayor'!I224:J224+Ocoa!I224+Azua!I224+Baní!I224+'Dep. La Vega'!I224:J224+Moca!I224+Cotuí!I224+Bonao!I224+Salcedo!I224+SFM!I224+Samaná!I224+Nagua!I224+Neyba!I224+Pedernales!I224+SJM!I224+LM!I224+'Elías Piña'!I224:J224+PSD!I224+'La Romana'!I224:J224+DN!I224+'1-21 SEIBO'!I224:J224+'Puerto Plata'!I224:J224+SPM!I224+Barahona!I224+Villa!I224</f>
        <v>165</v>
      </c>
      <c r="J224" s="996"/>
      <c r="K224" s="2"/>
      <c r="L224" s="59"/>
    </row>
    <row r="225" spans="2:13" ht="14.25" thickTop="1" thickBot="1" x14ac:dyDescent="0.25">
      <c r="B225" s="1"/>
      <c r="C225" s="1"/>
      <c r="D225" s="18"/>
      <c r="E225" s="162" t="s">
        <v>163</v>
      </c>
      <c r="F225" s="142"/>
      <c r="G225" s="142"/>
      <c r="H225" s="143"/>
      <c r="I225" s="995">
        <f>Santiago!I225+Mao!I225+MP!I225+Higuey!I225+'Hato Mayor'!I225:J225+Ocoa!I225+Azua!I225+Baní!I225+'Dep. La Vega'!I225:J225+Moca!I225+Cotuí!I225+Bonao!I225+Salcedo!I225+SFM!I225+Samaná!I225+Nagua!I225+Neyba!I225+Pedernales!I225+SJM!I225+LM!I225+'Elías Piña'!I225:J225+PSD!I225+'La Romana'!I225:J225+DN!I225+'1-21 SEIBO'!I225:J225+'Puerto Plata'!I225:J225+SPM!I225+Barahona!I225+Villa!I225</f>
        <v>2</v>
      </c>
      <c r="J225" s="996"/>
      <c r="K225" s="2"/>
      <c r="L225" s="59"/>
    </row>
    <row r="226" spans="2:13" ht="14.25" thickTop="1" thickBot="1" x14ac:dyDescent="0.25">
      <c r="B226" s="1"/>
      <c r="C226" s="1"/>
      <c r="D226" s="18"/>
      <c r="E226" s="219" t="s">
        <v>164</v>
      </c>
      <c r="F226" s="145"/>
      <c r="G226" s="145"/>
      <c r="H226" s="146"/>
      <c r="I226" s="995">
        <f>Santiago!I226+Mao!I226+MP!I226+Higuey!I226+'Hato Mayor'!I226:J226+Ocoa!I226+Azua!I226+Baní!I226+'Dep. La Vega'!I226:J226+Moca!I226+Cotuí!I226+Bonao!I226+Salcedo!I226+SFM!I226+Samaná!I226+Nagua!I226+Neyba!I226+Pedernales!I226+SJM!I226+LM!I226+'Elías Piña'!I226:J226+PSD!I226+'La Romana'!I226:J226+DN!I226+'1-21 SEIBO'!I226:J226+'Puerto Plata'!I226:J226+SPM!I226+Barahona!I226+Villa!I226</f>
        <v>582</v>
      </c>
      <c r="J226" s="996"/>
      <c r="K226" s="2"/>
      <c r="L226" s="59"/>
    </row>
    <row r="227" spans="2:13" ht="16.5" thickTop="1" thickBot="1" x14ac:dyDescent="0.25">
      <c r="B227" s="1"/>
      <c r="C227" s="1"/>
      <c r="D227" s="221" t="s">
        <v>165</v>
      </c>
      <c r="E227" s="220"/>
      <c r="F227" s="220"/>
      <c r="G227" s="220"/>
      <c r="H227" s="222"/>
      <c r="I227" s="786">
        <f>(I228+I229+I230+I231)</f>
        <v>467</v>
      </c>
      <c r="J227" s="787"/>
      <c r="K227" s="2"/>
      <c r="L227" s="59"/>
      <c r="M227" s="62"/>
    </row>
    <row r="228" spans="2:13" ht="14.25" thickTop="1" thickBot="1" x14ac:dyDescent="0.25">
      <c r="B228" s="1"/>
      <c r="C228" s="1"/>
      <c r="D228" s="21"/>
      <c r="E228" s="162" t="s">
        <v>10</v>
      </c>
      <c r="F228" s="142"/>
      <c r="G228" s="142"/>
      <c r="H228" s="143"/>
      <c r="I228" s="995">
        <f>Santiago!I228+Mao!I228+MP!I228+Higuey!I228+'Hato Mayor'!I228:J228+Ocoa!I228+Azua!I228+Baní!I228+'Dep. La Vega'!I228:J228+Moca!I228+Cotuí!I228+Bonao!I228+Salcedo!I228+SFM!I228+Samaná!I228+Nagua!I228+Neyba!I228+Pedernales!I228+SJM!I228+LM!I228+'Elías Piña'!I228:J228+PSD!I228+'La Romana'!I228:J228+DN!I228+'1-21 SEIBO'!I228:J228+'Puerto Plata'!I228:J228+SPM!I228+Barahona!I228+Villa!I228</f>
        <v>145</v>
      </c>
      <c r="J228" s="996"/>
      <c r="K228" s="2"/>
      <c r="L228" s="59"/>
    </row>
    <row r="229" spans="2:13" ht="14.25" thickTop="1" thickBot="1" x14ac:dyDescent="0.25">
      <c r="B229" s="1"/>
      <c r="C229" s="1"/>
      <c r="D229" s="18"/>
      <c r="E229" s="162" t="s">
        <v>163</v>
      </c>
      <c r="F229" s="142"/>
      <c r="G229" s="142"/>
      <c r="H229" s="143"/>
      <c r="I229" s="995">
        <f>Santiago!I229+Mao!I229+MP!I229+Higuey!I229+'Hato Mayor'!I229:J229+Ocoa!I229+Azua!I229+Baní!I229+'Dep. La Vega'!I229:J229+Moca!I229+Cotuí!I229+Bonao!I229+Salcedo!I229+SFM!I229+Samaná!I229+Nagua!I229+Neyba!I229+Pedernales!I229+SJM!I229+LM!I229+'Elías Piña'!I229:J229+PSD!I229+'La Romana'!I229:J229+DN!I229+'1-21 SEIBO'!I229:J229+'Puerto Plata'!I229:J229+SPM!I229+Barahona!I229+Villa!I229</f>
        <v>2</v>
      </c>
      <c r="J229" s="996"/>
      <c r="K229" s="2"/>
      <c r="L229" s="63"/>
    </row>
    <row r="230" spans="2:13" ht="14.25" thickTop="1" thickBot="1" x14ac:dyDescent="0.25">
      <c r="B230" s="1"/>
      <c r="C230" s="1"/>
      <c r="D230" s="18"/>
      <c r="E230" s="219" t="s">
        <v>164</v>
      </c>
      <c r="F230" s="145"/>
      <c r="G230" s="145"/>
      <c r="H230" s="146"/>
      <c r="I230" s="995">
        <f>Santiago!I230+Mao!I230+MP!I230+Higuey!I230+'Hato Mayor'!I230:J230+Ocoa!I230+Azua!I230+Baní!I230+'Dep. La Vega'!I230:J230+Moca!I230+Cotuí!I230+Bonao!I230+Salcedo!I230+SFM!I230+Samaná!I230+Nagua!I230+Neyba!I230+Pedernales!I230+SJM!I230+LM!I230+'Elías Piña'!I230:J230+PSD!I230+'La Romana'!I230:J230+DN!I230+'1-21 SEIBO'!I230:J230+'Puerto Plata'!I230:J230+SPM!I230+Barahona!I230+Villa!I230</f>
        <v>278</v>
      </c>
      <c r="J230" s="996"/>
      <c r="K230" s="2"/>
      <c r="L230" s="59"/>
    </row>
    <row r="231" spans="2:13" ht="14.25" thickTop="1" thickBot="1" x14ac:dyDescent="0.25">
      <c r="B231" s="1"/>
      <c r="C231" s="1"/>
      <c r="D231" s="18"/>
      <c r="E231" s="219" t="s">
        <v>166</v>
      </c>
      <c r="F231" s="145"/>
      <c r="G231" s="145"/>
      <c r="H231" s="146"/>
      <c r="I231" s="995">
        <f>Santiago!I231+Mao!I231+MP!I231+Higuey!I231+'Hato Mayor'!I231:J231+Ocoa!I231+Azua!I231+Baní!I231+'Dep. La Vega'!I231:J231+Moca!I231+Cotuí!I231+Bonao!I231+Salcedo!I231+SFM!I231+Samaná!I231+Nagua!I231+Neyba!I231+Pedernales!I231+SJM!I231+LM!I231+'Elías Piña'!I231:J231+PSD!I231+'La Romana'!I231:J231+DN!I231+'1-21 SEIBO'!I231:J231+'Puerto Plata'!I231:J231+SPM!I231+Barahona!I231+Villa!I231</f>
        <v>15</v>
      </c>
      <c r="J231" s="996"/>
      <c r="K231" s="2"/>
      <c r="L231" s="59"/>
    </row>
    <row r="232" spans="2:13" ht="16.5" thickTop="1" thickBot="1" x14ac:dyDescent="0.3">
      <c r="B232" s="1"/>
      <c r="C232" s="1"/>
      <c r="D232" s="18"/>
      <c r="E232" s="860" t="s">
        <v>31</v>
      </c>
      <c r="F232" s="861"/>
      <c r="G232" s="861"/>
      <c r="H232" s="862"/>
      <c r="I232" s="832">
        <f>(I233+I234+I235+I236)</f>
        <v>673</v>
      </c>
      <c r="J232" s="832"/>
      <c r="K232" s="2"/>
      <c r="L232" s="59"/>
    </row>
    <row r="233" spans="2:13" ht="14.25" thickTop="1" thickBot="1" x14ac:dyDescent="0.25">
      <c r="B233" s="1"/>
      <c r="C233" s="1"/>
      <c r="D233" s="18"/>
      <c r="E233" s="178" t="s">
        <v>10</v>
      </c>
      <c r="F233" s="137"/>
      <c r="G233" s="137"/>
      <c r="H233" s="137"/>
      <c r="I233" s="995">
        <f>Santiago!I233+Mao!I233+MP!I233+Higuey!I233+'Hato Mayor'!I233:J233+Ocoa!I233+Azua!I233+Baní!I233+'Dep. La Vega'!I233:J233+Moca!I233+Cotuí!I233+Bonao!I233+Salcedo!I233+SFM!I233+Samaná!I233+Nagua!I233+Neyba!I233+Pedernales!I233+SJM!I233+LM!I233+'Elías Piña'!I233:J233+PSD!I233+'La Romana'!I233:J233+DN!I233+'1-21 SEIBO'!I233:J233+'Puerto Plata'!I233:J233+SPM!I233+Barahona!I233+Villa!I233</f>
        <v>101</v>
      </c>
      <c r="J233" s="996"/>
      <c r="K233" s="2"/>
      <c r="L233" s="59"/>
    </row>
    <row r="234" spans="2:13" ht="14.25" thickTop="1" thickBot="1" x14ac:dyDescent="0.25">
      <c r="B234" s="1"/>
      <c r="C234" s="1"/>
      <c r="D234" s="18"/>
      <c r="E234" s="162" t="s">
        <v>163</v>
      </c>
      <c r="F234" s="142"/>
      <c r="G234" s="142"/>
      <c r="H234" s="143"/>
      <c r="I234" s="995">
        <f>Santiago!I234+Mao!I234+MP!I234+Higuey!I234+'Hato Mayor'!I234:J234+Ocoa!I234+Azua!I234+Baní!I234+'Dep. La Vega'!I234:J234+Moca!I234+Cotuí!I234+Bonao!I234+Salcedo!I234+SFM!I234+Samaná!I234+Nagua!I234+Neyba!I234+Pedernales!I234+SJM!I234+LM!I234+'Elías Piña'!I234:J234+PSD!I234+'La Romana'!I234:J234+DN!I234+'1-21 SEIBO'!I234:J234+'Puerto Plata'!I234:J234+SPM!I234+Barahona!I234+Villa!I234</f>
        <v>0</v>
      </c>
      <c r="J234" s="996"/>
      <c r="K234" s="2"/>
      <c r="L234" s="59"/>
    </row>
    <row r="235" spans="2:13" ht="14.25" thickTop="1" thickBot="1" x14ac:dyDescent="0.25">
      <c r="B235" s="1"/>
      <c r="C235" s="1"/>
      <c r="D235" s="18"/>
      <c r="E235" s="219" t="s">
        <v>164</v>
      </c>
      <c r="F235" s="145"/>
      <c r="G235" s="145"/>
      <c r="H235" s="146"/>
      <c r="I235" s="995">
        <f>Santiago!I235+Mao!I235+MP!I235+Higuey!I235+'Hato Mayor'!I235:J235+Ocoa!I235+Azua!I235+Baní!I235+'Dep. La Vega'!I235:J235+Moca!I235+Cotuí!I235+Bonao!I235+Salcedo!I235+SFM!I235+Samaná!I235+Nagua!I235+Neyba!I235+Pedernales!I235+SJM!I235+LM!I235+'Elías Piña'!I235:J235+PSD!I235+'La Romana'!I235:J235+DN!I235+'1-21 SEIBO'!I235:J235+'Puerto Plata'!I235:J235+SPM!I235+Barahona!I235+Villa!I235</f>
        <v>286</v>
      </c>
      <c r="J235" s="996"/>
      <c r="K235" s="2"/>
      <c r="L235" s="59"/>
    </row>
    <row r="236" spans="2:13" ht="14.25" thickTop="1" thickBot="1" x14ac:dyDescent="0.25">
      <c r="B236" s="1"/>
      <c r="C236" s="1"/>
      <c r="D236" s="18"/>
      <c r="E236" s="162" t="s">
        <v>44</v>
      </c>
      <c r="F236" s="145"/>
      <c r="G236" s="145"/>
      <c r="H236" s="146"/>
      <c r="I236" s="995">
        <f>Santiago!I236+Mao!I236+MP!I236+Higuey!I236+'Hato Mayor'!I236:J236+Ocoa!I236+Azua!I236+Baní!I236+'Dep. La Vega'!I236:J236+Moca!I236+Cotuí!I236+Bonao!I236+Salcedo!I236+SFM!I236+Samaná!I236+Nagua!I236+Neyba!I236+Pedernales!I236+SJM!I236+LM!I236+'Elías Piña'!I236:J236+PSD!I236+'La Romana'!I236:J236+DN!I236+'1-21 SEIBO'!I236:J236+'Puerto Plata'!I236:J236+SPM!I236+Barahona!I236+Villa!I236</f>
        <v>168</v>
      </c>
      <c r="J236" s="996"/>
      <c r="K236" s="2"/>
      <c r="L236" s="59"/>
    </row>
    <row r="237" spans="2:13" ht="16.5" thickTop="1" thickBot="1" x14ac:dyDescent="0.25">
      <c r="B237" s="1"/>
      <c r="C237" s="85"/>
      <c r="D237" s="71" t="s">
        <v>171</v>
      </c>
      <c r="E237" s="155"/>
      <c r="F237" s="179"/>
      <c r="G237" s="157"/>
      <c r="H237" s="164"/>
      <c r="I237" s="804">
        <f>(I238+I239+I240+I241)</f>
        <v>757</v>
      </c>
      <c r="J237" s="804"/>
      <c r="K237" s="1"/>
      <c r="L237" s="59"/>
    </row>
    <row r="238" spans="2:13" ht="14.25" thickTop="1" thickBot="1" x14ac:dyDescent="0.25">
      <c r="B238" s="1"/>
      <c r="C238" s="11"/>
      <c r="D238" s="86"/>
      <c r="E238" s="180" t="s">
        <v>167</v>
      </c>
      <c r="F238" s="181"/>
      <c r="G238" s="181"/>
      <c r="H238" s="182"/>
      <c r="I238" s="995">
        <f>Santiago!I238+Mao!I238+MP!I238+Higuey!I238+'Hato Mayor'!I238:J238+Ocoa!I238+Azua!I238+Baní!I238+'Dep. La Vega'!I238:J238+Moca!I238+Cotuí!I238+Bonao!I238+Salcedo!I238+SFM!I238+Samaná!I238+Nagua!I238+Neyba!I238+Pedernales!I238+SJM!I238+LM!I238+'Elías Piña'!I238:J238+PSD!I238+'La Romana'!I238:J238+DN!I238+'1-21 SEIBO'!I238:J238+'Puerto Plata'!I238:J238+SPM!I238+Barahona!I238+Villa!I238</f>
        <v>58</v>
      </c>
      <c r="J238" s="996"/>
      <c r="K238" s="1"/>
      <c r="L238" s="59"/>
    </row>
    <row r="239" spans="2:13" ht="12.75" customHeight="1" thickTop="1" thickBot="1" x14ac:dyDescent="0.25">
      <c r="B239" s="1"/>
      <c r="C239" s="87"/>
      <c r="D239" s="85"/>
      <c r="E239" s="181" t="s">
        <v>168</v>
      </c>
      <c r="F239" s="181"/>
      <c r="G239" s="181"/>
      <c r="H239" s="181"/>
      <c r="I239" s="995">
        <f>Santiago!I239+Mao!I239+MP!I239+Higuey!I239+'Hato Mayor'!I239:J239+Ocoa!I239+Azua!I239+Baní!I239+'Dep. La Vega'!I239:J239+Moca!I239+Cotuí!I239+Bonao!I239+Salcedo!I239+SFM!I239+Samaná!I239+Nagua!I239+Neyba!I239+Pedernales!I239+SJM!I239+LM!I239+'Elías Piña'!I239:J239+PSD!I239+'La Romana'!I239:J239+DN!I239+'1-21 SEIBO'!I239:J239+'Puerto Plata'!I239:J239+SPM!I239+Barahona!I239+Villa!I239</f>
        <v>135</v>
      </c>
      <c r="J239" s="996"/>
      <c r="K239" s="1"/>
    </row>
    <row r="240" spans="2:13" ht="12.75" customHeight="1" thickTop="1" thickBot="1" x14ac:dyDescent="0.25">
      <c r="B240" s="1"/>
      <c r="C240" s="87"/>
      <c r="D240" s="85"/>
      <c r="E240" s="183" t="s">
        <v>169</v>
      </c>
      <c r="F240" s="181"/>
      <c r="G240" s="181"/>
      <c r="H240" s="182"/>
      <c r="I240" s="995">
        <f>Santiago!I240+Mao!I240+MP!I240+Higuey!I240+'Hato Mayor'!I240:J240+Ocoa!I240+Azua!I240+Baní!I240+'Dep. La Vega'!I240:J240+Moca!I240+Cotuí!I240+Bonao!I240+Salcedo!I240+SFM!I240+Samaná!I240+Nagua!I240+Neyba!I240+Pedernales!I240+SJM!I240+LM!I240+'Elías Piña'!I240:J240+PSD!I240+'La Romana'!I240:J240+DN!I240+'1-21 SEIBO'!I240:J240+'Puerto Plata'!I240:J240+SPM!I240+Barahona!I240+Villa!I240</f>
        <v>478</v>
      </c>
      <c r="J240" s="996"/>
      <c r="K240" s="1"/>
    </row>
    <row r="241" spans="2:11" ht="13.5" customHeight="1" thickTop="1" thickBot="1" x14ac:dyDescent="0.25">
      <c r="B241" s="1"/>
      <c r="C241" s="87"/>
      <c r="D241" s="85"/>
      <c r="E241" s="183" t="s">
        <v>170</v>
      </c>
      <c r="F241" s="181"/>
      <c r="G241" s="181"/>
      <c r="H241" s="182"/>
      <c r="I241" s="995">
        <f>Santiago!I241+Mao!I241+MP!I241+Higuey!I241+'Hato Mayor'!I241:J241+Ocoa!I241+Azua!I241+Baní!I241+'Dep. La Vega'!I241:J241+Moca!I241+Cotuí!I241+Bonao!I241+Salcedo!I241+SFM!I241+Samaná!I241+Nagua!I241+Neyba!I241+Pedernales!I241+SJM!I241+LM!I241+'Elías Piña'!I241:J241+PSD!I241+'La Romana'!I241:J241+DN!I241+'1-21 SEIBO'!I241:J241+'Puerto Plata'!I241:J241+SPM!I241+Barahona!I241+Villa!I241</f>
        <v>3</v>
      </c>
      <c r="J241" s="996"/>
      <c r="K241" s="1"/>
    </row>
    <row r="242" spans="2:11" ht="15" customHeight="1" thickTop="1" thickBot="1" x14ac:dyDescent="0.3">
      <c r="B242" s="1"/>
      <c r="C242" s="10"/>
      <c r="D242" s="18"/>
      <c r="E242" s="224" t="s">
        <v>40</v>
      </c>
      <c r="F242" s="184"/>
      <c r="G242" s="184"/>
      <c r="H242" s="185"/>
      <c r="I242" s="832">
        <f>I243+I244+I245</f>
        <v>10</v>
      </c>
      <c r="J242" s="832"/>
      <c r="K242" s="1"/>
    </row>
    <row r="243" spans="2:11" ht="13.5" customHeight="1" thickTop="1" thickBot="1" x14ac:dyDescent="0.25">
      <c r="B243" s="1"/>
      <c r="C243" s="1"/>
      <c r="D243" s="18"/>
      <c r="E243" s="186" t="s">
        <v>13</v>
      </c>
      <c r="F243" s="142"/>
      <c r="G243" s="142"/>
      <c r="H243" s="143"/>
      <c r="I243" s="995">
        <f>Santiago!I243+Mao!I243+MP!I243+Higuey!I243+'Hato Mayor'!I243:J243+Ocoa!I243+Azua!I243+Baní!I243+'Dep. La Vega'!I243:J243+Moca!I243+Cotuí!I243+Bonao!I243+Salcedo!I243+SFM!I243+Samaná!I243+Nagua!I243+Neyba!I243+Pedernales!I243+SJM!I243+LM!I243+'Elías Piña'!I243:J243+PSD!I243+'La Romana'!I243:J243+DN!I243+'1-21 SEIBO'!I243:J243+'Puerto Plata'!I243:J243+SPM!I243+Barahona!I243+Villa!I243</f>
        <v>0</v>
      </c>
      <c r="J243" s="996"/>
      <c r="K243" s="1"/>
    </row>
    <row r="244" spans="2:11" ht="13.5" customHeight="1" thickTop="1" thickBot="1" x14ac:dyDescent="0.25">
      <c r="B244" s="1"/>
      <c r="C244" s="10"/>
      <c r="D244" s="18"/>
      <c r="E244" s="187" t="s">
        <v>14</v>
      </c>
      <c r="F244" s="181"/>
      <c r="G244" s="181"/>
      <c r="H244" s="182"/>
      <c r="I244" s="995">
        <f>Santiago!I244+Mao!I244+MP!I244+Higuey!I244+'Hato Mayor'!I244:J244+Ocoa!I244+Azua!I244+Baní!I244+'Dep. La Vega'!I244:J244+Moca!I244+Cotuí!I244+Bonao!I244+Salcedo!I244+SFM!I244+Samaná!I244+Nagua!I244+Neyba!I244+Pedernales!I244+SJM!I244+LM!I244+'Elías Piña'!I244:J244+PSD!I244+'La Romana'!I244:J244+DN!I244+'1-21 SEIBO'!I244:J244+'Puerto Plata'!I244:J244+SPM!I244+Barahona!I244+Villa!I244</f>
        <v>5</v>
      </c>
      <c r="J244" s="996"/>
      <c r="K244" s="1"/>
    </row>
    <row r="245" spans="2:11" ht="15.75" customHeight="1" thickTop="1" thickBot="1" x14ac:dyDescent="0.25">
      <c r="B245" s="1"/>
      <c r="C245" s="10"/>
      <c r="D245" s="18"/>
      <c r="E245" s="188" t="s">
        <v>121</v>
      </c>
      <c r="F245" s="181"/>
      <c r="G245" s="181"/>
      <c r="H245" s="182"/>
      <c r="I245" s="995">
        <f>Santiago!I245+Mao!I245+MP!I245+Higuey!I245+'Hato Mayor'!I245:J245+Ocoa!I245+Azua!I245+Baní!I245+'Dep. La Vega'!I245:J245+Moca!I245+Cotuí!I245+Bonao!I245+Salcedo!I245+SFM!I245+Samaná!I245+Nagua!I245+Neyba!I245+Pedernales!I245+SJM!I245+LM!I245+'Elías Piña'!I245:J245+PSD!I245+'La Romana'!I245:J245+DN!I245+'1-21 SEIBO'!I245:J245+'Puerto Plata'!I245:J245+SPM!I245+Barahona!I245+Villa!I245</f>
        <v>0</v>
      </c>
      <c r="J245" s="996"/>
      <c r="K245" s="3"/>
    </row>
    <row r="246" spans="2:11" ht="17.25" thickTop="1" thickBot="1" x14ac:dyDescent="0.25">
      <c r="B246" s="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1"/>
    </row>
    <row r="247" spans="2:11" ht="16.5" thickTop="1" x14ac:dyDescent="0.2">
      <c r="B247" s="1"/>
      <c r="C247" s="192"/>
      <c r="D247" s="193"/>
      <c r="E247" s="193"/>
      <c r="F247" s="193"/>
      <c r="G247" s="194"/>
      <c r="H247" s="864">
        <f>(F10+J15-F21+J77-H89)</f>
        <v>7003</v>
      </c>
      <c r="I247" s="865"/>
      <c r="J247" s="866"/>
      <c r="K247" s="1"/>
    </row>
    <row r="248" spans="2:11" ht="16.5" thickBot="1" x14ac:dyDescent="0.25">
      <c r="B248" s="3"/>
      <c r="C248" s="195"/>
      <c r="D248" s="196"/>
      <c r="E248" s="196"/>
      <c r="F248" s="196"/>
      <c r="G248" s="197"/>
      <c r="H248" s="867"/>
      <c r="I248" s="868"/>
      <c r="J248" s="869"/>
      <c r="K248" s="3"/>
    </row>
    <row r="249" spans="2:11" ht="13.5" thickTop="1" x14ac:dyDescent="0.2">
      <c r="E249" s="56"/>
    </row>
    <row r="251" spans="2:11" x14ac:dyDescent="0.2">
      <c r="E251" s="64"/>
    </row>
    <row r="252" spans="2:11" x14ac:dyDescent="0.2">
      <c r="E252" s="64"/>
    </row>
    <row r="253" spans="2:11" x14ac:dyDescent="0.2">
      <c r="E253" s="64"/>
    </row>
    <row r="254" spans="2:11" x14ac:dyDescent="0.2">
      <c r="E254" s="64"/>
    </row>
    <row r="255" spans="2:11" x14ac:dyDescent="0.2">
      <c r="E255" s="64"/>
    </row>
    <row r="256" spans="2:11" x14ac:dyDescent="0.2">
      <c r="E256" s="56"/>
    </row>
    <row r="258" spans="5:5" x14ac:dyDescent="0.2">
      <c r="E258" s="56"/>
    </row>
  </sheetData>
  <sheetProtection password="D0C7" sheet="1"/>
  <customSheetViews>
    <customSheetView guid="{4D1B92CA-0296-4BA5-AF1C-48AF834C52B4}" scale="120" showGridLines="0" showRowCol="0" zeroValues="0">
      <selection activeCell="N9" sqref="N9"/>
      <rowBreaks count="1" manualBreakCount="1">
        <brk id="78" max="16383" man="1"/>
      </rowBreaks>
      <pageMargins left="3.937007874015748E-2" right="0.23622047244094491" top="0.15748031496062992" bottom="3.937007874015748E-2" header="0" footer="0"/>
      <printOptions verticalCentered="1"/>
      <pageSetup scale="75" fitToHeight="2" pageOrder="overThenDown" orientation="portrait" r:id="rId1"/>
      <headerFooter alignWithMargins="0"/>
    </customSheetView>
    <customSheetView guid="{C479FF3D-8620-4676-9F85-F652A590F30E}" scale="120" showGridLines="0" showRowCol="0" zeroValues="0">
      <selection activeCell="N9" sqref="N9"/>
      <rowBreaks count="1" manualBreakCount="1">
        <brk id="78" max="16383" man="1"/>
      </rowBreaks>
      <pageMargins left="3.937007874015748E-2" right="0.23622047244094491" top="0.15748031496062992" bottom="3.937007874015748E-2" header="0" footer="0"/>
      <printOptions verticalCentered="1"/>
      <pageSetup scale="75" fitToHeight="2" pageOrder="overThenDown" orientation="portrait" r:id="rId2"/>
      <headerFooter alignWithMargins="0"/>
    </customSheetView>
    <customSheetView guid="{93E3F420-C415-4B27-A059-5A8F7DCFB319}" scale="120" showGridLines="0" showRowCol="0" zeroValues="0">
      <selection activeCell="H247" sqref="H247:J248"/>
      <rowBreaks count="1" manualBreakCount="1">
        <brk id="78" max="16383" man="1"/>
      </rowBreaks>
      <pageMargins left="3.937007874015748E-2" right="0.23622047244094491" top="0.15748031496062992" bottom="3.937007874015748E-2" header="0" footer="0"/>
      <printOptions verticalCentered="1"/>
      <pageSetup scale="75" fitToHeight="2" pageOrder="overThenDown" orientation="portrait" r:id="rId3"/>
      <headerFooter alignWithMargins="0"/>
    </customSheetView>
    <customSheetView guid="{0DA6477F-8024-476B-887E-CBA97BB111E8}" showGridLines="0" showRowCol="0" zeroValues="0" topLeftCell="B1">
      <selection activeCell="B1" activeCellId="2" sqref="I243:J245 H1:I1 B1:F4"/>
      <rowBreaks count="1" manualBreakCount="1">
        <brk id="78" max="16383" man="1"/>
      </rowBreaks>
      <pageMargins left="3.937007874015748E-2" right="0.23622047244094491" top="0.15748031496062992" bottom="3.937007874015748E-2" header="0" footer="0"/>
      <printOptions verticalCentered="1"/>
      <pageSetup scale="75" fitToHeight="2" pageOrder="overThenDown" orientation="portrait" r:id="rId4"/>
      <headerFooter alignWithMargins="0"/>
    </customSheetView>
    <customSheetView guid="{2303B38C-7E86-4405-8750-E3C0D1408889}" showGridLines="0" showRowCol="0" zeroValues="0">
      <selection activeCell="B2" sqref="B2"/>
      <rowBreaks count="1" manualBreakCount="1">
        <brk id="74" max="16383" man="1"/>
      </rowBreaks>
      <pageMargins left="3.937007874015748E-2" right="0.23622047244094491" top="0.15748031496062992" bottom="3.937007874015748E-2" header="0" footer="0"/>
      <printOptions verticalCentered="1"/>
      <pageSetup scale="75" fitToHeight="2" pageOrder="overThenDown" orientation="portrait" r:id="rId5"/>
      <headerFooter alignWithMargins="0"/>
    </customSheetView>
    <customSheetView guid="{5B4B215A-BEF8-4606-BAD2-CC1F76A3113C}" scale="120" showGridLines="0" showRowCol="0" zeroValues="0">
      <selection activeCell="H247" sqref="H247:J248"/>
      <rowBreaks count="1" manualBreakCount="1">
        <brk id="78" max="16383" man="1"/>
      </rowBreaks>
      <pageMargins left="3.937007874015748E-2" right="0.23622047244094491" top="0.15748031496062992" bottom="3.937007874015748E-2" header="0" footer="0"/>
      <printOptions verticalCentered="1"/>
      <pageSetup scale="75" fitToHeight="2" pageOrder="overThenDown" orientation="portrait" r:id="rId6"/>
      <headerFooter alignWithMargins="0"/>
    </customSheetView>
    <customSheetView guid="{AB11C4E2-D344-413B-90BE-142C56FCF610}" scale="120" showGridLines="0" showRowCol="0" zeroValues="0">
      <selection activeCell="N9" sqref="N9"/>
      <rowBreaks count="1" manualBreakCount="1">
        <brk id="78" max="16383" man="1"/>
      </rowBreaks>
      <pageMargins left="3.937007874015748E-2" right="0.23622047244094491" top="0.15748031496062992" bottom="3.937007874015748E-2" header="0" footer="0"/>
      <printOptions verticalCentered="1"/>
      <pageSetup scale="75" fitToHeight="2" pageOrder="overThenDown" orientation="portrait" r:id="rId7"/>
      <headerFooter alignWithMargins="0"/>
    </customSheetView>
  </customSheetViews>
  <mergeCells count="194">
    <mergeCell ref="I135:J135"/>
    <mergeCell ref="I140:J140"/>
    <mergeCell ref="I210:J210"/>
    <mergeCell ref="I208:J208"/>
    <mergeCell ref="I207:J207"/>
    <mergeCell ref="I143:J143"/>
    <mergeCell ref="I216:J216"/>
    <mergeCell ref="I238:J238"/>
    <mergeCell ref="I236:J236"/>
    <mergeCell ref="I209:J209"/>
    <mergeCell ref="I212:J212"/>
    <mergeCell ref="I213:J213"/>
    <mergeCell ref="I224:J224"/>
    <mergeCell ref="I217:J217"/>
    <mergeCell ref="I227:J227"/>
    <mergeCell ref="I233:J233"/>
    <mergeCell ref="I221:J221"/>
    <mergeCell ref="I145:J145"/>
    <mergeCell ref="I141:J141"/>
    <mergeCell ref="I147:J147"/>
    <mergeCell ref="I149:J149"/>
    <mergeCell ref="I150:J150"/>
    <mergeCell ref="I146:J146"/>
    <mergeCell ref="I138:J138"/>
    <mergeCell ref="I137:J137"/>
    <mergeCell ref="I142:J142"/>
    <mergeCell ref="I218:J218"/>
    <mergeCell ref="I215:J215"/>
    <mergeCell ref="I199:J199"/>
    <mergeCell ref="I195:J195"/>
    <mergeCell ref="I197:J197"/>
    <mergeCell ref="I194:J194"/>
    <mergeCell ref="I144:J144"/>
    <mergeCell ref="I139:J139"/>
    <mergeCell ref="I191:J191"/>
    <mergeCell ref="I172:J172"/>
    <mergeCell ref="I175:J175"/>
    <mergeCell ref="I174:J174"/>
    <mergeCell ref="I179:J179"/>
    <mergeCell ref="I151:J151"/>
    <mergeCell ref="I214:J214"/>
    <mergeCell ref="I211:J211"/>
    <mergeCell ref="I148:J148"/>
    <mergeCell ref="I153:J153"/>
    <mergeCell ref="I156:J156"/>
    <mergeCell ref="I157:J157"/>
    <mergeCell ref="I159:J159"/>
    <mergeCell ref="I124:J124"/>
    <mergeCell ref="I126:J126"/>
    <mergeCell ref="I132:J132"/>
    <mergeCell ref="I99:J99"/>
    <mergeCell ref="I101:J101"/>
    <mergeCell ref="I116:J116"/>
    <mergeCell ref="I118:J118"/>
    <mergeCell ref="I119:J119"/>
    <mergeCell ref="I131:J131"/>
    <mergeCell ref="I103:J103"/>
    <mergeCell ref="I107:J107"/>
    <mergeCell ref="I108:J108"/>
    <mergeCell ref="I109:J109"/>
    <mergeCell ref="I102:J102"/>
    <mergeCell ref="I123:J123"/>
    <mergeCell ref="I115:J115"/>
    <mergeCell ref="I113:J113"/>
    <mergeCell ref="I114:J114"/>
    <mergeCell ref="I128:J128"/>
    <mergeCell ref="I129:J129"/>
    <mergeCell ref="I130:J130"/>
    <mergeCell ref="J21:J22"/>
    <mergeCell ref="C5:H5"/>
    <mergeCell ref="C6:H6"/>
    <mergeCell ref="D55:E55"/>
    <mergeCell ref="H13:I13"/>
    <mergeCell ref="F19:I19"/>
    <mergeCell ref="H9:I9"/>
    <mergeCell ref="C9:E11"/>
    <mergeCell ref="C16:G16"/>
    <mergeCell ref="D23:E23"/>
    <mergeCell ref="F21:I21"/>
    <mergeCell ref="C7:D7"/>
    <mergeCell ref="F10:G11"/>
    <mergeCell ref="H10:I11"/>
    <mergeCell ref="J13:K14"/>
    <mergeCell ref="C13:G15"/>
    <mergeCell ref="F9:G9"/>
    <mergeCell ref="C17:G17"/>
    <mergeCell ref="J15:K15"/>
    <mergeCell ref="J16:K16"/>
    <mergeCell ref="J17:K17"/>
    <mergeCell ref="D43:E43"/>
    <mergeCell ref="D34:E34"/>
    <mergeCell ref="H94:I94"/>
    <mergeCell ref="C95:H97"/>
    <mergeCell ref="E91:F91"/>
    <mergeCell ref="E94:F94"/>
    <mergeCell ref="H89:I90"/>
    <mergeCell ref="H91:I91"/>
    <mergeCell ref="D38:E38"/>
    <mergeCell ref="I95:J95"/>
    <mergeCell ref="H88:I88"/>
    <mergeCell ref="C66:I68"/>
    <mergeCell ref="D77:E77"/>
    <mergeCell ref="J66:J68"/>
    <mergeCell ref="I96:J97"/>
    <mergeCell ref="C88:G90"/>
    <mergeCell ref="D70:E70"/>
    <mergeCell ref="D78:E78"/>
    <mergeCell ref="H92:I92"/>
    <mergeCell ref="H93:I93"/>
    <mergeCell ref="D72:E72"/>
    <mergeCell ref="C76:I76"/>
    <mergeCell ref="I98:J98"/>
    <mergeCell ref="I100:J100"/>
    <mergeCell ref="I154:J154"/>
    <mergeCell ref="I162:J162"/>
    <mergeCell ref="I155:J155"/>
    <mergeCell ref="I160:J160"/>
    <mergeCell ref="I152:J152"/>
    <mergeCell ref="I161:J161"/>
    <mergeCell ref="I158:J158"/>
    <mergeCell ref="I136:J136"/>
    <mergeCell ref="I125:J125"/>
    <mergeCell ref="I110:J110"/>
    <mergeCell ref="I121:J121"/>
    <mergeCell ref="I106:J106"/>
    <mergeCell ref="I111:J111"/>
    <mergeCell ref="I117:J117"/>
    <mergeCell ref="I127:J127"/>
    <mergeCell ref="I122:J122"/>
    <mergeCell ref="I105:J105"/>
    <mergeCell ref="I104:J104"/>
    <mergeCell ref="I133:J133"/>
    <mergeCell ref="I134:J134"/>
    <mergeCell ref="I120:J120"/>
    <mergeCell ref="I112:J112"/>
    <mergeCell ref="H246:J246"/>
    <mergeCell ref="H247:J248"/>
    <mergeCell ref="I240:J240"/>
    <mergeCell ref="I189:J189"/>
    <mergeCell ref="I226:J226"/>
    <mergeCell ref="I230:J230"/>
    <mergeCell ref="I229:J229"/>
    <mergeCell ref="I196:J196"/>
    <mergeCell ref="I204:J204"/>
    <mergeCell ref="I198:J198"/>
    <mergeCell ref="I225:J225"/>
    <mergeCell ref="I242:J242"/>
    <mergeCell ref="I239:J239"/>
    <mergeCell ref="I245:J245"/>
    <mergeCell ref="I244:J244"/>
    <mergeCell ref="I241:J241"/>
    <mergeCell ref="I237:J237"/>
    <mergeCell ref="I243:J243"/>
    <mergeCell ref="I220:J220"/>
    <mergeCell ref="I193:J193"/>
    <mergeCell ref="I200:J200"/>
    <mergeCell ref="I205:J205"/>
    <mergeCell ref="I206:J206"/>
    <mergeCell ref="I228:J228"/>
    <mergeCell ref="I234:J234"/>
    <mergeCell ref="I235:J235"/>
    <mergeCell ref="E232:H232"/>
    <mergeCell ref="I232:J232"/>
    <mergeCell ref="I163:J163"/>
    <mergeCell ref="I164:J164"/>
    <mergeCell ref="I165:J165"/>
    <mergeCell ref="I201:J201"/>
    <mergeCell ref="I169:J169"/>
    <mergeCell ref="I202:J202"/>
    <mergeCell ref="I166:J166"/>
    <mergeCell ref="I180:J180"/>
    <mergeCell ref="I186:J186"/>
    <mergeCell ref="I187:J187"/>
    <mergeCell ref="I188:J188"/>
    <mergeCell ref="I185:J185"/>
    <mergeCell ref="I177:J177"/>
    <mergeCell ref="I182:J182"/>
    <mergeCell ref="I183:J183"/>
    <mergeCell ref="I184:J184"/>
    <mergeCell ref="I219:J219"/>
    <mergeCell ref="I190:J190"/>
    <mergeCell ref="I178:J178"/>
    <mergeCell ref="I181:J181"/>
    <mergeCell ref="I231:J231"/>
    <mergeCell ref="I171:J171"/>
    <mergeCell ref="I192:J192"/>
    <mergeCell ref="I203:J203"/>
    <mergeCell ref="I167:J167"/>
    <mergeCell ref="I168:J168"/>
    <mergeCell ref="I170:J170"/>
    <mergeCell ref="I176:J176"/>
    <mergeCell ref="I173:J173"/>
    <mergeCell ref="I222:J222"/>
    <mergeCell ref="I223:J223"/>
  </mergeCells>
  <phoneticPr fontId="4" type="noConversion"/>
  <printOptions verticalCentered="1"/>
  <pageMargins left="3.937007874015748E-2" right="0.23622047244094491" top="0.15748031496062992" bottom="3.937007874015748E-2" header="0" footer="0"/>
  <pageSetup scale="50" fitToHeight="0" pageOrder="overThenDown" orientation="portrait" r:id="rId8"/>
  <headerFooter alignWithMargins="0"/>
  <rowBreaks count="1" manualBreakCount="1">
    <brk id="78" max="16383" man="1"/>
  </rowBreaks>
  <ignoredErrors>
    <ignoredError sqref="J76" formula="1"/>
    <ignoredError sqref="I218 I232" unlockedFormula="1"/>
  </ignoredErrors>
  <drawing r:id="rId9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8:Y94"/>
  <sheetViews>
    <sheetView showGridLines="0" tabSelected="1" zoomScale="70" zoomScaleNormal="70" workbookViewId="0">
      <selection activeCell="Y9" sqref="Y9"/>
    </sheetView>
  </sheetViews>
  <sheetFormatPr baseColWidth="10" defaultRowHeight="12.75" x14ac:dyDescent="0.2"/>
  <cols>
    <col min="2" max="2" width="27" customWidth="1"/>
    <col min="3" max="3" width="15.140625" bestFit="1" customWidth="1"/>
    <col min="4" max="4" width="23.85546875" customWidth="1"/>
    <col min="5" max="5" width="19.7109375" customWidth="1"/>
    <col min="6" max="6" width="53.5703125" customWidth="1"/>
    <col min="7" max="7" width="13.85546875" customWidth="1"/>
    <col min="11" max="11" width="44.140625" customWidth="1"/>
    <col min="12" max="12" width="13" customWidth="1"/>
    <col min="13" max="13" width="12.5703125" customWidth="1"/>
    <col min="16" max="16" width="26.140625" customWidth="1"/>
    <col min="17" max="17" width="19.85546875" customWidth="1"/>
    <col min="18" max="18" width="20" customWidth="1"/>
    <col min="19" max="19" width="18.28515625" customWidth="1"/>
    <col min="21" max="21" width="17.7109375" customWidth="1"/>
    <col min="23" max="23" width="13" customWidth="1"/>
  </cols>
  <sheetData>
    <row r="8" spans="2:23" ht="13.5" thickBot="1" x14ac:dyDescent="0.25"/>
    <row r="9" spans="2:23" ht="31.5" customHeight="1" thickBot="1" x14ac:dyDescent="0.25">
      <c r="B9" s="1018" t="s">
        <v>227</v>
      </c>
      <c r="C9" s="1019"/>
      <c r="D9" s="1020"/>
      <c r="F9" s="1000" t="s">
        <v>228</v>
      </c>
      <c r="G9" s="1001"/>
      <c r="H9" s="1002"/>
      <c r="K9" s="1021" t="s">
        <v>232</v>
      </c>
      <c r="L9" s="1021"/>
      <c r="M9" s="318"/>
      <c r="Q9" s="1012" t="s">
        <v>221</v>
      </c>
      <c r="R9" s="1013"/>
      <c r="S9" s="1014"/>
      <c r="T9" s="356"/>
      <c r="U9" s="1006" t="s">
        <v>222</v>
      </c>
      <c r="V9" s="1007"/>
      <c r="W9" s="1008"/>
    </row>
    <row r="10" spans="2:23" ht="42.75" customHeight="1" thickBot="1" x14ac:dyDescent="0.25">
      <c r="B10" s="321" t="s">
        <v>215</v>
      </c>
      <c r="C10" s="319" t="s">
        <v>216</v>
      </c>
      <c r="D10" s="322" t="s">
        <v>217</v>
      </c>
      <c r="F10" s="332" t="s">
        <v>226</v>
      </c>
      <c r="G10" s="330" t="s">
        <v>0</v>
      </c>
      <c r="H10" s="333" t="s">
        <v>230</v>
      </c>
      <c r="K10" s="1022" t="s">
        <v>223</v>
      </c>
      <c r="L10" s="1023"/>
      <c r="M10" s="354" t="s">
        <v>230</v>
      </c>
      <c r="Q10" s="1015"/>
      <c r="R10" s="1016"/>
      <c r="S10" s="1017"/>
      <c r="T10" s="356"/>
      <c r="U10" s="1009"/>
      <c r="V10" s="1010"/>
      <c r="W10" s="1011"/>
    </row>
    <row r="11" spans="2:23" ht="15.75" x14ac:dyDescent="0.2">
      <c r="B11" s="323" t="s">
        <v>218</v>
      </c>
      <c r="C11" s="320">
        <f>NACIONAL!H16</f>
        <v>292</v>
      </c>
      <c r="D11" s="370">
        <f>C11/C$13</f>
        <v>0.92113564668769721</v>
      </c>
      <c r="F11" s="334" t="s">
        <v>236</v>
      </c>
      <c r="G11" s="329">
        <f>NACIONAL!J82</f>
        <v>0</v>
      </c>
      <c r="H11" s="369">
        <f t="shared" ref="H11:H18" si="0">G11/G$19</f>
        <v>0</v>
      </c>
      <c r="K11" s="351" t="s">
        <v>54</v>
      </c>
      <c r="L11" s="352">
        <f>NACIONAL!J29</f>
        <v>1</v>
      </c>
      <c r="M11" s="353">
        <f>L11/L$14</f>
        <v>0.1111111111111111</v>
      </c>
      <c r="Q11" s="358" t="s">
        <v>224</v>
      </c>
      <c r="R11" s="357">
        <v>165</v>
      </c>
      <c r="S11" s="359">
        <f>R11/R$13</f>
        <v>0.22088353413654618</v>
      </c>
      <c r="T11" s="356"/>
      <c r="U11" s="358" t="s">
        <v>224</v>
      </c>
      <c r="V11" s="357">
        <v>145</v>
      </c>
      <c r="W11" s="363">
        <f>V11/V$13</f>
        <v>0.34278959810874704</v>
      </c>
    </row>
    <row r="12" spans="2:23" ht="15.75" customHeight="1" thickBot="1" x14ac:dyDescent="0.25">
      <c r="B12" s="325" t="s">
        <v>219</v>
      </c>
      <c r="C12" s="320">
        <f>NACIONAL!I16</f>
        <v>25</v>
      </c>
      <c r="D12" s="370">
        <f>C12/C$13</f>
        <v>7.8864353312302835E-2</v>
      </c>
      <c r="F12" s="334" t="s">
        <v>235</v>
      </c>
      <c r="G12" s="329">
        <f>NACIONAL!J81</f>
        <v>1</v>
      </c>
      <c r="H12" s="369">
        <f t="shared" si="0"/>
        <v>3.8022813688212928E-3</v>
      </c>
      <c r="K12" s="346" t="s">
        <v>28</v>
      </c>
      <c r="L12" s="347">
        <f>NACIONAL!J73</f>
        <v>0</v>
      </c>
      <c r="M12" s="348">
        <f>L12/L$14</f>
        <v>0</v>
      </c>
      <c r="Q12" s="358" t="s">
        <v>225</v>
      </c>
      <c r="R12" s="357">
        <v>582</v>
      </c>
      <c r="S12" s="359">
        <f>R12/R$13</f>
        <v>0.77911646586345384</v>
      </c>
      <c r="T12" s="356"/>
      <c r="U12" s="358" t="s">
        <v>225</v>
      </c>
      <c r="V12" s="357">
        <v>278</v>
      </c>
      <c r="W12" s="363">
        <f>V12/V$13</f>
        <v>0.6572104018912529</v>
      </c>
    </row>
    <row r="13" spans="2:23" ht="16.5" thickBot="1" x14ac:dyDescent="0.25">
      <c r="B13" s="325" t="s">
        <v>220</v>
      </c>
      <c r="C13" s="326">
        <f>SUM(C11:C12)</f>
        <v>317</v>
      </c>
      <c r="D13" s="327">
        <f>C13/C$13</f>
        <v>1</v>
      </c>
      <c r="F13" s="334" t="s">
        <v>233</v>
      </c>
      <c r="G13" s="329">
        <f>NACIONAL!J79</f>
        <v>6</v>
      </c>
      <c r="H13" s="369">
        <f t="shared" si="0"/>
        <v>2.2813688212927757E-2</v>
      </c>
      <c r="K13" s="346" t="s">
        <v>77</v>
      </c>
      <c r="L13" s="347">
        <f>NACIONAL!J74</f>
        <v>8</v>
      </c>
      <c r="M13" s="348">
        <f>L13/L$14</f>
        <v>0.88888888888888884</v>
      </c>
      <c r="Q13" s="360" t="s">
        <v>0</v>
      </c>
      <c r="R13" s="361">
        <f>SUM(R11:R12)</f>
        <v>747</v>
      </c>
      <c r="S13" s="362">
        <f>SUM(S11:S12)</f>
        <v>1</v>
      </c>
      <c r="T13" s="356"/>
      <c r="U13" s="360" t="s">
        <v>0</v>
      </c>
      <c r="V13" s="361">
        <f>SUM(V11:V12)</f>
        <v>423</v>
      </c>
      <c r="W13" s="362">
        <f>SUM(W11:W12)</f>
        <v>1</v>
      </c>
    </row>
    <row r="14" spans="2:23" ht="16.5" thickBot="1" x14ac:dyDescent="0.25">
      <c r="F14" s="335" t="s">
        <v>237</v>
      </c>
      <c r="G14" s="329">
        <f>NACIONAL!J83</f>
        <v>6</v>
      </c>
      <c r="H14" s="369">
        <f t="shared" si="0"/>
        <v>2.2813688212927757E-2</v>
      </c>
      <c r="K14" s="349" t="s">
        <v>229</v>
      </c>
      <c r="L14" s="350">
        <f>SUM(L11:L13)</f>
        <v>9</v>
      </c>
      <c r="M14" s="355">
        <f>SUM(M11:M13)</f>
        <v>1</v>
      </c>
    </row>
    <row r="15" spans="2:23" ht="15.75" x14ac:dyDescent="0.2">
      <c r="F15" s="334" t="s">
        <v>238</v>
      </c>
      <c r="G15" s="329">
        <f>NACIONAL!J84</f>
        <v>18</v>
      </c>
      <c r="H15" s="369">
        <f t="shared" si="0"/>
        <v>6.8441064638783272E-2</v>
      </c>
    </row>
    <row r="16" spans="2:23" ht="15.75" x14ac:dyDescent="0.2">
      <c r="F16" s="334" t="s">
        <v>240</v>
      </c>
      <c r="G16" s="329">
        <f>NACIONAL!J86</f>
        <v>31</v>
      </c>
      <c r="H16" s="369">
        <f t="shared" si="0"/>
        <v>0.11787072243346007</v>
      </c>
    </row>
    <row r="17" spans="6:11" ht="15.75" x14ac:dyDescent="0.2">
      <c r="F17" s="336" t="s">
        <v>234</v>
      </c>
      <c r="G17" s="329">
        <f>NACIONAL!J80</f>
        <v>99</v>
      </c>
      <c r="H17" s="369">
        <f t="shared" si="0"/>
        <v>0.37642585551330798</v>
      </c>
    </row>
    <row r="18" spans="6:11" ht="16.5" thickBot="1" x14ac:dyDescent="0.25">
      <c r="F18" s="334" t="s">
        <v>239</v>
      </c>
      <c r="G18" s="329">
        <f>NACIONAL!J85</f>
        <v>102</v>
      </c>
      <c r="H18" s="369">
        <f t="shared" si="0"/>
        <v>0.38783269961977185</v>
      </c>
    </row>
    <row r="19" spans="6:11" ht="16.5" thickBot="1" x14ac:dyDescent="0.25">
      <c r="F19" s="337" t="s">
        <v>0</v>
      </c>
      <c r="G19" s="338">
        <f>SUM(G11:G18)</f>
        <v>263</v>
      </c>
      <c r="H19" s="339">
        <f>SUM(H11:H18)</f>
        <v>1</v>
      </c>
      <c r="K19" s="1"/>
    </row>
    <row r="43" spans="2:25" x14ac:dyDescent="0.2">
      <c r="K43" s="364"/>
      <c r="N43" s="364"/>
      <c r="O43" s="364"/>
      <c r="P43" s="364"/>
    </row>
    <row r="44" spans="2:25" x14ac:dyDescent="0.2">
      <c r="P44" s="364"/>
    </row>
    <row r="45" spans="2:25" x14ac:dyDescent="0.2">
      <c r="P45" s="324"/>
    </row>
    <row r="46" spans="2:25" ht="33" customHeight="1" x14ac:dyDescent="0.2">
      <c r="B46" s="1003" t="s">
        <v>231</v>
      </c>
      <c r="C46" s="1004"/>
      <c r="D46" s="1005"/>
      <c r="H46" s="230" t="s">
        <v>241</v>
      </c>
      <c r="I46" s="230"/>
      <c r="J46" s="230"/>
      <c r="K46" s="230" t="s">
        <v>325</v>
      </c>
    </row>
    <row r="47" spans="2:25" ht="16.5" thickBot="1" x14ac:dyDescent="0.25">
      <c r="B47" s="343" t="s">
        <v>37</v>
      </c>
      <c r="C47" s="328">
        <f>NACIONAL!J24</f>
        <v>0</v>
      </c>
      <c r="D47" s="340">
        <f t="shared" ref="D47:D65" ca="1" si="1">C47/C$66</f>
        <v>0</v>
      </c>
      <c r="H47" s="27" t="s">
        <v>22</v>
      </c>
      <c r="I47" s="27">
        <v>2</v>
      </c>
      <c r="P47" s="230" t="s">
        <v>244</v>
      </c>
      <c r="S47" s="371" t="s">
        <v>245</v>
      </c>
      <c r="X47" t="s">
        <v>242</v>
      </c>
    </row>
    <row r="48" spans="2:25" ht="16.5" thickBot="1" x14ac:dyDescent="0.25">
      <c r="B48" s="343" t="s">
        <v>24</v>
      </c>
      <c r="C48" s="328">
        <f>NACIONAL!J25</f>
        <v>0</v>
      </c>
      <c r="D48" s="340">
        <f t="shared" ca="1" si="1"/>
        <v>0</v>
      </c>
      <c r="H48" s="27" t="s">
        <v>42</v>
      </c>
      <c r="I48" s="27">
        <v>6</v>
      </c>
      <c r="K48" s="27" t="s">
        <v>22</v>
      </c>
      <c r="L48" s="27">
        <v>3</v>
      </c>
      <c r="P48" s="27" t="s">
        <v>22</v>
      </c>
      <c r="Q48" s="27">
        <v>16</v>
      </c>
      <c r="S48" s="752" t="s">
        <v>42</v>
      </c>
      <c r="T48" s="27">
        <v>15</v>
      </c>
      <c r="X48" s="493" t="s">
        <v>42</v>
      </c>
      <c r="Y48" s="372">
        <v>3</v>
      </c>
    </row>
    <row r="49" spans="2:20" ht="28.5" x14ac:dyDescent="0.2">
      <c r="B49" s="344" t="s">
        <v>113</v>
      </c>
      <c r="C49" s="328">
        <f>NACIONAL!J40</f>
        <v>0</v>
      </c>
      <c r="D49" s="340">
        <f t="shared" ca="1" si="1"/>
        <v>0</v>
      </c>
      <c r="K49" s="27" t="s">
        <v>21</v>
      </c>
      <c r="L49" s="27">
        <v>16</v>
      </c>
      <c r="P49" s="27" t="s">
        <v>21</v>
      </c>
      <c r="Q49" s="27">
        <v>19</v>
      </c>
      <c r="S49" s="752" t="s">
        <v>21</v>
      </c>
      <c r="T49" s="27">
        <v>7</v>
      </c>
    </row>
    <row r="50" spans="2:20" ht="28.5" x14ac:dyDescent="0.2">
      <c r="B50" s="344" t="s">
        <v>68</v>
      </c>
      <c r="C50" s="328">
        <f>NACIONAL!J41</f>
        <v>0</v>
      </c>
      <c r="D50" s="340">
        <f t="shared" ca="1" si="1"/>
        <v>0</v>
      </c>
      <c r="K50" s="27" t="s">
        <v>42</v>
      </c>
      <c r="L50" s="27">
        <v>30</v>
      </c>
      <c r="P50" s="27" t="s">
        <v>42</v>
      </c>
      <c r="Q50" s="27">
        <v>20</v>
      </c>
      <c r="S50" s="752" t="s">
        <v>22</v>
      </c>
      <c r="T50" s="27">
        <v>3</v>
      </c>
    </row>
    <row r="51" spans="2:20" ht="31.5" x14ac:dyDescent="0.2">
      <c r="B51" s="341" t="s">
        <v>156</v>
      </c>
      <c r="C51" s="328">
        <f>NACIONAL!J61</f>
        <v>0</v>
      </c>
      <c r="D51" s="340">
        <f t="shared" ca="1" si="1"/>
        <v>0</v>
      </c>
    </row>
    <row r="52" spans="2:20" ht="15.75" x14ac:dyDescent="0.2">
      <c r="B52" s="341" t="s">
        <v>51</v>
      </c>
      <c r="C52" s="328">
        <f>NACIONAL!J62</f>
        <v>0</v>
      </c>
      <c r="D52" s="340">
        <f t="shared" ca="1" si="1"/>
        <v>0</v>
      </c>
    </row>
    <row r="53" spans="2:20" ht="31.5" x14ac:dyDescent="0.2">
      <c r="B53" s="341" t="s">
        <v>74</v>
      </c>
      <c r="C53" s="328">
        <f>NACIONAL!J60</f>
        <v>0</v>
      </c>
      <c r="D53" s="340">
        <f t="shared" ca="1" si="1"/>
        <v>0</v>
      </c>
    </row>
    <row r="54" spans="2:20" ht="15.75" x14ac:dyDescent="0.2">
      <c r="B54" s="344" t="s">
        <v>56</v>
      </c>
      <c r="C54" s="328">
        <f>NACIONAL!J32</f>
        <v>0</v>
      </c>
      <c r="D54" s="340">
        <f t="shared" ca="1" si="1"/>
        <v>0</v>
      </c>
    </row>
    <row r="55" spans="2:20" ht="28.5" x14ac:dyDescent="0.2">
      <c r="B55" s="344" t="s">
        <v>122</v>
      </c>
      <c r="C55" s="328">
        <f>NACIONAL!J42</f>
        <v>0</v>
      </c>
      <c r="D55" s="340">
        <f t="shared" ca="1" si="1"/>
        <v>0</v>
      </c>
    </row>
    <row r="56" spans="2:20" ht="15.75" x14ac:dyDescent="0.2">
      <c r="B56" s="343" t="s">
        <v>7</v>
      </c>
      <c r="C56" s="328">
        <f>NACIONAL!J27</f>
        <v>2</v>
      </c>
      <c r="D56" s="340">
        <f t="shared" ca="1" si="1"/>
        <v>3.4843205574912892E-3</v>
      </c>
    </row>
    <row r="57" spans="2:20" ht="15.75" x14ac:dyDescent="0.2">
      <c r="B57" s="344" t="s">
        <v>54</v>
      </c>
      <c r="C57" s="328">
        <f>NACIONAL!J29</f>
        <v>1</v>
      </c>
      <c r="D57" s="340">
        <f t="shared" ca="1" si="1"/>
        <v>3.4843205574912892E-3</v>
      </c>
    </row>
    <row r="58" spans="2:20" ht="15.75" x14ac:dyDescent="0.2">
      <c r="B58" s="343" t="s">
        <v>25</v>
      </c>
      <c r="C58" s="328">
        <f>NACIONAL!J26</f>
        <v>2</v>
      </c>
      <c r="D58" s="340">
        <f t="shared" ca="1" si="1"/>
        <v>6.9686411149825784E-3</v>
      </c>
    </row>
    <row r="59" spans="2:20" ht="31.5" x14ac:dyDescent="0.2">
      <c r="B59" s="341" t="s">
        <v>131</v>
      </c>
      <c r="C59" s="328">
        <f>NACIONAL!J63</f>
        <v>4</v>
      </c>
      <c r="D59" s="340">
        <f t="shared" ca="1" si="1"/>
        <v>1.3937282229965157E-2</v>
      </c>
    </row>
    <row r="60" spans="2:20" ht="28.5" x14ac:dyDescent="0.2">
      <c r="B60" s="344" t="s">
        <v>57</v>
      </c>
      <c r="C60" s="328">
        <f>NACIONAL!J33</f>
        <v>7</v>
      </c>
      <c r="D60" s="340">
        <f t="shared" ca="1" si="1"/>
        <v>2.4390243902439025E-2</v>
      </c>
    </row>
    <row r="61" spans="2:20" ht="15.75" x14ac:dyDescent="0.2">
      <c r="B61" s="344" t="s">
        <v>6</v>
      </c>
      <c r="C61" s="328">
        <f>NACIONAL!J39</f>
        <v>14</v>
      </c>
      <c r="D61" s="340">
        <f t="shared" ca="1" si="1"/>
        <v>4.1811846689895474E-2</v>
      </c>
    </row>
    <row r="62" spans="2:20" ht="15.75" x14ac:dyDescent="0.2">
      <c r="B62" s="344" t="s">
        <v>59</v>
      </c>
      <c r="C62" s="328">
        <f>NACIONAL!F35</f>
        <v>16</v>
      </c>
      <c r="D62" s="340">
        <f t="shared" ca="1" si="1"/>
        <v>4.878048780487805E-2</v>
      </c>
    </row>
    <row r="63" spans="2:20" ht="15.75" x14ac:dyDescent="0.2">
      <c r="B63" s="341" t="s">
        <v>52</v>
      </c>
      <c r="C63" s="328">
        <f>NACIONAL!J59</f>
        <v>59</v>
      </c>
      <c r="D63" s="340">
        <f t="shared" ca="1" si="1"/>
        <v>0.20557491289198607</v>
      </c>
    </row>
    <row r="64" spans="2:20" ht="42.75" x14ac:dyDescent="0.2">
      <c r="B64" s="344" t="s">
        <v>173</v>
      </c>
      <c r="C64" s="328">
        <f>NACIONAL!J31</f>
        <v>80</v>
      </c>
      <c r="D64" s="340">
        <f t="shared" ca="1" si="1"/>
        <v>0.26480836236933797</v>
      </c>
    </row>
    <row r="65" spans="2:4" ht="15.75" x14ac:dyDescent="0.2">
      <c r="B65" s="344" t="s">
        <v>26</v>
      </c>
      <c r="C65" s="328">
        <f>NACIONAL!J30</f>
        <v>120</v>
      </c>
      <c r="D65" s="340">
        <f t="shared" ca="1" si="1"/>
        <v>0.38675958188153309</v>
      </c>
    </row>
    <row r="66" spans="2:4" ht="15.75" x14ac:dyDescent="0.2">
      <c r="B66" s="342" t="s">
        <v>12</v>
      </c>
      <c r="C66" s="331">
        <f ca="1">SUM(C47:C66)</f>
        <v>287</v>
      </c>
      <c r="D66" s="345">
        <f ca="1">SUM(D47:D66)</f>
        <v>1</v>
      </c>
    </row>
    <row r="67" spans="2:4" ht="15" customHeight="1" x14ac:dyDescent="0.2"/>
    <row r="68" spans="2:4" ht="15" customHeight="1" x14ac:dyDescent="0.2"/>
    <row r="69" spans="2:4" ht="15" customHeight="1" x14ac:dyDescent="0.2"/>
    <row r="70" spans="2:4" ht="15" customHeight="1" x14ac:dyDescent="0.2"/>
    <row r="71" spans="2:4" ht="15" customHeight="1" x14ac:dyDescent="0.2"/>
    <row r="72" spans="2:4" ht="15" customHeight="1" x14ac:dyDescent="0.2"/>
    <row r="73" spans="2:4" ht="15" customHeight="1" x14ac:dyDescent="0.2"/>
    <row r="94" ht="18.75" customHeight="1" x14ac:dyDescent="0.2"/>
  </sheetData>
  <sortState ref="P47:Q49">
    <sortCondition ref="Q47"/>
  </sortState>
  <mergeCells count="7">
    <mergeCell ref="F9:H9"/>
    <mergeCell ref="B46:D46"/>
    <mergeCell ref="U9:W10"/>
    <mergeCell ref="Q9:S10"/>
    <mergeCell ref="B9:D9"/>
    <mergeCell ref="K9:L9"/>
    <mergeCell ref="K10:L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F432"/>
  <sheetViews>
    <sheetView zoomScale="75" workbookViewId="0">
      <selection activeCell="E234" sqref="E234"/>
    </sheetView>
  </sheetViews>
  <sheetFormatPr baseColWidth="10" defaultColWidth="11.42578125" defaultRowHeight="12.75" x14ac:dyDescent="0.2"/>
  <cols>
    <col min="1" max="1" width="5.85546875" style="231" customWidth="1"/>
    <col min="2" max="2" width="17.28515625" style="231" bestFit="1" customWidth="1"/>
    <col min="3" max="3" width="69.85546875" style="231" customWidth="1"/>
    <col min="4" max="4" width="30" style="231" customWidth="1"/>
    <col min="5" max="5" width="36.28515625" style="231" customWidth="1"/>
    <col min="6" max="6" width="57.28515625" style="231" customWidth="1"/>
    <col min="7" max="16384" width="11.42578125" style="231"/>
  </cols>
  <sheetData>
    <row r="1" spans="1:6" ht="13.5" thickBot="1" x14ac:dyDescent="0.25">
      <c r="A1" s="317"/>
      <c r="B1" s="317"/>
      <c r="C1" s="317"/>
      <c r="D1" s="317"/>
      <c r="E1" s="317"/>
      <c r="F1" s="317"/>
    </row>
    <row r="2" spans="1:6" ht="12.75" customHeight="1" x14ac:dyDescent="0.2">
      <c r="A2" s="1024" t="s">
        <v>128</v>
      </c>
      <c r="B2" s="1025"/>
      <c r="C2" s="1025"/>
      <c r="D2" s="1025"/>
      <c r="E2" s="1025"/>
      <c r="F2" s="1026"/>
    </row>
    <row r="3" spans="1:6" ht="13.5" customHeight="1" thickBot="1" x14ac:dyDescent="0.25">
      <c r="A3" s="1027"/>
      <c r="B3" s="1028"/>
      <c r="C3" s="1028"/>
      <c r="D3" s="1028"/>
      <c r="E3" s="1028"/>
      <c r="F3" s="1029"/>
    </row>
    <row r="4" spans="1:6" ht="21.95" customHeight="1" thickBot="1" x14ac:dyDescent="0.4">
      <c r="A4" s="316" t="s">
        <v>210</v>
      </c>
      <c r="B4" s="315" t="s">
        <v>34</v>
      </c>
      <c r="C4" s="315" t="s">
        <v>209</v>
      </c>
      <c r="D4" s="315" t="s">
        <v>208</v>
      </c>
      <c r="E4" s="315" t="s">
        <v>207</v>
      </c>
      <c r="F4" s="314" t="s">
        <v>126</v>
      </c>
    </row>
    <row r="5" spans="1:6" ht="18" x14ac:dyDescent="0.25">
      <c r="A5" s="289"/>
      <c r="B5" s="310"/>
      <c r="C5" s="272"/>
      <c r="D5" s="272" t="s">
        <v>206</v>
      </c>
      <c r="E5" s="309"/>
      <c r="F5" s="308"/>
    </row>
    <row r="6" spans="1:6" ht="18" x14ac:dyDescent="0.25">
      <c r="A6" s="240">
        <v>1</v>
      </c>
      <c r="B6" s="242"/>
      <c r="C6" s="239"/>
      <c r="D6" s="239"/>
      <c r="E6" s="239"/>
      <c r="F6" s="241"/>
    </row>
    <row r="7" spans="1:6" ht="18" x14ac:dyDescent="0.25">
      <c r="A7" s="240">
        <v>2</v>
      </c>
      <c r="B7" s="242"/>
      <c r="C7" s="239"/>
      <c r="D7" s="239"/>
      <c r="E7" s="239"/>
      <c r="F7" s="241"/>
    </row>
    <row r="8" spans="1:6" ht="18" x14ac:dyDescent="0.25">
      <c r="A8" s="240">
        <v>3</v>
      </c>
      <c r="B8" s="242"/>
      <c r="C8" s="239"/>
      <c r="D8" s="248"/>
      <c r="E8" s="239"/>
      <c r="F8" s="241"/>
    </row>
    <row r="9" spans="1:6" ht="18" x14ac:dyDescent="0.25">
      <c r="A9" s="269">
        <v>4</v>
      </c>
      <c r="B9" s="284"/>
      <c r="C9" s="268"/>
      <c r="D9" s="290"/>
      <c r="E9" s="268"/>
      <c r="F9" s="257"/>
    </row>
    <row r="10" spans="1:6" ht="18" x14ac:dyDescent="0.25">
      <c r="A10" s="269">
        <v>5</v>
      </c>
      <c r="B10" s="284"/>
      <c r="C10" s="268"/>
      <c r="D10" s="290"/>
      <c r="E10" s="268"/>
      <c r="F10" s="257"/>
    </row>
    <row r="11" spans="1:6" ht="18" x14ac:dyDescent="0.25">
      <c r="A11" s="269">
        <v>6</v>
      </c>
      <c r="B11" s="268"/>
      <c r="C11" s="268"/>
      <c r="D11" s="268"/>
      <c r="E11" s="268"/>
      <c r="F11" s="257"/>
    </row>
    <row r="12" spans="1:6" ht="18" x14ac:dyDescent="0.25">
      <c r="A12" s="267"/>
      <c r="B12" s="265"/>
      <c r="C12" s="266"/>
      <c r="D12" s="266" t="s">
        <v>205</v>
      </c>
      <c r="E12" s="313"/>
      <c r="F12" s="312"/>
    </row>
    <row r="13" spans="1:6" ht="18" x14ac:dyDescent="0.25">
      <c r="A13" s="269">
        <v>1</v>
      </c>
      <c r="B13" s="284"/>
      <c r="C13" s="239"/>
      <c r="D13" s="290"/>
      <c r="E13" s="268"/>
      <c r="F13" s="257"/>
    </row>
    <row r="14" spans="1:6" ht="18" x14ac:dyDescent="0.25">
      <c r="A14" s="269">
        <v>2</v>
      </c>
      <c r="B14" s="284"/>
      <c r="C14" s="311"/>
      <c r="D14" s="290"/>
      <c r="E14" s="268"/>
      <c r="F14" s="257"/>
    </row>
    <row r="15" spans="1:6" ht="18" x14ac:dyDescent="0.25">
      <c r="A15" s="269">
        <v>3</v>
      </c>
      <c r="B15" s="284"/>
      <c r="C15" s="268"/>
      <c r="D15" s="290"/>
      <c r="E15" s="268"/>
      <c r="F15" s="257"/>
    </row>
    <row r="16" spans="1:6" ht="18" x14ac:dyDescent="0.25">
      <c r="A16" s="269">
        <v>4</v>
      </c>
      <c r="B16" s="284"/>
      <c r="C16" s="268"/>
      <c r="D16" s="290"/>
      <c r="E16" s="268"/>
      <c r="F16" s="257"/>
    </row>
    <row r="17" spans="1:6" ht="18" x14ac:dyDescent="0.25">
      <c r="A17" s="269">
        <v>5</v>
      </c>
      <c r="B17" s="284"/>
      <c r="C17" s="268"/>
      <c r="D17" s="290"/>
      <c r="E17" s="268"/>
      <c r="F17" s="257"/>
    </row>
    <row r="18" spans="1:6" ht="18" x14ac:dyDescent="0.25">
      <c r="A18" s="269">
        <v>6</v>
      </c>
      <c r="B18" s="284"/>
      <c r="C18" s="268"/>
      <c r="D18" s="290"/>
      <c r="E18" s="268"/>
      <c r="F18" s="257"/>
    </row>
    <row r="19" spans="1:6" ht="18" x14ac:dyDescent="0.25">
      <c r="A19" s="289"/>
      <c r="B19" s="310"/>
      <c r="C19" s="272"/>
      <c r="D19" s="272" t="s">
        <v>204</v>
      </c>
      <c r="E19" s="309"/>
      <c r="F19" s="308"/>
    </row>
    <row r="20" spans="1:6" ht="18" x14ac:dyDescent="0.25">
      <c r="A20" s="263">
        <v>1</v>
      </c>
      <c r="B20" s="262"/>
      <c r="C20" s="307"/>
      <c r="D20" s="307"/>
      <c r="E20" s="307"/>
      <c r="F20" s="306"/>
    </row>
    <row r="21" spans="1:6" ht="18" x14ac:dyDescent="0.25">
      <c r="A21" s="240">
        <v>2</v>
      </c>
      <c r="B21" s="239"/>
      <c r="C21" s="239"/>
      <c r="D21" s="239"/>
      <c r="E21" s="239"/>
      <c r="F21" s="241"/>
    </row>
    <row r="22" spans="1:6" ht="18" x14ac:dyDescent="0.25">
      <c r="A22" s="240">
        <v>3</v>
      </c>
      <c r="B22" s="239"/>
      <c r="C22" s="239"/>
      <c r="D22" s="239"/>
      <c r="E22" s="239"/>
      <c r="F22" s="241"/>
    </row>
    <row r="23" spans="1:6" ht="18" x14ac:dyDescent="0.25">
      <c r="A23" s="240">
        <v>4</v>
      </c>
      <c r="B23" s="239"/>
      <c r="C23" s="239"/>
      <c r="D23" s="239"/>
      <c r="E23" s="239"/>
      <c r="F23" s="241"/>
    </row>
    <row r="24" spans="1:6" ht="18" x14ac:dyDescent="0.25">
      <c r="A24" s="269">
        <v>5</v>
      </c>
      <c r="B24" s="268"/>
      <c r="C24" s="268"/>
      <c r="D24" s="268"/>
      <c r="E24" s="268"/>
      <c r="F24" s="257"/>
    </row>
    <row r="25" spans="1:6" ht="18" x14ac:dyDescent="0.25">
      <c r="A25" s="269">
        <v>6</v>
      </c>
      <c r="B25" s="268"/>
      <c r="C25" s="268"/>
      <c r="D25" s="268"/>
      <c r="E25" s="268"/>
      <c r="F25" s="257"/>
    </row>
    <row r="26" spans="1:6" ht="18" x14ac:dyDescent="0.25">
      <c r="A26" s="267"/>
      <c r="B26" s="266"/>
      <c r="C26" s="266"/>
      <c r="D26" s="266" t="s">
        <v>203</v>
      </c>
      <c r="E26" s="266"/>
      <c r="F26" s="274"/>
    </row>
    <row r="27" spans="1:6" ht="18" x14ac:dyDescent="0.25">
      <c r="A27" s="240">
        <v>1</v>
      </c>
      <c r="B27" s="239"/>
      <c r="C27" s="239"/>
      <c r="D27" s="239"/>
      <c r="E27" s="239"/>
      <c r="F27" s="241"/>
    </row>
    <row r="28" spans="1:6" ht="18" x14ac:dyDescent="0.25">
      <c r="A28" s="240">
        <v>2</v>
      </c>
      <c r="B28" s="242"/>
      <c r="C28" s="239"/>
      <c r="D28" s="248"/>
      <c r="E28" s="239"/>
      <c r="F28" s="241"/>
    </row>
    <row r="29" spans="1:6" ht="18" x14ac:dyDescent="0.25">
      <c r="A29" s="240">
        <v>3</v>
      </c>
      <c r="B29" s="242"/>
      <c r="C29" s="239"/>
      <c r="D29" s="248"/>
      <c r="E29" s="239"/>
      <c r="F29" s="241"/>
    </row>
    <row r="30" spans="1:6" ht="18" x14ac:dyDescent="0.25">
      <c r="A30" s="240">
        <v>4</v>
      </c>
      <c r="B30" s="239"/>
      <c r="C30" s="239"/>
      <c r="D30" s="239"/>
      <c r="E30" s="239"/>
      <c r="F30" s="241"/>
    </row>
    <row r="31" spans="1:6" ht="18" x14ac:dyDescent="0.25">
      <c r="A31" s="269">
        <v>5</v>
      </c>
      <c r="B31" s="268"/>
      <c r="C31" s="268"/>
      <c r="D31" s="268"/>
      <c r="E31" s="268"/>
      <c r="F31" s="257"/>
    </row>
    <row r="32" spans="1:6" ht="18.75" customHeight="1" x14ac:dyDescent="0.25">
      <c r="A32" s="269">
        <v>6</v>
      </c>
      <c r="B32" s="268"/>
      <c r="C32" s="268"/>
      <c r="D32" s="268"/>
      <c r="E32" s="268"/>
      <c r="F32" s="257"/>
    </row>
    <row r="33" spans="1:6" ht="15.75" customHeight="1" x14ac:dyDescent="0.25">
      <c r="A33" s="289"/>
      <c r="B33" s="272"/>
      <c r="C33" s="272"/>
      <c r="D33" s="272" t="s">
        <v>202</v>
      </c>
      <c r="E33" s="272"/>
      <c r="F33" s="278"/>
    </row>
    <row r="34" spans="1:6" ht="18" x14ac:dyDescent="0.25">
      <c r="A34" s="263">
        <v>1</v>
      </c>
      <c r="B34" s="262"/>
      <c r="C34" s="262"/>
      <c r="D34" s="262"/>
      <c r="E34" s="262"/>
      <c r="F34" s="249"/>
    </row>
    <row r="35" spans="1:6" ht="18" x14ac:dyDescent="0.25">
      <c r="A35" s="240">
        <v>2</v>
      </c>
      <c r="B35" s="242"/>
      <c r="C35" s="239"/>
      <c r="D35" s="248"/>
      <c r="E35" s="239"/>
      <c r="F35" s="241"/>
    </row>
    <row r="36" spans="1:6" ht="18" x14ac:dyDescent="0.25">
      <c r="A36" s="240">
        <v>3</v>
      </c>
      <c r="B36" s="242"/>
      <c r="C36" s="239"/>
      <c r="D36" s="239"/>
      <c r="E36" s="239"/>
      <c r="F36" s="241"/>
    </row>
    <row r="37" spans="1:6" ht="18" x14ac:dyDescent="0.25">
      <c r="A37" s="240">
        <v>4</v>
      </c>
      <c r="B37" s="242"/>
      <c r="C37" s="239"/>
      <c r="D37" s="239"/>
      <c r="E37" s="239"/>
      <c r="F37" s="241"/>
    </row>
    <row r="38" spans="1:6" ht="18" x14ac:dyDescent="0.25">
      <c r="A38" s="269">
        <v>5</v>
      </c>
      <c r="B38" s="284"/>
      <c r="C38" s="268"/>
      <c r="D38" s="268"/>
      <c r="E38" s="268"/>
      <c r="F38" s="257"/>
    </row>
    <row r="39" spans="1:6" ht="18" x14ac:dyDescent="0.25">
      <c r="A39" s="269">
        <v>6</v>
      </c>
      <c r="B39" s="268"/>
      <c r="C39" s="268"/>
      <c r="D39" s="268"/>
      <c r="E39" s="268"/>
      <c r="F39" s="257"/>
    </row>
    <row r="40" spans="1:6" ht="18" x14ac:dyDescent="0.25">
      <c r="A40" s="267"/>
      <c r="B40" s="266"/>
      <c r="C40" s="266"/>
      <c r="D40" s="266" t="s">
        <v>201</v>
      </c>
      <c r="E40" s="266"/>
      <c r="F40" s="274"/>
    </row>
    <row r="41" spans="1:6" ht="18" x14ac:dyDescent="0.25">
      <c r="A41" s="263">
        <v>1</v>
      </c>
      <c r="B41" s="279"/>
      <c r="C41" s="262"/>
      <c r="D41" s="262"/>
      <c r="E41" s="262"/>
      <c r="F41" s="249"/>
    </row>
    <row r="42" spans="1:6" ht="18" x14ac:dyDescent="0.25">
      <c r="A42" s="240">
        <v>2</v>
      </c>
      <c r="B42" s="242"/>
      <c r="C42" s="239"/>
      <c r="D42" s="239"/>
      <c r="E42" s="239"/>
      <c r="F42" s="241"/>
    </row>
    <row r="43" spans="1:6" ht="18" x14ac:dyDescent="0.25">
      <c r="A43" s="240">
        <v>3</v>
      </c>
      <c r="B43" s="242"/>
      <c r="C43" s="239"/>
      <c r="D43" s="248"/>
      <c r="E43" s="239"/>
      <c r="F43" s="241"/>
    </row>
    <row r="44" spans="1:6" ht="18" x14ac:dyDescent="0.25">
      <c r="A44" s="240">
        <v>4</v>
      </c>
      <c r="B44" s="242"/>
      <c r="C44" s="239"/>
      <c r="D44" s="239"/>
      <c r="E44" s="239"/>
      <c r="F44" s="241"/>
    </row>
    <row r="45" spans="1:6" ht="18" x14ac:dyDescent="0.25">
      <c r="A45" s="240">
        <v>5</v>
      </c>
      <c r="B45" s="242"/>
      <c r="C45" s="239"/>
      <c r="D45" s="239"/>
      <c r="E45" s="239"/>
      <c r="F45" s="241"/>
    </row>
    <row r="46" spans="1:6" ht="18" x14ac:dyDescent="0.25">
      <c r="A46" s="240">
        <v>6</v>
      </c>
      <c r="B46" s="239"/>
      <c r="C46" s="239"/>
      <c r="D46" s="239"/>
      <c r="E46" s="239"/>
      <c r="F46" s="241"/>
    </row>
    <row r="47" spans="1:6" ht="18" x14ac:dyDescent="0.25">
      <c r="A47" s="289"/>
      <c r="B47" s="272"/>
      <c r="C47" s="272"/>
      <c r="D47" s="272" t="s">
        <v>200</v>
      </c>
      <c r="E47" s="272"/>
      <c r="F47" s="278"/>
    </row>
    <row r="48" spans="1:6" ht="18" x14ac:dyDescent="0.25">
      <c r="A48" s="263">
        <v>1</v>
      </c>
      <c r="B48" s="262"/>
      <c r="C48" s="262"/>
      <c r="D48" s="273"/>
      <c r="E48" s="262"/>
      <c r="F48" s="249"/>
    </row>
    <row r="49" spans="1:6" ht="18" x14ac:dyDescent="0.25">
      <c r="A49" s="240">
        <v>2</v>
      </c>
      <c r="B49" s="242"/>
      <c r="C49" s="239"/>
      <c r="D49" s="248"/>
      <c r="E49" s="239"/>
      <c r="F49" s="241"/>
    </row>
    <row r="50" spans="1:6" ht="18" x14ac:dyDescent="0.25">
      <c r="A50" s="240">
        <v>3</v>
      </c>
      <c r="B50" s="242"/>
      <c r="C50" s="239"/>
      <c r="D50" s="248"/>
      <c r="E50" s="239"/>
      <c r="F50" s="241"/>
    </row>
    <row r="51" spans="1:6" ht="18" x14ac:dyDescent="0.25">
      <c r="A51" s="240">
        <v>4</v>
      </c>
      <c r="B51" s="242"/>
      <c r="C51" s="239"/>
      <c r="D51" s="248"/>
      <c r="E51" s="239"/>
      <c r="F51" s="241"/>
    </row>
    <row r="52" spans="1:6" ht="18" x14ac:dyDescent="0.25">
      <c r="A52" s="269">
        <v>5</v>
      </c>
      <c r="B52" s="284"/>
      <c r="C52" s="268"/>
      <c r="D52" s="290"/>
      <c r="E52" s="268"/>
      <c r="F52" s="257"/>
    </row>
    <row r="53" spans="1:6" ht="18" x14ac:dyDescent="0.25">
      <c r="A53" s="269">
        <v>6</v>
      </c>
      <c r="B53" s="284"/>
      <c r="C53" s="268"/>
      <c r="D53" s="290"/>
      <c r="E53" s="268"/>
      <c r="F53" s="257"/>
    </row>
    <row r="54" spans="1:6" ht="18" x14ac:dyDescent="0.25">
      <c r="A54" s="267"/>
      <c r="B54" s="305"/>
      <c r="C54" s="303" t="s">
        <v>199</v>
      </c>
      <c r="D54" s="304"/>
      <c r="E54" s="303"/>
      <c r="F54" s="280"/>
    </row>
    <row r="55" spans="1:6" ht="18" x14ac:dyDescent="0.25">
      <c r="A55" s="263">
        <v>1</v>
      </c>
      <c r="B55" s="279"/>
      <c r="C55" s="262"/>
      <c r="D55" s="273"/>
      <c r="E55" s="262"/>
      <c r="F55" s="249"/>
    </row>
    <row r="56" spans="1:6" ht="18" x14ac:dyDescent="0.25">
      <c r="A56" s="240">
        <v>2</v>
      </c>
      <c r="B56" s="242"/>
      <c r="C56" s="239"/>
      <c r="D56" s="248"/>
      <c r="E56" s="239"/>
      <c r="F56" s="241"/>
    </row>
    <row r="57" spans="1:6" ht="18" x14ac:dyDescent="0.25">
      <c r="A57" s="240">
        <v>3</v>
      </c>
      <c r="B57" s="242"/>
      <c r="C57" s="239"/>
      <c r="D57" s="248"/>
      <c r="E57" s="239"/>
      <c r="F57" s="241"/>
    </row>
    <row r="58" spans="1:6" ht="18" x14ac:dyDescent="0.25">
      <c r="A58" s="240">
        <v>4</v>
      </c>
      <c r="B58" s="242"/>
      <c r="C58" s="239"/>
      <c r="D58" s="248"/>
      <c r="E58" s="239"/>
      <c r="F58" s="241"/>
    </row>
    <row r="59" spans="1:6" ht="18" x14ac:dyDescent="0.25">
      <c r="A59" s="240">
        <v>5</v>
      </c>
      <c r="B59" s="242"/>
      <c r="C59" s="239"/>
      <c r="D59" s="248"/>
      <c r="E59" s="239"/>
      <c r="F59" s="241"/>
    </row>
    <row r="60" spans="1:6" ht="18" x14ac:dyDescent="0.25">
      <c r="A60" s="240">
        <v>6</v>
      </c>
      <c r="B60" s="242"/>
      <c r="C60" s="239"/>
      <c r="D60" s="248"/>
      <c r="E60" s="239"/>
      <c r="F60" s="241"/>
    </row>
    <row r="61" spans="1:6" ht="18" x14ac:dyDescent="0.25">
      <c r="A61" s="289"/>
      <c r="B61" s="288"/>
      <c r="C61" s="272"/>
      <c r="D61" s="272" t="s">
        <v>198</v>
      </c>
      <c r="E61" s="286"/>
      <c r="F61" s="271"/>
    </row>
    <row r="62" spans="1:6" ht="18" x14ac:dyDescent="0.25">
      <c r="A62" s="263">
        <v>1</v>
      </c>
      <c r="B62" s="279"/>
      <c r="C62" s="262"/>
      <c r="D62" s="273"/>
      <c r="E62" s="262"/>
      <c r="F62" s="249"/>
    </row>
    <row r="63" spans="1:6" ht="18" x14ac:dyDescent="0.25">
      <c r="A63" s="240">
        <v>2</v>
      </c>
      <c r="B63" s="242"/>
      <c r="C63" s="239"/>
      <c r="D63" s="248"/>
      <c r="E63" s="239"/>
      <c r="F63" s="241"/>
    </row>
    <row r="64" spans="1:6" ht="18" x14ac:dyDescent="0.25">
      <c r="A64" s="240">
        <v>3</v>
      </c>
      <c r="B64" s="242"/>
      <c r="C64" s="239"/>
      <c r="D64" s="239"/>
      <c r="E64" s="239"/>
      <c r="F64" s="241"/>
    </row>
    <row r="65" spans="1:6" ht="18" x14ac:dyDescent="0.25">
      <c r="A65" s="240">
        <v>4</v>
      </c>
      <c r="B65" s="242"/>
      <c r="C65" s="239"/>
      <c r="D65" s="239"/>
      <c r="E65" s="239"/>
      <c r="F65" s="241"/>
    </row>
    <row r="66" spans="1:6" ht="18" x14ac:dyDescent="0.25">
      <c r="A66" s="240">
        <v>5</v>
      </c>
      <c r="B66" s="242"/>
      <c r="C66" s="239"/>
      <c r="D66" s="239"/>
      <c r="E66" s="239"/>
      <c r="F66" s="241"/>
    </row>
    <row r="67" spans="1:6" ht="18" x14ac:dyDescent="0.25">
      <c r="A67" s="240">
        <v>6</v>
      </c>
      <c r="B67" s="242"/>
      <c r="C67" s="239"/>
      <c r="D67" s="248"/>
      <c r="E67" s="239"/>
      <c r="F67" s="241"/>
    </row>
    <row r="68" spans="1:6" ht="18" x14ac:dyDescent="0.25">
      <c r="A68" s="267"/>
      <c r="B68" s="266"/>
      <c r="C68" s="266"/>
      <c r="D68" s="266" t="s">
        <v>197</v>
      </c>
      <c r="E68" s="266"/>
      <c r="F68" s="274"/>
    </row>
    <row r="69" spans="1:6" ht="18" x14ac:dyDescent="0.25">
      <c r="A69" s="263">
        <v>1</v>
      </c>
      <c r="B69" s="262"/>
      <c r="C69" s="262"/>
      <c r="D69" s="273"/>
      <c r="E69" s="262"/>
      <c r="F69" s="249"/>
    </row>
    <row r="70" spans="1:6" ht="18" x14ac:dyDescent="0.25">
      <c r="A70" s="240">
        <v>2</v>
      </c>
      <c r="B70" s="242"/>
      <c r="C70" s="239"/>
      <c r="D70" s="248"/>
      <c r="E70" s="239"/>
      <c r="F70" s="241"/>
    </row>
    <row r="71" spans="1:6" ht="18" x14ac:dyDescent="0.25">
      <c r="A71" s="240">
        <v>3</v>
      </c>
      <c r="B71" s="242"/>
      <c r="C71" s="239"/>
      <c r="D71" s="248"/>
      <c r="E71" s="239"/>
      <c r="F71" s="241"/>
    </row>
    <row r="72" spans="1:6" ht="18" x14ac:dyDescent="0.25">
      <c r="A72" s="240">
        <v>4</v>
      </c>
      <c r="B72" s="242"/>
      <c r="C72" s="239"/>
      <c r="D72" s="239"/>
      <c r="E72" s="239"/>
      <c r="F72" s="241"/>
    </row>
    <row r="73" spans="1:6" ht="18" x14ac:dyDescent="0.25">
      <c r="A73" s="240">
        <v>5</v>
      </c>
      <c r="B73" s="242"/>
      <c r="C73" s="239"/>
      <c r="D73" s="239"/>
      <c r="E73" s="239"/>
      <c r="F73" s="241"/>
    </row>
    <row r="74" spans="1:6" ht="18" x14ac:dyDescent="0.25">
      <c r="A74" s="240">
        <v>6</v>
      </c>
      <c r="B74" s="242"/>
      <c r="C74" s="239"/>
      <c r="D74" s="248"/>
      <c r="E74" s="239"/>
      <c r="F74" s="241"/>
    </row>
    <row r="75" spans="1:6" ht="18" x14ac:dyDescent="0.25">
      <c r="A75" s="289"/>
      <c r="B75" s="302"/>
      <c r="C75" s="272"/>
      <c r="D75" s="272" t="s">
        <v>196</v>
      </c>
      <c r="E75" s="272"/>
      <c r="F75" s="278"/>
    </row>
    <row r="76" spans="1:6" ht="18" x14ac:dyDescent="0.25">
      <c r="A76" s="263">
        <v>1</v>
      </c>
      <c r="B76" s="262"/>
      <c r="C76" s="262"/>
      <c r="D76" s="273"/>
      <c r="E76" s="262"/>
      <c r="F76" s="249"/>
    </row>
    <row r="77" spans="1:6" ht="18" x14ac:dyDescent="0.25">
      <c r="A77" s="240">
        <v>2</v>
      </c>
      <c r="B77" s="242"/>
      <c r="C77" s="239"/>
      <c r="D77" s="248"/>
      <c r="E77" s="239"/>
      <c r="F77" s="241"/>
    </row>
    <row r="78" spans="1:6" ht="18" x14ac:dyDescent="0.25">
      <c r="A78" s="240">
        <v>3</v>
      </c>
      <c r="B78" s="242"/>
      <c r="C78" s="239"/>
      <c r="D78" s="248"/>
      <c r="E78" s="239"/>
      <c r="F78" s="241"/>
    </row>
    <row r="79" spans="1:6" ht="18" x14ac:dyDescent="0.25">
      <c r="A79" s="240">
        <v>4</v>
      </c>
      <c r="B79" s="242"/>
      <c r="C79" s="239"/>
      <c r="D79" s="248"/>
      <c r="E79" s="239"/>
      <c r="F79" s="241"/>
    </row>
    <row r="80" spans="1:6" ht="18" x14ac:dyDescent="0.25">
      <c r="A80" s="240">
        <v>5</v>
      </c>
      <c r="B80" s="242"/>
      <c r="C80" s="239"/>
      <c r="D80" s="248"/>
      <c r="E80" s="239"/>
      <c r="F80" s="241"/>
    </row>
    <row r="81" spans="1:6" ht="18" x14ac:dyDescent="0.25">
      <c r="A81" s="269">
        <v>6</v>
      </c>
      <c r="B81" s="284"/>
      <c r="C81" s="268"/>
      <c r="D81" s="290"/>
      <c r="E81" s="268"/>
      <c r="F81" s="257"/>
    </row>
    <row r="82" spans="1:6" ht="18" x14ac:dyDescent="0.25">
      <c r="A82" s="267"/>
      <c r="B82" s="283"/>
      <c r="C82" s="266"/>
      <c r="D82" s="266" t="s">
        <v>195</v>
      </c>
      <c r="E82" s="281"/>
      <c r="F82" s="280"/>
    </row>
    <row r="83" spans="1:6" ht="18" x14ac:dyDescent="0.25">
      <c r="A83" s="263">
        <v>1</v>
      </c>
      <c r="B83" s="279"/>
      <c r="C83" s="262"/>
      <c r="D83" s="273"/>
      <c r="E83" s="262"/>
      <c r="F83" s="249"/>
    </row>
    <row r="84" spans="1:6" ht="18" x14ac:dyDescent="0.25">
      <c r="A84" s="240">
        <v>2</v>
      </c>
      <c r="B84" s="242"/>
      <c r="C84" s="239"/>
      <c r="D84" s="248"/>
      <c r="E84" s="239"/>
      <c r="F84" s="241"/>
    </row>
    <row r="85" spans="1:6" ht="18" x14ac:dyDescent="0.25">
      <c r="A85" s="240">
        <v>3</v>
      </c>
      <c r="B85" s="242"/>
      <c r="C85" s="239"/>
      <c r="D85" s="248"/>
      <c r="E85" s="239"/>
      <c r="F85" s="241"/>
    </row>
    <row r="86" spans="1:6" ht="18" x14ac:dyDescent="0.25">
      <c r="A86" s="240">
        <v>4</v>
      </c>
      <c r="B86" s="242"/>
      <c r="C86" s="239"/>
      <c r="D86" s="248"/>
      <c r="E86" s="239"/>
      <c r="F86" s="241"/>
    </row>
    <row r="87" spans="1:6" ht="18" x14ac:dyDescent="0.25">
      <c r="A87" s="240">
        <v>5</v>
      </c>
      <c r="B87" s="242"/>
      <c r="C87" s="239"/>
      <c r="D87" s="248"/>
      <c r="E87" s="239"/>
      <c r="F87" s="241"/>
    </row>
    <row r="88" spans="1:6" ht="18" x14ac:dyDescent="0.25">
      <c r="A88" s="269">
        <v>6</v>
      </c>
      <c r="B88" s="284"/>
      <c r="C88" s="268"/>
      <c r="D88" s="290"/>
      <c r="E88" s="268"/>
      <c r="F88" s="257"/>
    </row>
    <row r="89" spans="1:6" ht="18" x14ac:dyDescent="0.25">
      <c r="A89" s="289"/>
      <c r="B89" s="288"/>
      <c r="C89" s="272"/>
      <c r="D89" s="272" t="s">
        <v>194</v>
      </c>
      <c r="E89" s="286"/>
      <c r="F89" s="271"/>
    </row>
    <row r="90" spans="1:6" ht="18" x14ac:dyDescent="0.25">
      <c r="A90" s="240">
        <v>1</v>
      </c>
      <c r="B90" s="242"/>
      <c r="C90" s="301"/>
      <c r="D90" s="239"/>
      <c r="E90" s="239"/>
      <c r="F90" s="241"/>
    </row>
    <row r="91" spans="1:6" ht="18" x14ac:dyDescent="0.25">
      <c r="A91" s="240">
        <v>2</v>
      </c>
      <c r="B91" s="242"/>
      <c r="C91" s="285"/>
      <c r="D91" s="239"/>
      <c r="E91" s="239"/>
      <c r="F91" s="241"/>
    </row>
    <row r="92" spans="1:6" ht="18" x14ac:dyDescent="0.25">
      <c r="A92" s="240">
        <v>3</v>
      </c>
      <c r="B92" s="242"/>
      <c r="C92" s="239"/>
      <c r="D92" s="239"/>
      <c r="E92" s="239"/>
      <c r="F92" s="241"/>
    </row>
    <row r="93" spans="1:6" ht="18" x14ac:dyDescent="0.25">
      <c r="A93" s="240">
        <v>4</v>
      </c>
      <c r="B93" s="242"/>
      <c r="C93" s="239"/>
      <c r="D93" s="239"/>
      <c r="E93" s="239"/>
      <c r="F93" s="241"/>
    </row>
    <row r="94" spans="1:6" ht="18" x14ac:dyDescent="0.25">
      <c r="A94" s="240">
        <v>5</v>
      </c>
      <c r="B94" s="242"/>
      <c r="C94" s="239"/>
      <c r="D94" s="239"/>
      <c r="E94" s="239"/>
      <c r="F94" s="241"/>
    </row>
    <row r="95" spans="1:6" ht="18" x14ac:dyDescent="0.25">
      <c r="A95" s="269">
        <v>6</v>
      </c>
      <c r="B95" s="284"/>
      <c r="C95" s="268"/>
      <c r="D95" s="268"/>
      <c r="E95" s="268"/>
      <c r="F95" s="257"/>
    </row>
    <row r="96" spans="1:6" ht="18" x14ac:dyDescent="0.25">
      <c r="A96" s="267"/>
      <c r="B96" s="283"/>
      <c r="C96" s="266"/>
      <c r="D96" s="266" t="s">
        <v>193</v>
      </c>
      <c r="E96" s="281"/>
      <c r="F96" s="280"/>
    </row>
    <row r="97" spans="1:6" ht="18" x14ac:dyDescent="0.25">
      <c r="A97" s="300">
        <v>1</v>
      </c>
      <c r="B97" s="242"/>
      <c r="C97" s="239"/>
      <c r="D97" s="239"/>
      <c r="E97" s="298"/>
      <c r="F97" s="249"/>
    </row>
    <row r="98" spans="1:6" ht="18" x14ac:dyDescent="0.25">
      <c r="A98" s="297">
        <v>2</v>
      </c>
      <c r="B98" s="242"/>
      <c r="C98" s="239"/>
      <c r="D98" s="239"/>
      <c r="E98" s="298"/>
      <c r="F98" s="249"/>
    </row>
    <row r="99" spans="1:6" ht="18" x14ac:dyDescent="0.25">
      <c r="A99" s="299">
        <v>3</v>
      </c>
      <c r="B99" s="242"/>
      <c r="C99" s="239"/>
      <c r="D99" s="239"/>
      <c r="E99" s="298"/>
      <c r="F99" s="249"/>
    </row>
    <row r="100" spans="1:6" ht="18" x14ac:dyDescent="0.25">
      <c r="A100" s="299">
        <v>4</v>
      </c>
      <c r="B100" s="242"/>
      <c r="C100" s="239"/>
      <c r="D100" s="239"/>
      <c r="E100" s="298"/>
      <c r="F100" s="249"/>
    </row>
    <row r="101" spans="1:6" ht="18" x14ac:dyDescent="0.25">
      <c r="A101" s="297">
        <v>5</v>
      </c>
      <c r="B101" s="242"/>
      <c r="C101" s="239"/>
      <c r="D101" s="248"/>
      <c r="E101" s="296"/>
      <c r="F101" s="241"/>
    </row>
    <row r="102" spans="1:6" ht="18" x14ac:dyDescent="0.25">
      <c r="A102" s="240">
        <v>6</v>
      </c>
      <c r="B102" s="242"/>
      <c r="C102" s="285"/>
      <c r="D102" s="285"/>
      <c r="E102" s="285"/>
      <c r="F102" s="241"/>
    </row>
    <row r="103" spans="1:6" ht="18" x14ac:dyDescent="0.25">
      <c r="A103" s="256"/>
      <c r="B103" s="255"/>
      <c r="C103" s="254"/>
      <c r="D103" s="254" t="s">
        <v>192</v>
      </c>
      <c r="E103" s="253"/>
      <c r="F103" s="252"/>
    </row>
    <row r="104" spans="1:6" ht="18" x14ac:dyDescent="0.25">
      <c r="A104" s="240">
        <v>1</v>
      </c>
      <c r="B104" s="242"/>
      <c r="C104" s="239"/>
      <c r="D104" s="248"/>
      <c r="E104" s="239"/>
      <c r="F104" s="241"/>
    </row>
    <row r="105" spans="1:6" ht="18" x14ac:dyDescent="0.25">
      <c r="A105" s="240">
        <v>2</v>
      </c>
      <c r="B105" s="242"/>
      <c r="C105" s="295"/>
      <c r="D105" s="248"/>
      <c r="E105" s="239"/>
      <c r="F105" s="241"/>
    </row>
    <row r="106" spans="1:6" ht="18" x14ac:dyDescent="0.25">
      <c r="A106" s="240">
        <v>3</v>
      </c>
      <c r="B106" s="242"/>
      <c r="C106" s="295"/>
      <c r="D106" s="248"/>
      <c r="E106" s="239"/>
      <c r="F106" s="241"/>
    </row>
    <row r="107" spans="1:6" ht="18" x14ac:dyDescent="0.25">
      <c r="A107" s="240">
        <v>4</v>
      </c>
      <c r="B107" s="242"/>
      <c r="C107" s="295"/>
      <c r="D107" s="248"/>
      <c r="E107" s="239"/>
      <c r="F107" s="241"/>
    </row>
    <row r="108" spans="1:6" ht="18" x14ac:dyDescent="0.25">
      <c r="A108" s="240">
        <v>5</v>
      </c>
      <c r="B108" s="239"/>
      <c r="C108" s="239"/>
      <c r="D108" s="239"/>
      <c r="E108" s="239"/>
      <c r="F108" s="241"/>
    </row>
    <row r="109" spans="1:6" ht="18" x14ac:dyDescent="0.25">
      <c r="A109" s="240">
        <v>6</v>
      </c>
      <c r="B109" s="239"/>
      <c r="C109" s="239"/>
      <c r="D109" s="239"/>
      <c r="E109" s="239"/>
      <c r="F109" s="241"/>
    </row>
    <row r="110" spans="1:6" ht="18" x14ac:dyDescent="0.25">
      <c r="A110" s="247"/>
      <c r="B110" s="245"/>
      <c r="C110" s="245"/>
      <c r="D110" s="245" t="s">
        <v>191</v>
      </c>
      <c r="E110" s="245"/>
      <c r="F110" s="294"/>
    </row>
    <row r="111" spans="1:6" ht="18" x14ac:dyDescent="0.25">
      <c r="A111" s="240">
        <v>1</v>
      </c>
      <c r="B111" s="239"/>
      <c r="C111" s="239"/>
      <c r="D111" s="248"/>
      <c r="E111" s="239"/>
      <c r="F111" s="241"/>
    </row>
    <row r="112" spans="1:6" ht="18" x14ac:dyDescent="0.25">
      <c r="A112" s="240">
        <v>2</v>
      </c>
      <c r="B112" s="242"/>
      <c r="C112" s="239"/>
      <c r="D112" s="248"/>
      <c r="E112" s="239"/>
      <c r="F112" s="241"/>
    </row>
    <row r="113" spans="1:6" ht="18" x14ac:dyDescent="0.25">
      <c r="A113" s="240">
        <v>3</v>
      </c>
      <c r="B113" s="242"/>
      <c r="C113" s="239"/>
      <c r="D113" s="248"/>
      <c r="E113" s="239"/>
      <c r="F113" s="241"/>
    </row>
    <row r="114" spans="1:6" ht="18" x14ac:dyDescent="0.25">
      <c r="A114" s="240">
        <v>4</v>
      </c>
      <c r="B114" s="242"/>
      <c r="C114" s="239"/>
      <c r="D114" s="248"/>
      <c r="E114" s="239"/>
      <c r="F114" s="241"/>
    </row>
    <row r="115" spans="1:6" ht="18" x14ac:dyDescent="0.25">
      <c r="A115" s="240">
        <v>5</v>
      </c>
      <c r="B115" s="242"/>
      <c r="C115" s="239"/>
      <c r="D115" s="239"/>
      <c r="E115" s="239"/>
      <c r="F115" s="241"/>
    </row>
    <row r="116" spans="1:6" ht="18" x14ac:dyDescent="0.25">
      <c r="A116" s="269">
        <v>6</v>
      </c>
      <c r="B116" s="284"/>
      <c r="C116" s="268"/>
      <c r="D116" s="290"/>
      <c r="E116" s="268"/>
      <c r="F116" s="257"/>
    </row>
    <row r="117" spans="1:6" ht="18" x14ac:dyDescent="0.25">
      <c r="A117" s="289"/>
      <c r="B117" s="288"/>
      <c r="C117" s="272"/>
      <c r="D117" s="272" t="s">
        <v>190</v>
      </c>
      <c r="E117" s="293"/>
      <c r="F117" s="278"/>
    </row>
    <row r="118" spans="1:6" ht="18" x14ac:dyDescent="0.25">
      <c r="A118" s="263">
        <v>1</v>
      </c>
      <c r="B118" s="279"/>
      <c r="C118" s="262"/>
      <c r="D118" s="273"/>
      <c r="E118" s="262"/>
      <c r="F118" s="249"/>
    </row>
    <row r="119" spans="1:6" ht="18" x14ac:dyDescent="0.25">
      <c r="A119" s="263">
        <v>2</v>
      </c>
      <c r="B119" s="279"/>
      <c r="C119" s="262"/>
      <c r="D119" s="273"/>
      <c r="E119" s="262"/>
      <c r="F119" s="249"/>
    </row>
    <row r="120" spans="1:6" ht="18" x14ac:dyDescent="0.25">
      <c r="A120" s="263">
        <v>3</v>
      </c>
      <c r="B120" s="279"/>
      <c r="C120" s="262"/>
      <c r="D120" s="273"/>
      <c r="E120" s="262"/>
      <c r="F120" s="249"/>
    </row>
    <row r="121" spans="1:6" ht="18" x14ac:dyDescent="0.25">
      <c r="A121" s="263">
        <v>4</v>
      </c>
      <c r="B121" s="279"/>
      <c r="C121" s="262"/>
      <c r="D121" s="273"/>
      <c r="E121" s="262"/>
      <c r="F121" s="249"/>
    </row>
    <row r="122" spans="1:6" ht="18" x14ac:dyDescent="0.25">
      <c r="A122" s="263">
        <v>5</v>
      </c>
      <c r="B122" s="279"/>
      <c r="C122" s="262"/>
      <c r="D122" s="273"/>
      <c r="E122" s="262"/>
      <c r="F122" s="249"/>
    </row>
    <row r="123" spans="1:6" ht="18" x14ac:dyDescent="0.25">
      <c r="A123" s="277">
        <v>6</v>
      </c>
      <c r="B123" s="292"/>
      <c r="C123" s="276"/>
      <c r="D123" s="291"/>
      <c r="E123" s="276"/>
      <c r="F123" s="275"/>
    </row>
    <row r="124" spans="1:6" ht="18" x14ac:dyDescent="0.25">
      <c r="A124" s="267"/>
      <c r="B124" s="283"/>
      <c r="C124" s="282"/>
      <c r="D124" s="282" t="s">
        <v>189</v>
      </c>
      <c r="E124" s="281"/>
      <c r="F124" s="280"/>
    </row>
    <row r="125" spans="1:6" ht="18" x14ac:dyDescent="0.25">
      <c r="A125" s="240">
        <v>1</v>
      </c>
      <c r="B125" s="242"/>
      <c r="C125" s="248"/>
      <c r="D125" s="248"/>
      <c r="E125" s="239"/>
      <c r="F125" s="241"/>
    </row>
    <row r="126" spans="1:6" ht="18" x14ac:dyDescent="0.25">
      <c r="A126" s="240">
        <v>2</v>
      </c>
      <c r="B126" s="242"/>
      <c r="C126" s="248"/>
      <c r="D126" s="248"/>
      <c r="E126" s="239"/>
      <c r="F126" s="241"/>
    </row>
    <row r="127" spans="1:6" ht="18" x14ac:dyDescent="0.25">
      <c r="A127" s="240">
        <v>3</v>
      </c>
      <c r="B127" s="242"/>
      <c r="C127" s="248"/>
      <c r="D127" s="248"/>
      <c r="E127" s="239"/>
      <c r="F127" s="241"/>
    </row>
    <row r="128" spans="1:6" ht="18" x14ac:dyDescent="0.25">
      <c r="A128" s="240">
        <v>4</v>
      </c>
      <c r="B128" s="242"/>
      <c r="C128" s="248"/>
      <c r="D128" s="248"/>
      <c r="E128" s="239"/>
      <c r="F128" s="241"/>
    </row>
    <row r="129" spans="1:6" ht="18" x14ac:dyDescent="0.25">
      <c r="A129" s="240">
        <v>5</v>
      </c>
      <c r="B129" s="242"/>
      <c r="C129" s="248"/>
      <c r="D129" s="248"/>
      <c r="E129" s="239"/>
      <c r="F129" s="241"/>
    </row>
    <row r="130" spans="1:6" ht="18" x14ac:dyDescent="0.25">
      <c r="A130" s="269">
        <v>6</v>
      </c>
      <c r="B130" s="284"/>
      <c r="C130" s="290"/>
      <c r="D130" s="290"/>
      <c r="E130" s="268"/>
      <c r="F130" s="257"/>
    </row>
    <row r="131" spans="1:6" ht="18" x14ac:dyDescent="0.25">
      <c r="A131" s="289"/>
      <c r="B131" s="288"/>
      <c r="C131" s="287"/>
      <c r="D131" s="287" t="s">
        <v>188</v>
      </c>
      <c r="E131" s="286"/>
      <c r="F131" s="271"/>
    </row>
    <row r="132" spans="1:6" ht="18" x14ac:dyDescent="0.25">
      <c r="A132" s="240">
        <v>1</v>
      </c>
      <c r="B132" s="242"/>
      <c r="C132" s="248"/>
      <c r="D132" s="248"/>
      <c r="E132" s="239"/>
      <c r="F132" s="241"/>
    </row>
    <row r="133" spans="1:6" ht="18" x14ac:dyDescent="0.25">
      <c r="A133" s="240">
        <v>2</v>
      </c>
      <c r="B133" s="242"/>
      <c r="C133" s="285"/>
      <c r="D133" s="285"/>
      <c r="E133" s="285"/>
      <c r="F133" s="241"/>
    </row>
    <row r="134" spans="1:6" ht="18" x14ac:dyDescent="0.25">
      <c r="A134" s="240">
        <v>3</v>
      </c>
      <c r="B134" s="242"/>
      <c r="C134" s="239"/>
      <c r="D134" s="239"/>
      <c r="E134" s="239"/>
      <c r="F134" s="249"/>
    </row>
    <row r="135" spans="1:6" ht="18" x14ac:dyDescent="0.25">
      <c r="A135" s="240">
        <v>4</v>
      </c>
      <c r="B135" s="242"/>
      <c r="C135" s="239"/>
      <c r="D135" s="239"/>
      <c r="E135" s="239"/>
      <c r="F135" s="249"/>
    </row>
    <row r="136" spans="1:6" ht="18" x14ac:dyDescent="0.25">
      <c r="A136" s="240">
        <v>5</v>
      </c>
      <c r="B136" s="242"/>
      <c r="C136" s="239"/>
      <c r="D136" s="239"/>
      <c r="E136" s="239"/>
      <c r="F136" s="249"/>
    </row>
    <row r="137" spans="1:6" ht="18" x14ac:dyDescent="0.25">
      <c r="A137" s="269">
        <v>6</v>
      </c>
      <c r="B137" s="284"/>
      <c r="C137" s="268"/>
      <c r="D137" s="268"/>
      <c r="E137" s="268"/>
      <c r="F137" s="275"/>
    </row>
    <row r="138" spans="1:6" ht="18" x14ac:dyDescent="0.25">
      <c r="A138" s="267"/>
      <c r="B138" s="283"/>
      <c r="C138" s="282"/>
      <c r="D138" s="282" t="s">
        <v>187</v>
      </c>
      <c r="E138" s="281"/>
      <c r="F138" s="280"/>
    </row>
    <row r="139" spans="1:6" ht="18" x14ac:dyDescent="0.25">
      <c r="A139" s="263">
        <v>1</v>
      </c>
      <c r="B139" s="279"/>
      <c r="C139" s="262"/>
      <c r="D139" s="273"/>
      <c r="E139" s="262"/>
      <c r="F139" s="249"/>
    </row>
    <row r="140" spans="1:6" ht="18" x14ac:dyDescent="0.25">
      <c r="A140" s="263">
        <v>2</v>
      </c>
      <c r="B140" s="279"/>
      <c r="C140" s="262"/>
      <c r="D140" s="273"/>
      <c r="E140" s="262"/>
      <c r="F140" s="249"/>
    </row>
    <row r="141" spans="1:6" ht="18" x14ac:dyDescent="0.25">
      <c r="A141" s="263">
        <v>3</v>
      </c>
      <c r="B141" s="279"/>
      <c r="C141" s="262"/>
      <c r="D141" s="273"/>
      <c r="E141" s="262"/>
      <c r="F141" s="249"/>
    </row>
    <row r="142" spans="1:6" ht="18" x14ac:dyDescent="0.25">
      <c r="A142" s="263">
        <v>4</v>
      </c>
      <c r="B142" s="279"/>
      <c r="C142" s="262"/>
      <c r="D142" s="273"/>
      <c r="E142" s="262"/>
      <c r="F142" s="249"/>
    </row>
    <row r="143" spans="1:6" ht="18" x14ac:dyDescent="0.25">
      <c r="A143" s="240">
        <v>5</v>
      </c>
      <c r="B143" s="242"/>
      <c r="C143" s="239"/>
      <c r="D143" s="239"/>
      <c r="E143" s="239"/>
      <c r="F143" s="241"/>
    </row>
    <row r="144" spans="1:6" ht="18" x14ac:dyDescent="0.25">
      <c r="A144" s="270">
        <v>6</v>
      </c>
      <c r="B144" s="242"/>
      <c r="C144" s="242"/>
      <c r="D144" s="239"/>
      <c r="E144" s="248"/>
      <c r="F144" s="257"/>
    </row>
    <row r="145" spans="1:6" ht="18" x14ac:dyDescent="0.25">
      <c r="A145" s="254"/>
      <c r="B145" s="255"/>
      <c r="C145" s="254"/>
      <c r="D145" s="254" t="s">
        <v>186</v>
      </c>
      <c r="E145" s="254"/>
      <c r="F145" s="278"/>
    </row>
    <row r="146" spans="1:6" ht="18" x14ac:dyDescent="0.25">
      <c r="A146" s="270">
        <v>1</v>
      </c>
      <c r="B146" s="239"/>
      <c r="C146" s="239"/>
      <c r="D146" s="239"/>
      <c r="E146" s="239"/>
      <c r="F146" s="275"/>
    </row>
    <row r="147" spans="1:6" ht="18" x14ac:dyDescent="0.25">
      <c r="A147" s="240">
        <v>2</v>
      </c>
      <c r="B147" s="239"/>
      <c r="C147" s="239"/>
      <c r="D147" s="239"/>
      <c r="E147" s="239"/>
      <c r="F147" s="241"/>
    </row>
    <row r="148" spans="1:6" ht="18" x14ac:dyDescent="0.25">
      <c r="A148" s="263">
        <v>3</v>
      </c>
      <c r="B148" s="262"/>
      <c r="C148" s="262"/>
      <c r="D148" s="262"/>
      <c r="E148" s="262"/>
      <c r="F148" s="249"/>
    </row>
    <row r="149" spans="1:6" ht="18" x14ac:dyDescent="0.25">
      <c r="A149" s="263">
        <v>4</v>
      </c>
      <c r="B149" s="262"/>
      <c r="C149" s="262"/>
      <c r="D149" s="262"/>
      <c r="E149" s="262"/>
      <c r="F149" s="249"/>
    </row>
    <row r="150" spans="1:6" ht="18" x14ac:dyDescent="0.25">
      <c r="A150" s="263">
        <v>5</v>
      </c>
      <c r="B150" s="262"/>
      <c r="C150" s="262"/>
      <c r="D150" s="262"/>
      <c r="E150" s="262"/>
      <c r="F150" s="249"/>
    </row>
    <row r="151" spans="1:6" ht="18" x14ac:dyDescent="0.25">
      <c r="A151" s="277">
        <v>6</v>
      </c>
      <c r="B151" s="276"/>
      <c r="C151" s="276"/>
      <c r="D151" s="276"/>
      <c r="E151" s="276"/>
      <c r="F151" s="275"/>
    </row>
    <row r="152" spans="1:6" ht="18" x14ac:dyDescent="0.25">
      <c r="A152" s="267"/>
      <c r="B152" s="266"/>
      <c r="C152" s="266"/>
      <c r="D152" s="266" t="s">
        <v>185</v>
      </c>
      <c r="E152" s="266"/>
      <c r="F152" s="274"/>
    </row>
    <row r="153" spans="1:6" ht="18" x14ac:dyDescent="0.25">
      <c r="A153" s="263">
        <v>1</v>
      </c>
      <c r="B153" s="262"/>
      <c r="C153" s="262"/>
      <c r="D153" s="262"/>
      <c r="E153" s="262"/>
      <c r="F153" s="249"/>
    </row>
    <row r="154" spans="1:6" ht="18" x14ac:dyDescent="0.25">
      <c r="A154" s="263">
        <v>2</v>
      </c>
      <c r="B154" s="262"/>
      <c r="C154" s="262"/>
      <c r="D154" s="262"/>
      <c r="E154" s="262"/>
      <c r="F154" s="249"/>
    </row>
    <row r="155" spans="1:6" ht="18" x14ac:dyDescent="0.25">
      <c r="A155" s="263">
        <v>3</v>
      </c>
      <c r="B155" s="262"/>
      <c r="C155" s="262"/>
      <c r="D155" s="262"/>
      <c r="E155" s="262"/>
      <c r="F155" s="249"/>
    </row>
    <row r="156" spans="1:6" ht="18" x14ac:dyDescent="0.25">
      <c r="A156" s="263">
        <v>4</v>
      </c>
      <c r="B156" s="262"/>
      <c r="C156" s="262"/>
      <c r="D156" s="262"/>
      <c r="E156" s="262"/>
      <c r="F156" s="249"/>
    </row>
    <row r="157" spans="1:6" ht="18" x14ac:dyDescent="0.25">
      <c r="A157" s="263">
        <v>5</v>
      </c>
      <c r="B157" s="262"/>
      <c r="C157" s="262"/>
      <c r="D157" s="273"/>
      <c r="E157" s="262"/>
      <c r="F157" s="249"/>
    </row>
    <row r="158" spans="1:6" ht="18" x14ac:dyDescent="0.25">
      <c r="A158" s="270">
        <v>6</v>
      </c>
      <c r="B158" s="242"/>
      <c r="C158" s="239"/>
      <c r="D158" s="248"/>
      <c r="E158" s="239"/>
      <c r="F158" s="241"/>
    </row>
    <row r="159" spans="1:6" ht="18" x14ac:dyDescent="0.25">
      <c r="A159" s="254"/>
      <c r="B159" s="255"/>
      <c r="C159" s="272"/>
      <c r="D159" s="272" t="s">
        <v>184</v>
      </c>
      <c r="E159" s="253"/>
      <c r="F159" s="271"/>
    </row>
    <row r="160" spans="1:6" ht="18" x14ac:dyDescent="0.25">
      <c r="A160" s="270">
        <v>1</v>
      </c>
      <c r="B160" s="242"/>
      <c r="C160" s="239"/>
      <c r="D160" s="248"/>
      <c r="E160" s="239"/>
      <c r="F160" s="241"/>
    </row>
    <row r="161" spans="1:6" ht="18" x14ac:dyDescent="0.25">
      <c r="A161" s="240">
        <v>2</v>
      </c>
      <c r="B161" s="242"/>
      <c r="C161" s="239"/>
      <c r="D161" s="248"/>
      <c r="E161" s="239"/>
      <c r="F161" s="241"/>
    </row>
    <row r="162" spans="1:6" ht="18" x14ac:dyDescent="0.25">
      <c r="A162" s="240">
        <v>3</v>
      </c>
      <c r="B162" s="242"/>
      <c r="C162" s="239"/>
      <c r="D162" s="248"/>
      <c r="E162" s="239"/>
      <c r="F162" s="241"/>
    </row>
    <row r="163" spans="1:6" ht="18" x14ac:dyDescent="0.25">
      <c r="A163" s="240">
        <v>4</v>
      </c>
      <c r="B163" s="239"/>
      <c r="C163" s="239"/>
      <c r="D163" s="239"/>
      <c r="E163" s="239"/>
      <c r="F163" s="241"/>
    </row>
    <row r="164" spans="1:6" ht="18" x14ac:dyDescent="0.25">
      <c r="A164" s="240">
        <v>5</v>
      </c>
      <c r="B164" s="239"/>
      <c r="C164" s="239"/>
      <c r="D164" s="239"/>
      <c r="E164" s="239"/>
      <c r="F164" s="241"/>
    </row>
    <row r="165" spans="1:6" ht="18" x14ac:dyDescent="0.25">
      <c r="A165" s="269">
        <v>6</v>
      </c>
      <c r="B165" s="268"/>
      <c r="C165" s="268"/>
      <c r="D165" s="268"/>
      <c r="E165" s="268"/>
      <c r="F165" s="257"/>
    </row>
    <row r="166" spans="1:6" ht="18" x14ac:dyDescent="0.25">
      <c r="A166" s="267"/>
      <c r="B166" s="265"/>
      <c r="C166" s="266"/>
      <c r="D166" s="266" t="s">
        <v>183</v>
      </c>
      <c r="E166" s="265"/>
      <c r="F166" s="264"/>
    </row>
    <row r="167" spans="1:6" ht="18" x14ac:dyDescent="0.25">
      <c r="A167" s="263">
        <v>1</v>
      </c>
      <c r="B167" s="262"/>
      <c r="C167" s="262"/>
      <c r="D167" s="262"/>
      <c r="E167" s="262"/>
      <c r="F167" s="249"/>
    </row>
    <row r="168" spans="1:6" ht="18" x14ac:dyDescent="0.25">
      <c r="A168" s="240">
        <v>2</v>
      </c>
      <c r="B168" s="239"/>
      <c r="C168" s="239"/>
      <c r="D168" s="239"/>
      <c r="E168" s="239"/>
      <c r="F168" s="241"/>
    </row>
    <row r="169" spans="1:6" ht="18" x14ac:dyDescent="0.25">
      <c r="A169" s="240">
        <v>3</v>
      </c>
      <c r="B169" s="239"/>
      <c r="C169" s="239"/>
      <c r="D169" s="239"/>
      <c r="E169" s="239"/>
      <c r="F169" s="241"/>
    </row>
    <row r="170" spans="1:6" ht="18" x14ac:dyDescent="0.25">
      <c r="A170" s="240">
        <v>4</v>
      </c>
      <c r="B170" s="239"/>
      <c r="C170" s="239"/>
      <c r="D170" s="239"/>
      <c r="E170" s="239"/>
      <c r="F170" s="241"/>
    </row>
    <row r="171" spans="1:6" ht="18" x14ac:dyDescent="0.25">
      <c r="A171" s="240">
        <v>5</v>
      </c>
      <c r="B171" s="239"/>
      <c r="C171" s="239"/>
      <c r="D171" s="239"/>
      <c r="E171" s="239"/>
      <c r="F171" s="241"/>
    </row>
    <row r="172" spans="1:6" ht="18" x14ac:dyDescent="0.25">
      <c r="A172" s="240">
        <v>6</v>
      </c>
      <c r="B172" s="239"/>
      <c r="C172" s="239"/>
      <c r="D172" s="239"/>
      <c r="E172" s="239"/>
      <c r="F172" s="241"/>
    </row>
    <row r="173" spans="1:6" ht="18" x14ac:dyDescent="0.25">
      <c r="A173" s="256"/>
      <c r="B173" s="254"/>
      <c r="C173" s="254"/>
      <c r="D173" s="254" t="s">
        <v>182</v>
      </c>
      <c r="E173" s="254"/>
      <c r="F173" s="252"/>
    </row>
    <row r="174" spans="1:6" ht="18" x14ac:dyDescent="0.25">
      <c r="A174" s="240">
        <v>1</v>
      </c>
      <c r="B174" s="239"/>
      <c r="C174" s="239"/>
      <c r="D174" s="248"/>
      <c r="E174" s="239"/>
      <c r="F174" s="241"/>
    </row>
    <row r="175" spans="1:6" ht="18" x14ac:dyDescent="0.25">
      <c r="A175" s="240">
        <v>2</v>
      </c>
      <c r="B175" s="242"/>
      <c r="C175" s="239"/>
      <c r="D175" s="248"/>
      <c r="E175" s="239"/>
      <c r="F175" s="257"/>
    </row>
    <row r="176" spans="1:6" ht="18" x14ac:dyDescent="0.25">
      <c r="A176" s="240">
        <v>3</v>
      </c>
      <c r="B176" s="242"/>
      <c r="C176" s="239"/>
      <c r="D176" s="248"/>
      <c r="E176" s="239"/>
      <c r="F176" s="251"/>
    </row>
    <row r="177" spans="1:6" ht="18" x14ac:dyDescent="0.25">
      <c r="A177" s="240">
        <v>4</v>
      </c>
      <c r="B177" s="242"/>
      <c r="C177" s="239"/>
      <c r="D177" s="248"/>
      <c r="E177" s="239"/>
      <c r="F177" s="250"/>
    </row>
    <row r="178" spans="1:6" ht="18" x14ac:dyDescent="0.25">
      <c r="A178" s="240">
        <v>5</v>
      </c>
      <c r="B178" s="242"/>
      <c r="C178" s="239"/>
      <c r="D178" s="239"/>
      <c r="E178" s="239"/>
      <c r="F178" s="249"/>
    </row>
    <row r="179" spans="1:6" ht="18" x14ac:dyDescent="0.25">
      <c r="A179" s="240">
        <v>6</v>
      </c>
      <c r="B179" s="242"/>
      <c r="C179" s="239"/>
      <c r="D179" s="248"/>
      <c r="E179" s="239"/>
      <c r="F179" s="241"/>
    </row>
    <row r="180" spans="1:6" ht="18" x14ac:dyDescent="0.25">
      <c r="A180" s="247"/>
      <c r="B180" s="261"/>
      <c r="C180" s="245"/>
      <c r="D180" s="245" t="s">
        <v>181</v>
      </c>
      <c r="E180" s="246"/>
      <c r="F180" s="243"/>
    </row>
    <row r="181" spans="1:6" ht="18" x14ac:dyDescent="0.25">
      <c r="A181" s="240">
        <v>1</v>
      </c>
      <c r="B181" s="242"/>
      <c r="C181" s="239"/>
      <c r="D181" s="248"/>
      <c r="E181" s="239"/>
      <c r="F181" s="241"/>
    </row>
    <row r="182" spans="1:6" ht="18" x14ac:dyDescent="0.25">
      <c r="A182" s="240">
        <v>2</v>
      </c>
      <c r="B182" s="242"/>
      <c r="C182" s="239"/>
      <c r="D182" s="248"/>
      <c r="E182" s="239"/>
      <c r="F182" s="257"/>
    </row>
    <row r="183" spans="1:6" ht="18" x14ac:dyDescent="0.25">
      <c r="A183" s="240">
        <v>3</v>
      </c>
      <c r="B183" s="239"/>
      <c r="C183" s="239"/>
      <c r="D183" s="239"/>
      <c r="E183" s="239"/>
      <c r="F183" s="251"/>
    </row>
    <row r="184" spans="1:6" ht="18" x14ac:dyDescent="0.25">
      <c r="A184" s="240">
        <v>4</v>
      </c>
      <c r="B184" s="239"/>
      <c r="C184" s="239"/>
      <c r="D184" s="239"/>
      <c r="E184" s="239"/>
      <c r="F184" s="250"/>
    </row>
    <row r="185" spans="1:6" ht="18" x14ac:dyDescent="0.25">
      <c r="A185" s="240">
        <v>5</v>
      </c>
      <c r="B185" s="239"/>
      <c r="C185" s="239"/>
      <c r="D185" s="239"/>
      <c r="E185" s="239"/>
      <c r="F185" s="250"/>
    </row>
    <row r="186" spans="1:6" ht="18" x14ac:dyDescent="0.25">
      <c r="A186" s="240">
        <v>6</v>
      </c>
      <c r="B186" s="239"/>
      <c r="C186" s="239"/>
      <c r="D186" s="239"/>
      <c r="E186" s="239"/>
      <c r="F186" s="241"/>
    </row>
    <row r="187" spans="1:6" ht="18" x14ac:dyDescent="0.25">
      <c r="A187" s="256"/>
      <c r="B187" s="260"/>
      <c r="C187" s="254"/>
      <c r="D187" s="254" t="s">
        <v>180</v>
      </c>
      <c r="E187" s="260"/>
      <c r="F187" s="259"/>
    </row>
    <row r="188" spans="1:6" ht="18" x14ac:dyDescent="0.25">
      <c r="A188" s="240">
        <v>1</v>
      </c>
      <c r="B188" s="239"/>
      <c r="C188" s="239"/>
      <c r="D188" s="239"/>
      <c r="E188" s="239"/>
      <c r="F188" s="241"/>
    </row>
    <row r="189" spans="1:6" ht="18" x14ac:dyDescent="0.25">
      <c r="A189" s="240">
        <v>2</v>
      </c>
      <c r="B189" s="239"/>
      <c r="C189" s="239"/>
      <c r="D189" s="239"/>
      <c r="E189" s="239"/>
      <c r="F189" s="250"/>
    </row>
    <row r="190" spans="1:6" ht="18" x14ac:dyDescent="0.25">
      <c r="A190" s="240">
        <v>3</v>
      </c>
      <c r="B190" s="239"/>
      <c r="C190" s="239"/>
      <c r="D190" s="239"/>
      <c r="E190" s="239"/>
      <c r="F190" s="250"/>
    </row>
    <row r="191" spans="1:6" ht="18" x14ac:dyDescent="0.25">
      <c r="A191" s="240">
        <v>4</v>
      </c>
      <c r="B191" s="239"/>
      <c r="C191" s="239"/>
      <c r="D191" s="239"/>
      <c r="E191" s="239"/>
      <c r="F191" s="250"/>
    </row>
    <row r="192" spans="1:6" ht="18" x14ac:dyDescent="0.25">
      <c r="A192" s="240">
        <v>5</v>
      </c>
      <c r="B192" s="239"/>
      <c r="C192" s="239"/>
      <c r="D192" s="239"/>
      <c r="E192" s="239"/>
      <c r="F192" s="249"/>
    </row>
    <row r="193" spans="1:6" ht="18" x14ac:dyDescent="0.25">
      <c r="A193" s="240">
        <v>6</v>
      </c>
      <c r="B193" s="239"/>
      <c r="C193" s="239"/>
      <c r="D193" s="239"/>
      <c r="E193" s="239"/>
      <c r="F193" s="241"/>
    </row>
    <row r="194" spans="1:6" ht="18" x14ac:dyDescent="0.25">
      <c r="A194" s="247"/>
      <c r="B194" s="245"/>
      <c r="C194" s="245"/>
      <c r="D194" s="245" t="s">
        <v>179</v>
      </c>
      <c r="E194" s="245"/>
      <c r="F194" s="258"/>
    </row>
    <row r="195" spans="1:6" ht="18" x14ac:dyDescent="0.25">
      <c r="A195" s="240">
        <v>1</v>
      </c>
      <c r="B195" s="239"/>
      <c r="C195" s="239"/>
      <c r="D195" s="239"/>
      <c r="E195" s="239"/>
      <c r="F195" s="241"/>
    </row>
    <row r="196" spans="1:6" ht="18" x14ac:dyDescent="0.25">
      <c r="A196" s="240">
        <v>2</v>
      </c>
      <c r="B196" s="242"/>
      <c r="C196" s="239"/>
      <c r="D196" s="248"/>
      <c r="E196" s="239"/>
      <c r="F196" s="257"/>
    </row>
    <row r="197" spans="1:6" ht="18" x14ac:dyDescent="0.25">
      <c r="A197" s="240">
        <v>3</v>
      </c>
      <c r="B197" s="242"/>
      <c r="C197" s="239"/>
      <c r="D197" s="239"/>
      <c r="E197" s="239"/>
      <c r="F197" s="251"/>
    </row>
    <row r="198" spans="1:6" ht="18" x14ac:dyDescent="0.25">
      <c r="A198" s="240">
        <v>4</v>
      </c>
      <c r="B198" s="242"/>
      <c r="C198" s="239"/>
      <c r="D198" s="239"/>
      <c r="E198" s="239"/>
      <c r="F198" s="250"/>
    </row>
    <row r="199" spans="1:6" ht="18" x14ac:dyDescent="0.25">
      <c r="A199" s="240">
        <v>5</v>
      </c>
      <c r="B199" s="242"/>
      <c r="C199" s="239"/>
      <c r="D199" s="239"/>
      <c r="E199" s="239"/>
      <c r="F199" s="249"/>
    </row>
    <row r="200" spans="1:6" ht="18" x14ac:dyDescent="0.25">
      <c r="A200" s="240">
        <v>6</v>
      </c>
      <c r="B200" s="242"/>
      <c r="C200" s="239"/>
      <c r="D200" s="248"/>
      <c r="E200" s="239"/>
      <c r="F200" s="241"/>
    </row>
    <row r="201" spans="1:6" ht="18" x14ac:dyDescent="0.25">
      <c r="A201" s="256"/>
      <c r="B201" s="255"/>
      <c r="C201" s="254"/>
      <c r="D201" s="254" t="s">
        <v>178</v>
      </c>
      <c r="E201" s="253"/>
      <c r="F201" s="252"/>
    </row>
    <row r="202" spans="1:6" ht="18" x14ac:dyDescent="0.25">
      <c r="A202" s="240">
        <v>1</v>
      </c>
      <c r="B202" s="242"/>
      <c r="C202" s="239"/>
      <c r="D202" s="248"/>
      <c r="E202" s="239"/>
      <c r="F202" s="241"/>
    </row>
    <row r="203" spans="1:6" ht="18" x14ac:dyDescent="0.25">
      <c r="A203" s="240">
        <v>2</v>
      </c>
      <c r="B203" s="242"/>
      <c r="C203" s="239"/>
      <c r="D203" s="248"/>
      <c r="E203" s="239"/>
      <c r="F203" s="241"/>
    </row>
    <row r="204" spans="1:6" ht="18" x14ac:dyDescent="0.25">
      <c r="A204" s="240">
        <v>3</v>
      </c>
      <c r="B204" s="242"/>
      <c r="C204" s="242"/>
      <c r="D204" s="239"/>
      <c r="E204" s="248"/>
      <c r="F204" s="251"/>
    </row>
    <row r="205" spans="1:6" ht="18" x14ac:dyDescent="0.25">
      <c r="A205" s="240">
        <v>4</v>
      </c>
      <c r="B205" s="242"/>
      <c r="C205" s="242"/>
      <c r="D205" s="239"/>
      <c r="E205" s="248"/>
      <c r="F205" s="250"/>
    </row>
    <row r="206" spans="1:6" ht="18" x14ac:dyDescent="0.25">
      <c r="A206" s="240">
        <v>5</v>
      </c>
      <c r="B206" s="242"/>
      <c r="C206" s="242"/>
      <c r="D206" s="239"/>
      <c r="E206" s="248"/>
      <c r="F206" s="249"/>
    </row>
    <row r="207" spans="1:6" ht="18" x14ac:dyDescent="0.25">
      <c r="A207" s="240">
        <v>6</v>
      </c>
      <c r="B207" s="239"/>
      <c r="C207" s="242"/>
      <c r="D207" s="239"/>
      <c r="E207" s="248"/>
      <c r="F207" s="241"/>
    </row>
    <row r="208" spans="1:6" ht="18" x14ac:dyDescent="0.25">
      <c r="A208" s="247"/>
      <c r="B208" s="246"/>
      <c r="C208" s="245"/>
      <c r="D208" s="245" t="s">
        <v>177</v>
      </c>
      <c r="E208" s="244"/>
      <c r="F208" s="243"/>
    </row>
    <row r="209" spans="1:6" ht="18" x14ac:dyDescent="0.25">
      <c r="A209" s="240">
        <v>1</v>
      </c>
      <c r="B209" s="239"/>
      <c r="C209" s="239"/>
      <c r="D209" s="239"/>
      <c r="E209" s="239"/>
      <c r="F209" s="241"/>
    </row>
    <row r="210" spans="1:6" ht="18" x14ac:dyDescent="0.25">
      <c r="A210" s="240">
        <v>2</v>
      </c>
      <c r="B210" s="242"/>
      <c r="C210" s="239"/>
      <c r="D210" s="239"/>
      <c r="E210" s="239"/>
      <c r="F210" s="241"/>
    </row>
    <row r="211" spans="1:6" ht="18" x14ac:dyDescent="0.25">
      <c r="A211" s="240">
        <v>3</v>
      </c>
      <c r="B211" s="242"/>
      <c r="C211" s="239"/>
      <c r="D211" s="239"/>
      <c r="E211" s="239"/>
      <c r="F211" s="241"/>
    </row>
    <row r="212" spans="1:6" ht="18" x14ac:dyDescent="0.25">
      <c r="A212" s="240">
        <v>4</v>
      </c>
      <c r="B212" s="242"/>
      <c r="C212" s="239"/>
      <c r="D212" s="239"/>
      <c r="E212" s="239"/>
      <c r="F212" s="241"/>
    </row>
    <row r="213" spans="1:6" ht="18" x14ac:dyDescent="0.25">
      <c r="A213" s="240">
        <v>5</v>
      </c>
      <c r="B213" s="239"/>
      <c r="C213" s="239"/>
      <c r="D213" s="239"/>
      <c r="E213" s="239"/>
      <c r="F213" s="238"/>
    </row>
    <row r="214" spans="1:6" ht="18.75" thickBot="1" x14ac:dyDescent="0.3">
      <c r="A214" s="237">
        <v>6</v>
      </c>
      <c r="B214" s="236"/>
      <c r="C214" s="236"/>
      <c r="D214" s="236"/>
      <c r="E214" s="236"/>
      <c r="F214" s="235"/>
    </row>
    <row r="215" spans="1:6" x14ac:dyDescent="0.2">
      <c r="A215" s="232"/>
      <c r="B215" s="232"/>
      <c r="C215" s="232"/>
      <c r="D215" s="232"/>
      <c r="E215" s="232"/>
      <c r="F215" s="232"/>
    </row>
    <row r="216" spans="1:6" ht="18" x14ac:dyDescent="0.25">
      <c r="A216" s="232"/>
      <c r="B216" s="232"/>
      <c r="C216" s="234"/>
      <c r="D216" s="232"/>
      <c r="E216" s="232"/>
      <c r="F216" s="232"/>
    </row>
    <row r="217" spans="1:6" x14ac:dyDescent="0.2">
      <c r="A217" s="232"/>
      <c r="B217" s="232"/>
      <c r="C217" s="232"/>
      <c r="D217" s="232"/>
      <c r="E217" s="232"/>
      <c r="F217" s="232"/>
    </row>
    <row r="218" spans="1:6" x14ac:dyDescent="0.2">
      <c r="A218" s="232"/>
      <c r="B218" s="232"/>
      <c r="C218" s="232"/>
      <c r="D218" s="232"/>
      <c r="E218" s="232"/>
      <c r="F218" s="232"/>
    </row>
    <row r="219" spans="1:6" x14ac:dyDescent="0.2">
      <c r="A219" s="232"/>
      <c r="B219" s="232"/>
      <c r="C219" s="232"/>
      <c r="D219" s="232"/>
      <c r="E219" s="232"/>
      <c r="F219" s="232"/>
    </row>
    <row r="220" spans="1:6" x14ac:dyDescent="0.2">
      <c r="A220" s="232"/>
      <c r="B220" s="232"/>
      <c r="C220" s="232"/>
      <c r="D220" s="232"/>
      <c r="E220" s="232"/>
      <c r="F220" s="232"/>
    </row>
    <row r="221" spans="1:6" ht="18" x14ac:dyDescent="0.25">
      <c r="A221" s="232"/>
      <c r="B221" s="232"/>
      <c r="C221" s="233"/>
      <c r="D221" s="232"/>
      <c r="E221" s="232"/>
      <c r="F221" s="232"/>
    </row>
    <row r="222" spans="1:6" x14ac:dyDescent="0.2">
      <c r="A222" s="232"/>
      <c r="B222" s="232"/>
      <c r="C222" s="232"/>
      <c r="D222" s="232"/>
      <c r="E222" s="232"/>
      <c r="F222" s="232"/>
    </row>
    <row r="223" spans="1:6" x14ac:dyDescent="0.2">
      <c r="A223" s="232"/>
      <c r="B223" s="232"/>
      <c r="C223" s="232"/>
      <c r="D223" s="232"/>
      <c r="E223" s="232"/>
      <c r="F223" s="232"/>
    </row>
    <row r="224" spans="1:6" x14ac:dyDescent="0.2">
      <c r="A224" s="232"/>
      <c r="B224" s="232"/>
      <c r="C224" s="232"/>
      <c r="D224" s="232"/>
      <c r="E224" s="232"/>
      <c r="F224" s="232"/>
    </row>
    <row r="225" spans="1:6" x14ac:dyDescent="0.2">
      <c r="A225" s="232"/>
      <c r="B225" s="232"/>
      <c r="C225" s="232"/>
      <c r="D225" s="232"/>
      <c r="E225" s="232"/>
      <c r="F225" s="232"/>
    </row>
    <row r="226" spans="1:6" x14ac:dyDescent="0.2">
      <c r="A226" s="232"/>
      <c r="B226" s="232"/>
      <c r="C226" s="232"/>
      <c r="D226" s="232"/>
      <c r="E226" s="232"/>
    </row>
    <row r="227" spans="1:6" x14ac:dyDescent="0.2">
      <c r="A227" s="232"/>
      <c r="B227" s="232"/>
      <c r="C227" s="232"/>
      <c r="D227" s="232"/>
      <c r="E227" s="232"/>
    </row>
    <row r="228" spans="1:6" x14ac:dyDescent="0.2">
      <c r="A228" s="232"/>
      <c r="B228" s="232"/>
      <c r="C228" s="232"/>
      <c r="D228" s="232"/>
      <c r="E228" s="232"/>
    </row>
    <row r="229" spans="1:6" x14ac:dyDescent="0.2">
      <c r="A229" s="232"/>
      <c r="B229" s="232"/>
      <c r="C229" s="232"/>
      <c r="D229" s="232"/>
      <c r="E229" s="232"/>
    </row>
    <row r="230" spans="1:6" x14ac:dyDescent="0.2">
      <c r="A230" s="232"/>
      <c r="B230" s="232"/>
      <c r="C230" s="232"/>
      <c r="D230" s="232"/>
      <c r="E230" s="232"/>
    </row>
    <row r="231" spans="1:6" x14ac:dyDescent="0.2">
      <c r="A231" s="232"/>
      <c r="B231" s="232"/>
      <c r="C231" s="232"/>
      <c r="D231" s="232"/>
      <c r="E231" s="232"/>
    </row>
    <row r="232" spans="1:6" x14ac:dyDescent="0.2">
      <c r="A232" s="232"/>
      <c r="B232" s="232"/>
      <c r="C232" s="232"/>
      <c r="D232" s="232"/>
      <c r="E232" s="232"/>
      <c r="F232" s="232"/>
    </row>
    <row r="233" spans="1:6" x14ac:dyDescent="0.2">
      <c r="A233" s="232"/>
      <c r="B233" s="232"/>
      <c r="C233" s="232"/>
      <c r="D233" s="232"/>
      <c r="E233" s="232"/>
      <c r="F233" s="232"/>
    </row>
    <row r="234" spans="1:6" x14ac:dyDescent="0.2">
      <c r="A234" s="232"/>
      <c r="B234" s="232"/>
      <c r="C234" s="232"/>
      <c r="D234" s="232"/>
      <c r="E234" s="232"/>
      <c r="F234" s="232"/>
    </row>
    <row r="235" spans="1:6" x14ac:dyDescent="0.2">
      <c r="A235" s="232"/>
      <c r="B235" s="232"/>
      <c r="C235" s="232"/>
      <c r="D235" s="232"/>
      <c r="E235" s="232"/>
      <c r="F235" s="232"/>
    </row>
    <row r="236" spans="1:6" x14ac:dyDescent="0.2">
      <c r="A236" s="232"/>
      <c r="B236" s="232"/>
      <c r="C236" s="232"/>
      <c r="D236" s="232"/>
      <c r="E236" s="232"/>
      <c r="F236" s="232"/>
    </row>
    <row r="237" spans="1:6" x14ac:dyDescent="0.2">
      <c r="A237" s="232"/>
      <c r="B237" s="232"/>
      <c r="C237" s="232"/>
      <c r="D237" s="232"/>
      <c r="E237" s="232"/>
      <c r="F237" s="232"/>
    </row>
    <row r="238" spans="1:6" x14ac:dyDescent="0.2">
      <c r="A238" s="232"/>
      <c r="B238" s="232"/>
      <c r="C238" s="232"/>
      <c r="D238" s="232"/>
      <c r="E238" s="232"/>
      <c r="F238" s="232"/>
    </row>
    <row r="239" spans="1:6" x14ac:dyDescent="0.2">
      <c r="A239" s="232"/>
      <c r="B239" s="232"/>
      <c r="C239" s="232"/>
      <c r="D239" s="232"/>
      <c r="E239" s="232"/>
      <c r="F239" s="232"/>
    </row>
    <row r="240" spans="1:6" x14ac:dyDescent="0.2">
      <c r="A240" s="232"/>
      <c r="B240" s="232"/>
      <c r="C240" s="232"/>
      <c r="D240" s="232"/>
      <c r="E240" s="232"/>
      <c r="F240" s="232"/>
    </row>
    <row r="241" spans="1:6" x14ac:dyDescent="0.2">
      <c r="A241" s="232"/>
      <c r="B241" s="232"/>
      <c r="C241" s="232"/>
      <c r="D241" s="232"/>
      <c r="E241" s="232"/>
      <c r="F241" s="232"/>
    </row>
    <row r="242" spans="1:6" x14ac:dyDescent="0.2">
      <c r="A242" s="232"/>
      <c r="B242" s="232"/>
      <c r="C242" s="232"/>
      <c r="D242" s="232"/>
      <c r="E242" s="232"/>
      <c r="F242" s="232"/>
    </row>
    <row r="243" spans="1:6" x14ac:dyDescent="0.2">
      <c r="A243" s="232"/>
      <c r="B243" s="232"/>
      <c r="C243" s="232"/>
      <c r="D243" s="232"/>
      <c r="E243" s="232"/>
      <c r="F243" s="232"/>
    </row>
    <row r="244" spans="1:6" x14ac:dyDescent="0.2">
      <c r="A244" s="232"/>
      <c r="B244" s="232"/>
      <c r="C244" s="232"/>
      <c r="D244" s="232"/>
      <c r="E244" s="232"/>
      <c r="F244" s="232"/>
    </row>
    <row r="245" spans="1:6" x14ac:dyDescent="0.2">
      <c r="A245" s="232"/>
      <c r="B245" s="232"/>
      <c r="C245" s="232"/>
      <c r="D245" s="232"/>
      <c r="E245" s="232"/>
      <c r="F245" s="232"/>
    </row>
    <row r="246" spans="1:6" x14ac:dyDescent="0.2">
      <c r="A246" s="232"/>
      <c r="B246" s="232"/>
      <c r="C246" s="232"/>
      <c r="D246" s="232"/>
      <c r="E246" s="232"/>
      <c r="F246" s="232"/>
    </row>
    <row r="247" spans="1:6" x14ac:dyDescent="0.2">
      <c r="A247" s="232"/>
      <c r="B247" s="232"/>
      <c r="C247" s="232"/>
      <c r="D247" s="232"/>
      <c r="E247" s="232"/>
      <c r="F247" s="232"/>
    </row>
    <row r="248" spans="1:6" x14ac:dyDescent="0.2">
      <c r="A248" s="232"/>
      <c r="B248" s="232"/>
      <c r="C248" s="232"/>
      <c r="D248" s="232"/>
      <c r="E248" s="232"/>
      <c r="F248" s="232"/>
    </row>
    <row r="249" spans="1:6" ht="42" customHeight="1" x14ac:dyDescent="0.2">
      <c r="A249" s="232"/>
      <c r="B249" s="232"/>
      <c r="C249" s="232"/>
      <c r="D249" s="232"/>
      <c r="E249" s="232"/>
      <c r="F249" s="232"/>
    </row>
    <row r="250" spans="1:6" x14ac:dyDescent="0.2">
      <c r="A250" s="232"/>
      <c r="B250" s="232"/>
      <c r="C250" s="232"/>
      <c r="D250" s="232"/>
      <c r="E250" s="232"/>
      <c r="F250" s="232"/>
    </row>
    <row r="251" spans="1:6" x14ac:dyDescent="0.2">
      <c r="A251" s="232"/>
      <c r="B251" s="232"/>
      <c r="C251" s="232"/>
      <c r="D251" s="232"/>
      <c r="E251" s="232"/>
      <c r="F251" s="232"/>
    </row>
    <row r="252" spans="1:6" x14ac:dyDescent="0.2">
      <c r="A252" s="232"/>
      <c r="B252" s="232"/>
      <c r="C252" s="232"/>
      <c r="D252" s="232"/>
      <c r="E252" s="232"/>
      <c r="F252" s="232"/>
    </row>
    <row r="253" spans="1:6" x14ac:dyDescent="0.2">
      <c r="A253" s="232"/>
      <c r="B253" s="232"/>
      <c r="C253" s="232"/>
      <c r="D253" s="232"/>
      <c r="E253" s="232"/>
      <c r="F253" s="232"/>
    </row>
    <row r="254" spans="1:6" x14ac:dyDescent="0.2">
      <c r="A254" s="232"/>
      <c r="B254" s="232"/>
      <c r="C254" s="232"/>
      <c r="D254" s="232"/>
      <c r="E254" s="232"/>
      <c r="F254" s="232"/>
    </row>
    <row r="255" spans="1:6" x14ac:dyDescent="0.2">
      <c r="A255" s="232"/>
      <c r="B255" s="232"/>
      <c r="C255" s="232"/>
      <c r="D255" s="232"/>
      <c r="E255" s="232"/>
      <c r="F255" s="232"/>
    </row>
    <row r="256" spans="1:6" x14ac:dyDescent="0.2">
      <c r="A256" s="232"/>
      <c r="B256" s="232"/>
      <c r="C256" s="232"/>
      <c r="D256" s="232"/>
      <c r="E256" s="232"/>
      <c r="F256" s="232"/>
    </row>
    <row r="257" spans="1:6" x14ac:dyDescent="0.2">
      <c r="A257" s="232"/>
      <c r="B257" s="232"/>
      <c r="C257" s="232"/>
      <c r="D257" s="232"/>
      <c r="E257" s="232"/>
      <c r="F257" s="232"/>
    </row>
    <row r="258" spans="1:6" x14ac:dyDescent="0.2">
      <c r="A258" s="232"/>
      <c r="B258" s="232"/>
      <c r="C258" s="232"/>
      <c r="D258" s="232"/>
      <c r="E258" s="232"/>
      <c r="F258" s="232"/>
    </row>
    <row r="259" spans="1:6" x14ac:dyDescent="0.2">
      <c r="A259" s="232"/>
      <c r="B259" s="232"/>
      <c r="C259" s="232"/>
      <c r="D259" s="232"/>
      <c r="E259" s="232"/>
      <c r="F259" s="232"/>
    </row>
    <row r="260" spans="1:6" x14ac:dyDescent="0.2">
      <c r="A260" s="232"/>
      <c r="B260" s="232"/>
      <c r="C260" s="232"/>
      <c r="D260" s="232"/>
      <c r="E260" s="232"/>
      <c r="F260" s="232"/>
    </row>
    <row r="261" spans="1:6" x14ac:dyDescent="0.2">
      <c r="A261" s="232"/>
      <c r="B261" s="232"/>
      <c r="C261" s="232"/>
      <c r="D261" s="232"/>
      <c r="E261" s="232"/>
      <c r="F261" s="232"/>
    </row>
    <row r="262" spans="1:6" x14ac:dyDescent="0.2">
      <c r="A262" s="232"/>
      <c r="B262" s="232"/>
      <c r="C262" s="232"/>
      <c r="D262" s="232"/>
      <c r="E262" s="232"/>
      <c r="F262" s="232"/>
    </row>
    <row r="263" spans="1:6" x14ac:dyDescent="0.2">
      <c r="A263" s="232"/>
      <c r="B263" s="232"/>
      <c r="C263" s="232"/>
      <c r="D263" s="232"/>
      <c r="E263" s="232"/>
      <c r="F263" s="232"/>
    </row>
    <row r="264" spans="1:6" x14ac:dyDescent="0.2">
      <c r="A264" s="232"/>
      <c r="B264" s="232"/>
      <c r="C264" s="232"/>
      <c r="D264" s="232"/>
      <c r="E264" s="232"/>
      <c r="F264" s="232"/>
    </row>
    <row r="265" spans="1:6" x14ac:dyDescent="0.2">
      <c r="A265" s="232"/>
      <c r="B265" s="232"/>
      <c r="C265" s="232"/>
      <c r="D265" s="232"/>
      <c r="E265" s="232"/>
      <c r="F265" s="232"/>
    </row>
    <row r="266" spans="1:6" x14ac:dyDescent="0.2">
      <c r="A266" s="232"/>
      <c r="B266" s="232"/>
      <c r="C266" s="232"/>
      <c r="D266" s="232"/>
      <c r="E266" s="232"/>
      <c r="F266" s="232"/>
    </row>
    <row r="267" spans="1:6" x14ac:dyDescent="0.2">
      <c r="A267" s="232"/>
      <c r="B267" s="232"/>
      <c r="C267" s="232"/>
      <c r="D267" s="232"/>
      <c r="E267" s="232"/>
      <c r="F267" s="232"/>
    </row>
    <row r="268" spans="1:6" x14ac:dyDescent="0.2">
      <c r="A268" s="232"/>
      <c r="B268" s="232"/>
      <c r="C268" s="232"/>
      <c r="D268" s="232"/>
      <c r="E268" s="232"/>
      <c r="F268" s="232"/>
    </row>
    <row r="269" spans="1:6" x14ac:dyDescent="0.2">
      <c r="A269" s="232"/>
      <c r="B269" s="232"/>
      <c r="C269" s="232"/>
      <c r="D269" s="232"/>
      <c r="E269" s="232"/>
      <c r="F269" s="232"/>
    </row>
    <row r="270" spans="1:6" x14ac:dyDescent="0.2">
      <c r="A270" s="232"/>
      <c r="B270" s="232"/>
      <c r="C270" s="232"/>
      <c r="D270" s="232"/>
      <c r="E270" s="232"/>
      <c r="F270" s="232"/>
    </row>
    <row r="271" spans="1:6" x14ac:dyDescent="0.2">
      <c r="A271" s="232"/>
      <c r="B271" s="232"/>
      <c r="C271" s="232"/>
      <c r="D271" s="232"/>
      <c r="E271" s="232"/>
      <c r="F271" s="232"/>
    </row>
    <row r="272" spans="1:6" x14ac:dyDescent="0.2">
      <c r="A272" s="232"/>
      <c r="B272" s="232"/>
      <c r="C272" s="232"/>
      <c r="D272" s="232"/>
      <c r="E272" s="232"/>
      <c r="F272" s="232"/>
    </row>
    <row r="273" spans="1:6" x14ac:dyDescent="0.2">
      <c r="A273" s="232"/>
      <c r="B273" s="232"/>
      <c r="C273" s="232"/>
      <c r="D273" s="232"/>
      <c r="E273" s="232"/>
      <c r="F273" s="232"/>
    </row>
    <row r="274" spans="1:6" x14ac:dyDescent="0.2">
      <c r="A274" s="232"/>
      <c r="B274" s="232"/>
      <c r="C274" s="232"/>
      <c r="D274" s="232"/>
      <c r="E274" s="232"/>
      <c r="F274" s="232"/>
    </row>
    <row r="275" spans="1:6" x14ac:dyDescent="0.2">
      <c r="A275" s="232"/>
      <c r="B275" s="232"/>
      <c r="C275" s="232"/>
      <c r="D275" s="232"/>
      <c r="E275" s="232"/>
      <c r="F275" s="232"/>
    </row>
    <row r="276" spans="1:6" x14ac:dyDescent="0.2">
      <c r="A276" s="232"/>
      <c r="B276" s="232"/>
      <c r="C276" s="232"/>
      <c r="D276" s="232"/>
      <c r="E276" s="232"/>
      <c r="F276" s="232"/>
    </row>
    <row r="277" spans="1:6" x14ac:dyDescent="0.2">
      <c r="A277" s="232"/>
      <c r="B277" s="232"/>
      <c r="C277" s="232"/>
      <c r="D277" s="232"/>
      <c r="E277" s="232"/>
      <c r="F277" s="232"/>
    </row>
    <row r="278" spans="1:6" x14ac:dyDescent="0.2">
      <c r="A278" s="232"/>
      <c r="B278" s="232"/>
      <c r="C278" s="232"/>
      <c r="D278" s="232"/>
      <c r="E278" s="232"/>
      <c r="F278" s="232"/>
    </row>
    <row r="279" spans="1:6" x14ac:dyDescent="0.2">
      <c r="A279" s="232"/>
      <c r="B279" s="232"/>
      <c r="C279" s="232"/>
      <c r="D279" s="232"/>
      <c r="E279" s="232"/>
      <c r="F279" s="232"/>
    </row>
    <row r="280" spans="1:6" x14ac:dyDescent="0.2">
      <c r="A280" s="232"/>
      <c r="B280" s="232"/>
      <c r="C280" s="232"/>
      <c r="D280" s="232"/>
      <c r="E280" s="232"/>
      <c r="F280" s="232"/>
    </row>
    <row r="281" spans="1:6" x14ac:dyDescent="0.2">
      <c r="A281" s="232"/>
      <c r="B281" s="232"/>
      <c r="C281" s="232"/>
      <c r="D281" s="232"/>
      <c r="E281" s="232"/>
      <c r="F281" s="232"/>
    </row>
    <row r="282" spans="1:6" x14ac:dyDescent="0.2">
      <c r="A282" s="232"/>
      <c r="B282" s="232"/>
      <c r="C282" s="232"/>
      <c r="D282" s="232"/>
      <c r="E282" s="232"/>
      <c r="F282" s="232"/>
    </row>
    <row r="283" spans="1:6" x14ac:dyDescent="0.2">
      <c r="A283" s="232"/>
      <c r="B283" s="232"/>
      <c r="C283" s="232"/>
      <c r="D283" s="232"/>
      <c r="E283" s="232"/>
      <c r="F283" s="232"/>
    </row>
    <row r="284" spans="1:6" x14ac:dyDescent="0.2">
      <c r="A284" s="232"/>
      <c r="B284" s="232"/>
      <c r="C284" s="232"/>
      <c r="D284" s="232"/>
      <c r="E284" s="232"/>
      <c r="F284" s="232"/>
    </row>
    <row r="285" spans="1:6" x14ac:dyDescent="0.2">
      <c r="A285" s="232"/>
      <c r="B285" s="232"/>
      <c r="C285" s="232"/>
      <c r="D285" s="232"/>
      <c r="E285" s="232"/>
      <c r="F285" s="232"/>
    </row>
    <row r="286" spans="1:6" x14ac:dyDescent="0.2">
      <c r="A286" s="232"/>
      <c r="B286" s="232"/>
      <c r="C286" s="232"/>
      <c r="D286" s="232"/>
      <c r="E286" s="232"/>
      <c r="F286" s="232"/>
    </row>
    <row r="287" spans="1:6" x14ac:dyDescent="0.2">
      <c r="A287" s="232"/>
      <c r="B287" s="232"/>
      <c r="C287" s="232"/>
      <c r="D287" s="232"/>
      <c r="E287" s="232"/>
      <c r="F287" s="232"/>
    </row>
    <row r="288" spans="1:6" x14ac:dyDescent="0.2">
      <c r="A288" s="232"/>
      <c r="B288" s="232"/>
      <c r="C288" s="232"/>
      <c r="D288" s="232"/>
      <c r="E288" s="232"/>
      <c r="F288" s="232"/>
    </row>
    <row r="289" spans="1:6" x14ac:dyDescent="0.2">
      <c r="A289" s="232"/>
      <c r="B289" s="232"/>
      <c r="C289" s="232"/>
      <c r="D289" s="232"/>
      <c r="E289" s="232"/>
      <c r="F289" s="232"/>
    </row>
    <row r="290" spans="1:6" x14ac:dyDescent="0.2">
      <c r="A290" s="232"/>
      <c r="B290" s="232"/>
      <c r="C290" s="232"/>
      <c r="D290" s="232"/>
      <c r="E290" s="232"/>
      <c r="F290" s="232"/>
    </row>
    <row r="291" spans="1:6" x14ac:dyDescent="0.2">
      <c r="A291" s="232"/>
      <c r="B291" s="232"/>
      <c r="C291" s="232"/>
      <c r="D291" s="232"/>
      <c r="E291" s="232"/>
      <c r="F291" s="232"/>
    </row>
    <row r="292" spans="1:6" x14ac:dyDescent="0.2">
      <c r="A292" s="232"/>
      <c r="B292" s="232"/>
      <c r="C292" s="232"/>
      <c r="D292" s="232"/>
      <c r="E292" s="232"/>
      <c r="F292" s="232"/>
    </row>
    <row r="293" spans="1:6" x14ac:dyDescent="0.2">
      <c r="A293" s="232"/>
      <c r="B293" s="232"/>
      <c r="C293" s="232"/>
      <c r="D293" s="232"/>
      <c r="E293" s="232"/>
      <c r="F293" s="232"/>
    </row>
    <row r="294" spans="1:6" x14ac:dyDescent="0.2">
      <c r="A294" s="232"/>
      <c r="B294" s="232"/>
      <c r="C294" s="232"/>
      <c r="D294" s="232"/>
      <c r="E294" s="232"/>
      <c r="F294" s="232"/>
    </row>
    <row r="295" spans="1:6" x14ac:dyDescent="0.2">
      <c r="A295" s="232"/>
      <c r="B295" s="232"/>
      <c r="C295" s="232"/>
      <c r="D295" s="232"/>
      <c r="E295" s="232"/>
      <c r="F295" s="232"/>
    </row>
    <row r="296" spans="1:6" x14ac:dyDescent="0.2">
      <c r="A296" s="232"/>
      <c r="B296" s="232"/>
      <c r="C296" s="232"/>
      <c r="D296" s="232"/>
      <c r="E296" s="232"/>
      <c r="F296" s="232"/>
    </row>
    <row r="297" spans="1:6" x14ac:dyDescent="0.2">
      <c r="A297" s="232"/>
      <c r="B297" s="232"/>
      <c r="C297" s="232"/>
      <c r="D297" s="232"/>
      <c r="E297" s="232"/>
      <c r="F297" s="232"/>
    </row>
    <row r="298" spans="1:6" x14ac:dyDescent="0.2">
      <c r="A298" s="232"/>
      <c r="B298" s="232"/>
      <c r="C298" s="232"/>
      <c r="D298" s="232"/>
      <c r="E298" s="232"/>
      <c r="F298" s="232"/>
    </row>
    <row r="299" spans="1:6" x14ac:dyDescent="0.2">
      <c r="A299" s="232"/>
      <c r="B299" s="232"/>
      <c r="C299" s="232"/>
      <c r="D299" s="232"/>
      <c r="E299" s="232"/>
      <c r="F299" s="232"/>
    </row>
    <row r="300" spans="1:6" x14ac:dyDescent="0.2">
      <c r="A300" s="232"/>
      <c r="B300" s="232"/>
      <c r="C300" s="232"/>
      <c r="D300" s="232"/>
      <c r="E300" s="232"/>
      <c r="F300" s="232"/>
    </row>
    <row r="301" spans="1:6" x14ac:dyDescent="0.2">
      <c r="A301" s="232"/>
      <c r="B301" s="232"/>
      <c r="C301" s="232"/>
      <c r="D301" s="232"/>
      <c r="E301" s="232"/>
      <c r="F301" s="232"/>
    </row>
    <row r="302" spans="1:6" x14ac:dyDescent="0.2">
      <c r="A302" s="232"/>
      <c r="B302" s="232"/>
      <c r="C302" s="232"/>
      <c r="D302" s="232"/>
      <c r="E302" s="232"/>
      <c r="F302" s="232"/>
    </row>
    <row r="303" spans="1:6" x14ac:dyDescent="0.2">
      <c r="A303" s="232"/>
      <c r="B303" s="232"/>
      <c r="C303" s="232"/>
      <c r="D303" s="232"/>
      <c r="E303" s="232"/>
      <c r="F303" s="232"/>
    </row>
    <row r="304" spans="1:6" x14ac:dyDescent="0.2">
      <c r="A304" s="232"/>
      <c r="B304" s="232"/>
      <c r="C304" s="232"/>
      <c r="D304" s="232"/>
      <c r="E304" s="232"/>
      <c r="F304" s="232"/>
    </row>
    <row r="305" spans="1:6" x14ac:dyDescent="0.2">
      <c r="A305" s="232"/>
      <c r="B305" s="232"/>
      <c r="C305" s="232"/>
      <c r="D305" s="232"/>
      <c r="E305" s="232"/>
      <c r="F305" s="232"/>
    </row>
    <row r="306" spans="1:6" x14ac:dyDescent="0.2">
      <c r="A306" s="232"/>
      <c r="B306" s="232"/>
      <c r="C306" s="232"/>
      <c r="D306" s="232"/>
      <c r="E306" s="232"/>
      <c r="F306" s="232"/>
    </row>
    <row r="307" spans="1:6" x14ac:dyDescent="0.2">
      <c r="A307" s="232"/>
      <c r="B307" s="232"/>
      <c r="C307" s="232"/>
      <c r="D307" s="232"/>
      <c r="E307" s="232"/>
      <c r="F307" s="232"/>
    </row>
    <row r="308" spans="1:6" x14ac:dyDescent="0.2">
      <c r="A308" s="232"/>
      <c r="B308" s="232"/>
      <c r="C308" s="232"/>
      <c r="D308" s="232"/>
      <c r="E308" s="232"/>
      <c r="F308" s="232"/>
    </row>
    <row r="309" spans="1:6" x14ac:dyDescent="0.2">
      <c r="A309" s="232"/>
      <c r="B309" s="232"/>
      <c r="C309" s="232"/>
      <c r="D309" s="232"/>
      <c r="E309" s="232"/>
      <c r="F309" s="232"/>
    </row>
    <row r="310" spans="1:6" x14ac:dyDescent="0.2">
      <c r="A310" s="232"/>
      <c r="B310" s="232"/>
      <c r="C310" s="232"/>
      <c r="D310" s="232"/>
      <c r="E310" s="232"/>
      <c r="F310" s="232"/>
    </row>
    <row r="311" spans="1:6" x14ac:dyDescent="0.2">
      <c r="A311" s="232"/>
      <c r="B311" s="232"/>
      <c r="C311" s="232"/>
      <c r="D311" s="232"/>
      <c r="E311" s="232"/>
      <c r="F311" s="232"/>
    </row>
    <row r="312" spans="1:6" x14ac:dyDescent="0.2">
      <c r="A312" s="232"/>
      <c r="B312" s="232"/>
      <c r="C312" s="232"/>
      <c r="D312" s="232"/>
      <c r="E312" s="232"/>
      <c r="F312" s="232"/>
    </row>
    <row r="313" spans="1:6" x14ac:dyDescent="0.2">
      <c r="A313" s="232"/>
      <c r="B313" s="232"/>
      <c r="C313" s="232"/>
      <c r="D313" s="232"/>
      <c r="E313" s="232"/>
      <c r="F313" s="232"/>
    </row>
    <row r="314" spans="1:6" x14ac:dyDescent="0.2">
      <c r="A314" s="232"/>
      <c r="B314" s="232"/>
      <c r="C314" s="232"/>
      <c r="D314" s="232"/>
      <c r="E314" s="232"/>
      <c r="F314" s="232"/>
    </row>
    <row r="315" spans="1:6" x14ac:dyDescent="0.2">
      <c r="A315" s="232"/>
      <c r="B315" s="232"/>
      <c r="C315" s="232"/>
      <c r="D315" s="232"/>
      <c r="E315" s="232"/>
      <c r="F315" s="232"/>
    </row>
    <row r="316" spans="1:6" x14ac:dyDescent="0.2">
      <c r="A316" s="232"/>
      <c r="B316" s="232"/>
      <c r="C316" s="232"/>
      <c r="D316" s="232"/>
      <c r="E316" s="232"/>
      <c r="F316" s="232"/>
    </row>
    <row r="317" spans="1:6" x14ac:dyDescent="0.2">
      <c r="A317" s="232"/>
      <c r="B317" s="232"/>
      <c r="C317" s="232"/>
      <c r="D317" s="232"/>
      <c r="E317" s="232"/>
      <c r="F317" s="232"/>
    </row>
    <row r="318" spans="1:6" x14ac:dyDescent="0.2">
      <c r="A318" s="232"/>
      <c r="B318" s="232"/>
      <c r="C318" s="232"/>
      <c r="D318" s="232"/>
      <c r="E318" s="232"/>
      <c r="F318" s="232"/>
    </row>
    <row r="319" spans="1:6" x14ac:dyDescent="0.2">
      <c r="A319" s="232"/>
      <c r="B319" s="232"/>
      <c r="C319" s="232"/>
      <c r="D319" s="232"/>
      <c r="E319" s="232"/>
      <c r="F319" s="232"/>
    </row>
    <row r="320" spans="1:6" x14ac:dyDescent="0.2">
      <c r="A320" s="232"/>
      <c r="B320" s="232"/>
      <c r="C320" s="232"/>
      <c r="D320" s="232"/>
      <c r="E320" s="232"/>
      <c r="F320" s="232"/>
    </row>
    <row r="321" spans="1:6" x14ac:dyDescent="0.2">
      <c r="A321" s="232"/>
      <c r="B321" s="232"/>
      <c r="C321" s="232"/>
      <c r="D321" s="232"/>
      <c r="E321" s="232"/>
      <c r="F321" s="232"/>
    </row>
    <row r="322" spans="1:6" x14ac:dyDescent="0.2">
      <c r="A322" s="232"/>
      <c r="B322" s="232"/>
      <c r="C322" s="232"/>
      <c r="D322" s="232"/>
      <c r="E322" s="232"/>
      <c r="F322" s="232"/>
    </row>
    <row r="323" spans="1:6" x14ac:dyDescent="0.2">
      <c r="A323" s="232"/>
      <c r="B323" s="232"/>
      <c r="C323" s="232"/>
      <c r="D323" s="232"/>
      <c r="E323" s="232"/>
      <c r="F323" s="232"/>
    </row>
    <row r="324" spans="1:6" x14ac:dyDescent="0.2">
      <c r="A324" s="232"/>
      <c r="B324" s="232"/>
      <c r="C324" s="232"/>
      <c r="D324" s="232"/>
      <c r="E324" s="232"/>
      <c r="F324" s="232"/>
    </row>
    <row r="325" spans="1:6" x14ac:dyDescent="0.2">
      <c r="A325" s="232"/>
      <c r="B325" s="232"/>
      <c r="C325" s="232"/>
      <c r="D325" s="232"/>
      <c r="E325" s="232"/>
      <c r="F325" s="232"/>
    </row>
    <row r="326" spans="1:6" x14ac:dyDescent="0.2">
      <c r="A326" s="232"/>
      <c r="B326" s="232"/>
      <c r="C326" s="232"/>
      <c r="D326" s="232"/>
      <c r="E326" s="232"/>
      <c r="F326" s="232"/>
    </row>
    <row r="327" spans="1:6" x14ac:dyDescent="0.2">
      <c r="A327" s="232"/>
      <c r="B327" s="232"/>
      <c r="C327" s="232"/>
      <c r="D327" s="232"/>
      <c r="E327" s="232"/>
      <c r="F327" s="232"/>
    </row>
    <row r="328" spans="1:6" x14ac:dyDescent="0.2">
      <c r="A328" s="232"/>
      <c r="B328" s="232"/>
      <c r="C328" s="232"/>
      <c r="D328" s="232"/>
      <c r="E328" s="232"/>
      <c r="F328" s="232"/>
    </row>
    <row r="329" spans="1:6" x14ac:dyDescent="0.2">
      <c r="A329" s="232"/>
      <c r="B329" s="232"/>
      <c r="C329" s="232"/>
      <c r="D329" s="232"/>
      <c r="E329" s="232"/>
      <c r="F329" s="232"/>
    </row>
    <row r="330" spans="1:6" x14ac:dyDescent="0.2">
      <c r="A330" s="232"/>
      <c r="B330" s="232"/>
      <c r="C330" s="232"/>
      <c r="D330" s="232"/>
      <c r="E330" s="232"/>
      <c r="F330" s="232"/>
    </row>
    <row r="331" spans="1:6" x14ac:dyDescent="0.2">
      <c r="A331" s="232"/>
      <c r="B331" s="232"/>
      <c r="C331" s="232"/>
      <c r="D331" s="232"/>
      <c r="E331" s="232"/>
      <c r="F331" s="232"/>
    </row>
    <row r="332" spans="1:6" x14ac:dyDescent="0.2">
      <c r="A332" s="232"/>
      <c r="B332" s="232"/>
      <c r="C332" s="232"/>
      <c r="D332" s="232"/>
      <c r="E332" s="232"/>
      <c r="F332" s="232"/>
    </row>
    <row r="333" spans="1:6" x14ac:dyDescent="0.2">
      <c r="A333" s="232"/>
      <c r="B333" s="232"/>
      <c r="C333" s="232"/>
      <c r="D333" s="232"/>
      <c r="E333" s="232"/>
      <c r="F333" s="232"/>
    </row>
    <row r="334" spans="1:6" x14ac:dyDescent="0.2">
      <c r="A334" s="232"/>
      <c r="B334" s="232"/>
      <c r="C334" s="232"/>
      <c r="D334" s="232"/>
      <c r="E334" s="232"/>
      <c r="F334" s="232"/>
    </row>
    <row r="335" spans="1:6" x14ac:dyDescent="0.2">
      <c r="A335" s="232"/>
      <c r="B335" s="232"/>
      <c r="C335" s="232"/>
      <c r="D335" s="232"/>
      <c r="E335" s="232"/>
      <c r="F335" s="232"/>
    </row>
    <row r="336" spans="1:6" x14ac:dyDescent="0.2">
      <c r="A336" s="232"/>
      <c r="B336" s="232"/>
      <c r="C336" s="232"/>
      <c r="D336" s="232"/>
      <c r="E336" s="232"/>
      <c r="F336" s="232"/>
    </row>
    <row r="337" spans="1:6" x14ac:dyDescent="0.2">
      <c r="A337" s="232"/>
      <c r="B337" s="232"/>
      <c r="C337" s="232"/>
      <c r="D337" s="232"/>
      <c r="E337" s="232"/>
      <c r="F337" s="232"/>
    </row>
    <row r="338" spans="1:6" x14ac:dyDescent="0.2">
      <c r="A338" s="232"/>
      <c r="B338" s="232"/>
      <c r="C338" s="232"/>
      <c r="D338" s="232"/>
      <c r="E338" s="232"/>
      <c r="F338" s="232"/>
    </row>
    <row r="339" spans="1:6" x14ac:dyDescent="0.2">
      <c r="A339" s="232"/>
      <c r="B339" s="232"/>
      <c r="C339" s="232"/>
      <c r="D339" s="232"/>
      <c r="E339" s="232"/>
      <c r="F339" s="232"/>
    </row>
    <row r="340" spans="1:6" x14ac:dyDescent="0.2">
      <c r="A340" s="232"/>
      <c r="B340" s="232"/>
      <c r="C340" s="232"/>
      <c r="D340" s="232"/>
      <c r="E340" s="232"/>
      <c r="F340" s="232"/>
    </row>
    <row r="341" spans="1:6" x14ac:dyDescent="0.2">
      <c r="A341" s="232"/>
      <c r="B341" s="232"/>
      <c r="C341" s="232"/>
      <c r="D341" s="232"/>
      <c r="E341" s="232"/>
      <c r="F341" s="232"/>
    </row>
    <row r="342" spans="1:6" x14ac:dyDescent="0.2">
      <c r="A342" s="232"/>
      <c r="B342" s="232"/>
      <c r="C342" s="232"/>
      <c r="D342" s="232"/>
      <c r="E342" s="232"/>
      <c r="F342" s="232"/>
    </row>
    <row r="343" spans="1:6" x14ac:dyDescent="0.2">
      <c r="A343" s="232"/>
      <c r="B343" s="232"/>
      <c r="C343" s="232"/>
      <c r="D343" s="232"/>
      <c r="E343" s="232"/>
      <c r="F343" s="232"/>
    </row>
    <row r="344" spans="1:6" x14ac:dyDescent="0.2">
      <c r="A344" s="232"/>
      <c r="B344" s="232"/>
      <c r="C344" s="232"/>
      <c r="D344" s="232"/>
      <c r="E344" s="232"/>
      <c r="F344" s="232"/>
    </row>
    <row r="345" spans="1:6" x14ac:dyDescent="0.2">
      <c r="A345" s="232"/>
      <c r="B345" s="232"/>
      <c r="C345" s="232"/>
      <c r="D345" s="232"/>
      <c r="E345" s="232"/>
      <c r="F345" s="232"/>
    </row>
    <row r="346" spans="1:6" x14ac:dyDescent="0.2">
      <c r="A346" s="232"/>
      <c r="B346" s="232"/>
      <c r="C346" s="232"/>
      <c r="D346" s="232"/>
      <c r="E346" s="232"/>
      <c r="F346" s="232"/>
    </row>
    <row r="347" spans="1:6" x14ac:dyDescent="0.2">
      <c r="A347" s="232"/>
      <c r="B347" s="232"/>
      <c r="C347" s="232"/>
      <c r="D347" s="232"/>
      <c r="E347" s="232"/>
      <c r="F347" s="232"/>
    </row>
    <row r="348" spans="1:6" x14ac:dyDescent="0.2">
      <c r="A348" s="232"/>
      <c r="B348" s="232"/>
      <c r="C348" s="232"/>
      <c r="D348" s="232"/>
      <c r="E348" s="232"/>
      <c r="F348" s="232"/>
    </row>
    <row r="349" spans="1:6" x14ac:dyDescent="0.2">
      <c r="A349" s="232"/>
      <c r="B349" s="232"/>
      <c r="C349" s="232"/>
      <c r="D349" s="232"/>
      <c r="E349" s="232"/>
      <c r="F349" s="232"/>
    </row>
    <row r="350" spans="1:6" x14ac:dyDescent="0.2">
      <c r="A350" s="232"/>
      <c r="B350" s="232"/>
      <c r="C350" s="232"/>
      <c r="D350" s="232"/>
      <c r="E350" s="232"/>
      <c r="F350" s="232"/>
    </row>
    <row r="351" spans="1:6" x14ac:dyDescent="0.2">
      <c r="A351" s="232"/>
      <c r="B351" s="232"/>
      <c r="C351" s="232"/>
      <c r="D351" s="232"/>
      <c r="E351" s="232"/>
      <c r="F351" s="232"/>
    </row>
    <row r="352" spans="1:6" x14ac:dyDescent="0.2">
      <c r="A352" s="232"/>
      <c r="B352" s="232"/>
      <c r="C352" s="232"/>
      <c r="D352" s="232"/>
      <c r="E352" s="232"/>
      <c r="F352" s="232"/>
    </row>
    <row r="353" spans="1:6" x14ac:dyDescent="0.2">
      <c r="A353" s="232"/>
      <c r="B353" s="232"/>
      <c r="C353" s="232"/>
      <c r="D353" s="232"/>
      <c r="E353" s="232"/>
      <c r="F353" s="232"/>
    </row>
    <row r="354" spans="1:6" x14ac:dyDescent="0.2">
      <c r="A354" s="232"/>
      <c r="B354" s="232"/>
      <c r="C354" s="232"/>
      <c r="D354" s="232"/>
      <c r="E354" s="232"/>
      <c r="F354" s="232"/>
    </row>
    <row r="355" spans="1:6" x14ac:dyDescent="0.2">
      <c r="A355" s="232"/>
      <c r="B355" s="232"/>
      <c r="C355" s="232"/>
      <c r="D355" s="232"/>
      <c r="E355" s="232"/>
      <c r="F355" s="232"/>
    </row>
    <row r="356" spans="1:6" x14ac:dyDescent="0.2">
      <c r="A356" s="232"/>
      <c r="B356" s="232"/>
      <c r="C356" s="232"/>
      <c r="D356" s="232"/>
      <c r="E356" s="232"/>
      <c r="F356" s="232"/>
    </row>
    <row r="357" spans="1:6" x14ac:dyDescent="0.2">
      <c r="A357" s="232"/>
      <c r="B357" s="232"/>
      <c r="C357" s="232"/>
      <c r="D357" s="232"/>
      <c r="E357" s="232"/>
      <c r="F357" s="232"/>
    </row>
    <row r="358" spans="1:6" x14ac:dyDescent="0.2">
      <c r="A358" s="232"/>
      <c r="B358" s="232"/>
      <c r="C358" s="232"/>
      <c r="D358" s="232"/>
      <c r="E358" s="232"/>
      <c r="F358" s="232"/>
    </row>
    <row r="359" spans="1:6" x14ac:dyDescent="0.2">
      <c r="A359" s="232"/>
      <c r="B359" s="232"/>
      <c r="C359" s="232"/>
      <c r="D359" s="232"/>
      <c r="E359" s="232"/>
      <c r="F359" s="232"/>
    </row>
    <row r="360" spans="1:6" x14ac:dyDescent="0.2">
      <c r="A360" s="232"/>
      <c r="B360" s="232"/>
      <c r="C360" s="232"/>
      <c r="D360" s="232"/>
      <c r="E360" s="232"/>
      <c r="F360" s="232"/>
    </row>
    <row r="361" spans="1:6" x14ac:dyDescent="0.2">
      <c r="A361" s="232"/>
      <c r="B361" s="232"/>
      <c r="C361" s="232"/>
      <c r="D361" s="232"/>
      <c r="E361" s="232"/>
      <c r="F361" s="232"/>
    </row>
    <row r="362" spans="1:6" x14ac:dyDescent="0.2">
      <c r="A362" s="232"/>
      <c r="B362" s="232"/>
      <c r="C362" s="232"/>
      <c r="D362" s="232"/>
      <c r="E362" s="232"/>
      <c r="F362" s="232"/>
    </row>
    <row r="363" spans="1:6" x14ac:dyDescent="0.2">
      <c r="A363" s="232"/>
      <c r="B363" s="232"/>
      <c r="C363" s="232"/>
      <c r="D363" s="232"/>
      <c r="E363" s="232"/>
      <c r="F363" s="232"/>
    </row>
    <row r="364" spans="1:6" x14ac:dyDescent="0.2">
      <c r="A364" s="232"/>
      <c r="B364" s="232"/>
      <c r="C364" s="232"/>
      <c r="D364" s="232"/>
      <c r="E364" s="232"/>
      <c r="F364" s="232"/>
    </row>
    <row r="365" spans="1:6" x14ac:dyDescent="0.2">
      <c r="A365" s="232"/>
      <c r="B365" s="232"/>
      <c r="C365" s="232"/>
      <c r="D365" s="232"/>
      <c r="E365" s="232"/>
      <c r="F365" s="232"/>
    </row>
    <row r="366" spans="1:6" x14ac:dyDescent="0.2">
      <c r="A366" s="232"/>
      <c r="B366" s="232"/>
      <c r="C366" s="232"/>
      <c r="D366" s="232"/>
      <c r="E366" s="232"/>
      <c r="F366" s="232"/>
    </row>
    <row r="367" spans="1:6" x14ac:dyDescent="0.2">
      <c r="A367" s="232"/>
      <c r="B367" s="232"/>
      <c r="C367" s="232"/>
      <c r="D367" s="232"/>
      <c r="E367" s="232"/>
      <c r="F367" s="232"/>
    </row>
    <row r="368" spans="1:6" x14ac:dyDescent="0.2">
      <c r="A368" s="232"/>
      <c r="B368" s="232"/>
      <c r="C368" s="232"/>
      <c r="D368" s="232"/>
      <c r="E368" s="232"/>
      <c r="F368" s="232"/>
    </row>
    <row r="369" spans="1:6" x14ac:dyDescent="0.2">
      <c r="A369" s="232"/>
      <c r="B369" s="232"/>
      <c r="C369" s="232"/>
      <c r="D369" s="232"/>
      <c r="E369" s="232"/>
      <c r="F369" s="232"/>
    </row>
    <row r="370" spans="1:6" x14ac:dyDescent="0.2">
      <c r="A370" s="232"/>
      <c r="B370" s="232"/>
      <c r="C370" s="232"/>
      <c r="D370" s="232"/>
      <c r="E370" s="232"/>
      <c r="F370" s="232"/>
    </row>
    <row r="371" spans="1:6" x14ac:dyDescent="0.2">
      <c r="A371" s="232"/>
      <c r="B371" s="232"/>
      <c r="C371" s="232"/>
      <c r="D371" s="232"/>
      <c r="E371" s="232"/>
      <c r="F371" s="232"/>
    </row>
    <row r="372" spans="1:6" x14ac:dyDescent="0.2">
      <c r="A372" s="232"/>
      <c r="B372" s="232"/>
      <c r="C372" s="232"/>
      <c r="D372" s="232"/>
      <c r="E372" s="232"/>
      <c r="F372" s="232"/>
    </row>
    <row r="373" spans="1:6" x14ac:dyDescent="0.2">
      <c r="A373" s="232"/>
      <c r="B373" s="232"/>
      <c r="C373" s="232"/>
      <c r="D373" s="232"/>
      <c r="E373" s="232"/>
      <c r="F373" s="232"/>
    </row>
    <row r="374" spans="1:6" x14ac:dyDescent="0.2">
      <c r="A374" s="232"/>
      <c r="B374" s="232"/>
      <c r="C374" s="232"/>
      <c r="D374" s="232"/>
      <c r="E374" s="232"/>
      <c r="F374" s="232"/>
    </row>
    <row r="375" spans="1:6" x14ac:dyDescent="0.2">
      <c r="A375" s="232"/>
      <c r="B375" s="232"/>
      <c r="C375" s="232"/>
      <c r="D375" s="232"/>
      <c r="E375" s="232"/>
      <c r="F375" s="232"/>
    </row>
    <row r="376" spans="1:6" x14ac:dyDescent="0.2">
      <c r="A376" s="232"/>
      <c r="B376" s="232"/>
      <c r="C376" s="232"/>
      <c r="D376" s="232"/>
      <c r="E376" s="232"/>
      <c r="F376" s="232"/>
    </row>
    <row r="377" spans="1:6" x14ac:dyDescent="0.2">
      <c r="A377" s="232"/>
      <c r="B377" s="232"/>
      <c r="C377" s="232"/>
      <c r="D377" s="232"/>
      <c r="E377" s="232"/>
      <c r="F377" s="232"/>
    </row>
    <row r="378" spans="1:6" x14ac:dyDescent="0.2">
      <c r="A378" s="232"/>
      <c r="B378" s="232"/>
      <c r="C378" s="232"/>
      <c r="D378" s="232"/>
      <c r="E378" s="232"/>
      <c r="F378" s="232"/>
    </row>
    <row r="379" spans="1:6" x14ac:dyDescent="0.2">
      <c r="A379" s="232"/>
      <c r="B379" s="232"/>
      <c r="C379" s="232"/>
      <c r="D379" s="232"/>
      <c r="E379" s="232"/>
      <c r="F379" s="232"/>
    </row>
    <row r="380" spans="1:6" x14ac:dyDescent="0.2">
      <c r="A380" s="232"/>
      <c r="B380" s="232"/>
      <c r="C380" s="232"/>
      <c r="D380" s="232"/>
      <c r="E380" s="232"/>
      <c r="F380" s="232"/>
    </row>
    <row r="381" spans="1:6" x14ac:dyDescent="0.2">
      <c r="A381" s="232"/>
      <c r="B381" s="232"/>
      <c r="C381" s="232"/>
      <c r="D381" s="232"/>
      <c r="E381" s="232"/>
      <c r="F381" s="232"/>
    </row>
    <row r="382" spans="1:6" x14ac:dyDescent="0.2">
      <c r="A382" s="232"/>
      <c r="B382" s="232"/>
      <c r="C382" s="232"/>
      <c r="D382" s="232"/>
      <c r="E382" s="232"/>
      <c r="F382" s="232"/>
    </row>
    <row r="383" spans="1:6" x14ac:dyDescent="0.2">
      <c r="A383" s="232"/>
      <c r="B383" s="232"/>
      <c r="C383" s="232"/>
      <c r="D383" s="232"/>
      <c r="E383" s="232"/>
      <c r="F383" s="232"/>
    </row>
    <row r="384" spans="1:6" x14ac:dyDescent="0.2">
      <c r="A384" s="232"/>
      <c r="B384" s="232"/>
      <c r="C384" s="232"/>
      <c r="D384" s="232"/>
      <c r="E384" s="232"/>
      <c r="F384" s="232"/>
    </row>
    <row r="385" spans="1:6" x14ac:dyDescent="0.2">
      <c r="A385" s="232"/>
      <c r="B385" s="232"/>
      <c r="C385" s="232"/>
      <c r="D385" s="232"/>
      <c r="E385" s="232"/>
      <c r="F385" s="232"/>
    </row>
    <row r="386" spans="1:6" x14ac:dyDescent="0.2">
      <c r="A386" s="232"/>
      <c r="B386" s="232"/>
      <c r="C386" s="232"/>
      <c r="D386" s="232"/>
      <c r="E386" s="232"/>
      <c r="F386" s="232"/>
    </row>
    <row r="387" spans="1:6" x14ac:dyDescent="0.2">
      <c r="A387" s="232"/>
      <c r="B387" s="232"/>
      <c r="C387" s="232"/>
      <c r="D387" s="232"/>
      <c r="E387" s="232"/>
      <c r="F387" s="232"/>
    </row>
    <row r="388" spans="1:6" x14ac:dyDescent="0.2">
      <c r="A388" s="232"/>
      <c r="B388" s="232"/>
      <c r="C388" s="232"/>
      <c r="D388" s="232"/>
      <c r="E388" s="232"/>
      <c r="F388" s="232"/>
    </row>
    <row r="389" spans="1:6" x14ac:dyDescent="0.2">
      <c r="A389" s="232"/>
      <c r="B389" s="232"/>
      <c r="C389" s="232"/>
      <c r="D389" s="232"/>
      <c r="E389" s="232"/>
      <c r="F389" s="232"/>
    </row>
    <row r="390" spans="1:6" x14ac:dyDescent="0.2">
      <c r="A390" s="232"/>
      <c r="B390" s="232"/>
      <c r="C390" s="232"/>
      <c r="D390" s="232"/>
      <c r="E390" s="232"/>
      <c r="F390" s="232"/>
    </row>
    <row r="391" spans="1:6" x14ac:dyDescent="0.2">
      <c r="A391" s="232"/>
      <c r="B391" s="232"/>
      <c r="C391" s="232"/>
      <c r="D391" s="232"/>
      <c r="E391" s="232"/>
      <c r="F391" s="232"/>
    </row>
    <row r="392" spans="1:6" x14ac:dyDescent="0.2">
      <c r="A392" s="232"/>
      <c r="B392" s="232"/>
      <c r="C392" s="232"/>
      <c r="D392" s="232"/>
      <c r="E392" s="232"/>
      <c r="F392" s="232"/>
    </row>
    <row r="393" spans="1:6" x14ac:dyDescent="0.2">
      <c r="A393" s="232"/>
      <c r="B393" s="232"/>
      <c r="C393" s="232"/>
      <c r="D393" s="232"/>
      <c r="E393" s="232"/>
      <c r="F393" s="232"/>
    </row>
    <row r="394" spans="1:6" x14ac:dyDescent="0.2">
      <c r="A394" s="232"/>
      <c r="B394" s="232"/>
      <c r="C394" s="232"/>
      <c r="D394" s="232"/>
      <c r="E394" s="232"/>
      <c r="F394" s="232"/>
    </row>
    <row r="395" spans="1:6" x14ac:dyDescent="0.2">
      <c r="A395" s="232"/>
      <c r="B395" s="232"/>
      <c r="C395" s="232"/>
      <c r="D395" s="232"/>
      <c r="E395" s="232"/>
      <c r="F395" s="232"/>
    </row>
    <row r="396" spans="1:6" x14ac:dyDescent="0.2">
      <c r="A396" s="232"/>
      <c r="B396" s="232"/>
      <c r="C396" s="232"/>
      <c r="D396" s="232"/>
      <c r="E396" s="232"/>
      <c r="F396" s="232"/>
    </row>
    <row r="397" spans="1:6" x14ac:dyDescent="0.2">
      <c r="A397" s="232"/>
      <c r="B397" s="232"/>
      <c r="C397" s="232"/>
      <c r="D397" s="232"/>
      <c r="E397" s="232"/>
      <c r="F397" s="232"/>
    </row>
    <row r="398" spans="1:6" x14ac:dyDescent="0.2">
      <c r="A398" s="232"/>
      <c r="B398" s="232"/>
      <c r="C398" s="232"/>
      <c r="D398" s="232"/>
      <c r="E398" s="232"/>
      <c r="F398" s="232"/>
    </row>
    <row r="399" spans="1:6" x14ac:dyDescent="0.2">
      <c r="A399" s="232"/>
      <c r="B399" s="232"/>
      <c r="C399" s="232"/>
      <c r="D399" s="232"/>
      <c r="E399" s="232"/>
      <c r="F399" s="232"/>
    </row>
    <row r="400" spans="1:6" x14ac:dyDescent="0.2">
      <c r="A400" s="232"/>
      <c r="B400" s="232"/>
      <c r="C400" s="232"/>
      <c r="D400" s="232"/>
      <c r="E400" s="232"/>
      <c r="F400" s="232"/>
    </row>
    <row r="401" spans="1:6" x14ac:dyDescent="0.2">
      <c r="A401" s="232"/>
      <c r="B401" s="232"/>
      <c r="C401" s="232"/>
      <c r="D401" s="232"/>
      <c r="E401" s="232"/>
      <c r="F401" s="232"/>
    </row>
    <row r="402" spans="1:6" x14ac:dyDescent="0.2">
      <c r="A402" s="232"/>
      <c r="B402" s="232"/>
      <c r="C402" s="232"/>
      <c r="D402" s="232"/>
      <c r="E402" s="232"/>
      <c r="F402" s="232"/>
    </row>
    <row r="403" spans="1:6" x14ac:dyDescent="0.2">
      <c r="A403" s="232"/>
      <c r="B403" s="232"/>
      <c r="C403" s="232"/>
      <c r="D403" s="232"/>
      <c r="E403" s="232"/>
      <c r="F403" s="232"/>
    </row>
    <row r="404" spans="1:6" x14ac:dyDescent="0.2">
      <c r="A404" s="232"/>
      <c r="B404" s="232"/>
      <c r="C404" s="232"/>
      <c r="D404" s="232"/>
      <c r="E404" s="232"/>
      <c r="F404" s="232"/>
    </row>
    <row r="405" spans="1:6" x14ac:dyDescent="0.2">
      <c r="A405" s="232"/>
      <c r="B405" s="232"/>
      <c r="C405" s="232"/>
      <c r="D405" s="232"/>
      <c r="E405" s="232"/>
      <c r="F405" s="232"/>
    </row>
    <row r="406" spans="1:6" x14ac:dyDescent="0.2">
      <c r="A406" s="232"/>
      <c r="B406" s="232"/>
      <c r="C406" s="232"/>
      <c r="D406" s="232"/>
      <c r="E406" s="232"/>
      <c r="F406" s="232"/>
    </row>
    <row r="407" spans="1:6" x14ac:dyDescent="0.2">
      <c r="A407" s="232"/>
      <c r="B407" s="232"/>
      <c r="C407" s="232"/>
      <c r="D407" s="232"/>
      <c r="E407" s="232"/>
      <c r="F407" s="232"/>
    </row>
    <row r="408" spans="1:6" x14ac:dyDescent="0.2">
      <c r="A408" s="232"/>
      <c r="B408" s="232"/>
      <c r="C408" s="232"/>
      <c r="D408" s="232"/>
      <c r="E408" s="232"/>
      <c r="F408" s="232"/>
    </row>
    <row r="409" spans="1:6" x14ac:dyDescent="0.2">
      <c r="A409" s="232"/>
      <c r="B409" s="232"/>
      <c r="C409" s="232"/>
      <c r="D409" s="232"/>
      <c r="E409" s="232"/>
      <c r="F409" s="232"/>
    </row>
    <row r="410" spans="1:6" x14ac:dyDescent="0.2">
      <c r="A410" s="232"/>
      <c r="B410" s="232"/>
      <c r="C410" s="232"/>
      <c r="D410" s="232"/>
      <c r="E410" s="232"/>
      <c r="F410" s="232"/>
    </row>
    <row r="411" spans="1:6" x14ac:dyDescent="0.2">
      <c r="A411" s="232"/>
      <c r="B411" s="232"/>
      <c r="C411" s="232"/>
      <c r="D411" s="232"/>
      <c r="E411" s="232"/>
      <c r="F411" s="232"/>
    </row>
    <row r="412" spans="1:6" x14ac:dyDescent="0.2">
      <c r="A412" s="232"/>
      <c r="B412" s="232"/>
      <c r="C412" s="232"/>
      <c r="D412" s="232"/>
      <c r="E412" s="232"/>
      <c r="F412" s="232"/>
    </row>
    <row r="413" spans="1:6" x14ac:dyDescent="0.2">
      <c r="A413" s="232"/>
      <c r="B413" s="232"/>
      <c r="C413" s="232"/>
      <c r="D413" s="232"/>
      <c r="E413" s="232"/>
      <c r="F413" s="232"/>
    </row>
    <row r="414" spans="1:6" x14ac:dyDescent="0.2">
      <c r="A414" s="232"/>
      <c r="B414" s="232"/>
      <c r="C414" s="232"/>
      <c r="D414" s="232"/>
      <c r="E414" s="232"/>
      <c r="F414" s="232"/>
    </row>
    <row r="415" spans="1:6" x14ac:dyDescent="0.2">
      <c r="A415" s="232"/>
      <c r="B415" s="232"/>
      <c r="C415" s="232"/>
      <c r="D415" s="232"/>
      <c r="E415" s="232"/>
      <c r="F415" s="232"/>
    </row>
    <row r="416" spans="1:6" x14ac:dyDescent="0.2">
      <c r="A416" s="232"/>
      <c r="B416" s="232"/>
      <c r="C416" s="232"/>
      <c r="D416" s="232"/>
      <c r="E416" s="232"/>
      <c r="F416" s="232"/>
    </row>
    <row r="417" spans="1:6" x14ac:dyDescent="0.2">
      <c r="A417" s="232"/>
      <c r="B417" s="232"/>
      <c r="C417" s="232"/>
      <c r="D417" s="232"/>
      <c r="E417" s="232"/>
      <c r="F417" s="232"/>
    </row>
    <row r="418" spans="1:6" x14ac:dyDescent="0.2">
      <c r="A418" s="232"/>
      <c r="B418" s="232"/>
      <c r="C418" s="232"/>
      <c r="D418" s="232"/>
      <c r="E418" s="232"/>
      <c r="F418" s="232"/>
    </row>
    <row r="419" spans="1:6" x14ac:dyDescent="0.2">
      <c r="A419" s="232"/>
      <c r="B419" s="232"/>
      <c r="C419" s="232"/>
      <c r="D419" s="232"/>
      <c r="E419" s="232"/>
      <c r="F419" s="232"/>
    </row>
    <row r="420" spans="1:6" x14ac:dyDescent="0.2">
      <c r="A420" s="232"/>
      <c r="B420" s="232"/>
      <c r="C420" s="232"/>
      <c r="D420" s="232"/>
      <c r="E420" s="232"/>
      <c r="F420" s="232"/>
    </row>
    <row r="421" spans="1:6" x14ac:dyDescent="0.2">
      <c r="A421" s="232"/>
      <c r="B421" s="232"/>
      <c r="C421" s="232"/>
      <c r="D421" s="232"/>
      <c r="E421" s="232"/>
      <c r="F421" s="232"/>
    </row>
    <row r="422" spans="1:6" x14ac:dyDescent="0.2">
      <c r="A422" s="232"/>
      <c r="B422" s="232"/>
      <c r="C422" s="232"/>
      <c r="D422" s="232"/>
      <c r="E422" s="232"/>
      <c r="F422" s="232"/>
    </row>
    <row r="423" spans="1:6" x14ac:dyDescent="0.2">
      <c r="A423" s="232"/>
      <c r="B423" s="232"/>
      <c r="C423" s="232"/>
      <c r="D423" s="232"/>
      <c r="E423" s="232"/>
      <c r="F423" s="232"/>
    </row>
    <row r="424" spans="1:6" x14ac:dyDescent="0.2">
      <c r="A424" s="232"/>
      <c r="B424" s="232"/>
      <c r="C424" s="232"/>
      <c r="D424" s="232"/>
      <c r="E424" s="232"/>
      <c r="F424" s="232"/>
    </row>
    <row r="425" spans="1:6" x14ac:dyDescent="0.2">
      <c r="A425" s="232"/>
      <c r="B425" s="232"/>
      <c r="C425" s="232"/>
      <c r="D425" s="232"/>
      <c r="E425" s="232"/>
      <c r="F425" s="232"/>
    </row>
    <row r="426" spans="1:6" x14ac:dyDescent="0.2">
      <c r="A426" s="232"/>
      <c r="B426" s="232"/>
      <c r="C426" s="232"/>
      <c r="D426" s="232"/>
      <c r="E426" s="232"/>
      <c r="F426" s="232"/>
    </row>
    <row r="427" spans="1:6" x14ac:dyDescent="0.2">
      <c r="A427" s="232"/>
      <c r="B427" s="232"/>
      <c r="C427" s="232"/>
      <c r="D427" s="232"/>
      <c r="E427" s="232"/>
      <c r="F427" s="232"/>
    </row>
    <row r="428" spans="1:6" x14ac:dyDescent="0.2">
      <c r="A428" s="232"/>
      <c r="B428" s="232"/>
      <c r="C428" s="232"/>
      <c r="D428" s="232"/>
      <c r="E428" s="232"/>
      <c r="F428" s="232"/>
    </row>
    <row r="429" spans="1:6" x14ac:dyDescent="0.2">
      <c r="A429" s="232"/>
      <c r="B429" s="232"/>
      <c r="C429" s="232"/>
      <c r="D429" s="232"/>
      <c r="E429" s="232"/>
      <c r="F429" s="232"/>
    </row>
    <row r="430" spans="1:6" x14ac:dyDescent="0.2">
      <c r="A430" s="232"/>
      <c r="B430" s="232"/>
      <c r="C430" s="232"/>
      <c r="D430" s="232"/>
      <c r="E430" s="232"/>
    </row>
    <row r="431" spans="1:6" x14ac:dyDescent="0.2">
      <c r="A431" s="232"/>
      <c r="B431" s="232"/>
      <c r="D431" s="232"/>
      <c r="E431" s="232"/>
    </row>
    <row r="432" spans="1:6" x14ac:dyDescent="0.2">
      <c r="A432" s="232"/>
      <c r="B432" s="232"/>
      <c r="E432" s="232"/>
    </row>
  </sheetData>
  <customSheetViews>
    <customSheetView guid="{4D1B92CA-0296-4BA5-AF1C-48AF834C52B4}" scale="75">
      <selection activeCell="E234" sqref="E234"/>
      <pageMargins left="0.75" right="0.75" top="1" bottom="1" header="0" footer="0"/>
      <pageSetup paperSize="9" orientation="landscape" r:id="rId1"/>
      <headerFooter alignWithMargins="0"/>
    </customSheetView>
    <customSheetView guid="{C479FF3D-8620-4676-9F85-F652A590F30E}" scale="75">
      <selection activeCell="E234" sqref="E234"/>
      <pageMargins left="0.75" right="0.75" top="1" bottom="1" header="0" footer="0"/>
      <pageSetup paperSize="9" orientation="landscape" r:id="rId2"/>
      <headerFooter alignWithMargins="0"/>
    </customSheetView>
    <customSheetView guid="{93E3F420-C415-4B27-A059-5A8F7DCFB319}" scale="75">
      <selection activeCell="E234" sqref="E234"/>
      <pageMargins left="0.75" right="0.75" top="1" bottom="1" header="0" footer="0"/>
      <pageSetup paperSize="9" orientation="landscape" r:id="rId3"/>
      <headerFooter alignWithMargins="0"/>
    </customSheetView>
    <customSheetView guid="{0DA6477F-8024-476B-887E-CBA97BB111E8}" scale="75">
      <selection activeCell="E234" sqref="E234"/>
      <pageMargins left="0.75" right="0.75" top="1" bottom="1" header="0" footer="0"/>
      <pageSetup paperSize="9" orientation="landscape" r:id="rId4"/>
      <headerFooter alignWithMargins="0"/>
    </customSheetView>
    <customSheetView guid="{5B4B215A-BEF8-4606-BAD2-CC1F76A3113C}" scale="75">
      <selection activeCell="E234" sqref="E234"/>
      <pageMargins left="0.75" right="0.75" top="1" bottom="1" header="0" footer="0"/>
      <pageSetup paperSize="9" orientation="landscape" r:id="rId5"/>
      <headerFooter alignWithMargins="0"/>
    </customSheetView>
    <customSheetView guid="{AB11C4E2-D344-413B-90BE-142C56FCF610}" scale="75">
      <selection activeCell="E234" sqref="E234"/>
      <pageMargins left="0.75" right="0.75" top="1" bottom="1" header="0" footer="0"/>
      <pageSetup paperSize="9" orientation="landscape" r:id="rId6"/>
      <headerFooter alignWithMargins="0"/>
    </customSheetView>
  </customSheetViews>
  <mergeCells count="1">
    <mergeCell ref="A2:F3"/>
  </mergeCells>
  <pageMargins left="0.75" right="0.75" top="1" bottom="1" header="0" footer="0"/>
  <pageSetup paperSize="9" orientation="landscape" r:id="rId7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H86"/>
  <sheetViews>
    <sheetView workbookViewId="0">
      <selection activeCell="E17" sqref="E17"/>
    </sheetView>
  </sheetViews>
  <sheetFormatPr baseColWidth="10" defaultRowHeight="12.75" x14ac:dyDescent="0.2"/>
  <cols>
    <col min="1" max="1" width="4.140625" customWidth="1"/>
    <col min="2" max="2" width="11.140625" customWidth="1"/>
    <col min="3" max="3" width="34.28515625" customWidth="1"/>
    <col min="4" max="4" width="20.28515625" customWidth="1"/>
    <col min="5" max="5" width="11.42578125" customWidth="1"/>
    <col min="6" max="6" width="7.5703125" customWidth="1"/>
    <col min="7" max="7" width="44.7109375" customWidth="1"/>
  </cols>
  <sheetData>
    <row r="1" spans="1:7" ht="13.5" thickBot="1" x14ac:dyDescent="0.25"/>
    <row r="2" spans="1:7" ht="12.75" customHeight="1" x14ac:dyDescent="0.2">
      <c r="A2" s="1030" t="s">
        <v>128</v>
      </c>
      <c r="B2" s="1031"/>
      <c r="C2" s="1031"/>
      <c r="D2" s="1031"/>
      <c r="E2" s="1031"/>
      <c r="F2" s="1031"/>
      <c r="G2" s="1032"/>
    </row>
    <row r="3" spans="1:7" ht="12.75" customHeight="1" thickBot="1" x14ac:dyDescent="0.25">
      <c r="A3" s="1033"/>
      <c r="B3" s="1034"/>
      <c r="C3" s="1034"/>
      <c r="D3" s="1034"/>
      <c r="E3" s="1034"/>
      <c r="F3" s="1034"/>
      <c r="G3" s="1035"/>
    </row>
    <row r="4" spans="1:7" ht="13.5" thickBot="1" x14ac:dyDescent="0.25">
      <c r="A4" s="7" t="s">
        <v>33</v>
      </c>
      <c r="B4" s="33" t="s">
        <v>34</v>
      </c>
      <c r="C4" s="33" t="s">
        <v>127</v>
      </c>
      <c r="D4" s="33" t="s">
        <v>35</v>
      </c>
      <c r="E4" s="33" t="s">
        <v>125</v>
      </c>
      <c r="F4" s="33" t="s">
        <v>36</v>
      </c>
      <c r="G4" s="34" t="s">
        <v>126</v>
      </c>
    </row>
    <row r="5" spans="1:7" ht="15" customHeight="1" x14ac:dyDescent="0.2">
      <c r="A5" s="4"/>
      <c r="B5" s="26"/>
      <c r="C5" s="27"/>
      <c r="D5" s="27"/>
      <c r="E5" s="27"/>
      <c r="F5" s="27"/>
      <c r="G5" s="35"/>
    </row>
    <row r="6" spans="1:7" ht="15" customHeight="1" x14ac:dyDescent="0.2">
      <c r="A6" s="43"/>
      <c r="B6" s="26"/>
      <c r="C6" s="27"/>
      <c r="D6" s="27"/>
      <c r="E6" s="27"/>
      <c r="F6" s="27"/>
      <c r="G6" s="35"/>
    </row>
    <row r="7" spans="1:7" ht="15" customHeight="1" x14ac:dyDescent="0.2">
      <c r="A7" s="5"/>
      <c r="B7" s="26"/>
      <c r="C7" s="27"/>
      <c r="D7" s="27"/>
      <c r="E7" s="27"/>
      <c r="F7" s="27"/>
      <c r="G7" s="35"/>
    </row>
    <row r="8" spans="1:7" ht="15" customHeight="1" x14ac:dyDescent="0.2">
      <c r="A8" s="43"/>
      <c r="B8" s="26"/>
      <c r="C8" s="27"/>
      <c r="D8" s="27"/>
      <c r="E8" s="27"/>
      <c r="F8" s="27"/>
      <c r="G8" s="35"/>
    </row>
    <row r="9" spans="1:7" ht="15" customHeight="1" x14ac:dyDescent="0.2">
      <c r="A9" s="5"/>
      <c r="B9" s="26"/>
      <c r="C9" s="36"/>
      <c r="D9" s="27"/>
      <c r="E9" s="27"/>
      <c r="F9" s="27"/>
      <c r="G9" s="35"/>
    </row>
    <row r="10" spans="1:7" ht="15" customHeight="1" x14ac:dyDescent="0.2">
      <c r="A10" s="43"/>
      <c r="B10" s="26"/>
      <c r="C10" s="36"/>
      <c r="D10" s="27"/>
      <c r="E10" s="27"/>
      <c r="F10" s="27"/>
      <c r="G10" s="35"/>
    </row>
    <row r="11" spans="1:7" ht="15" customHeight="1" x14ac:dyDescent="0.2">
      <c r="A11" s="5"/>
      <c r="B11" s="26"/>
      <c r="C11" s="36"/>
      <c r="D11" s="27"/>
      <c r="E11" s="27"/>
      <c r="F11" s="27"/>
      <c r="G11" s="35"/>
    </row>
    <row r="12" spans="1:7" ht="15" customHeight="1" x14ac:dyDescent="0.2">
      <c r="A12" s="43"/>
      <c r="B12" s="26"/>
      <c r="C12" s="36"/>
      <c r="D12" s="27"/>
      <c r="E12" s="27"/>
      <c r="F12" s="27"/>
      <c r="G12" s="35"/>
    </row>
    <row r="13" spans="1:7" ht="15" customHeight="1" x14ac:dyDescent="0.2">
      <c r="A13" s="5"/>
      <c r="B13" s="26"/>
      <c r="C13" s="27"/>
      <c r="D13" s="27"/>
      <c r="E13" s="27"/>
      <c r="F13" s="27"/>
      <c r="G13" s="35"/>
    </row>
    <row r="14" spans="1:7" ht="15" customHeight="1" x14ac:dyDescent="0.2">
      <c r="A14" s="43"/>
      <c r="B14" s="26"/>
      <c r="C14" s="36"/>
      <c r="D14" s="27"/>
      <c r="E14" s="27"/>
      <c r="F14" s="27"/>
      <c r="G14" s="35"/>
    </row>
    <row r="15" spans="1:7" ht="15" customHeight="1" x14ac:dyDescent="0.2">
      <c r="A15" s="5"/>
      <c r="B15" s="26"/>
      <c r="C15" s="36"/>
      <c r="D15" s="27"/>
      <c r="E15" s="27"/>
      <c r="F15" s="27"/>
      <c r="G15" s="35"/>
    </row>
    <row r="16" spans="1:7" ht="15" customHeight="1" x14ac:dyDescent="0.2">
      <c r="A16" s="43"/>
      <c r="B16" s="26"/>
      <c r="C16" s="36"/>
      <c r="D16" s="27"/>
      <c r="E16" s="27"/>
      <c r="F16" s="27"/>
      <c r="G16" s="35"/>
    </row>
    <row r="17" spans="1:7" ht="15" customHeight="1" x14ac:dyDescent="0.2">
      <c r="A17" s="5"/>
      <c r="B17" s="26"/>
      <c r="C17" s="36"/>
      <c r="D17" s="27"/>
      <c r="E17" s="27"/>
      <c r="F17" s="27"/>
      <c r="G17" s="35"/>
    </row>
    <row r="18" spans="1:7" ht="15" customHeight="1" x14ac:dyDescent="0.2">
      <c r="A18" s="43"/>
      <c r="B18" s="26"/>
      <c r="C18" s="36"/>
      <c r="D18" s="27"/>
      <c r="E18" s="27"/>
      <c r="F18" s="27"/>
      <c r="G18" s="35"/>
    </row>
    <row r="19" spans="1:7" ht="15" customHeight="1" x14ac:dyDescent="0.2">
      <c r="A19" s="5"/>
      <c r="B19" s="26"/>
      <c r="C19" s="36"/>
      <c r="D19" s="27"/>
      <c r="E19" s="27"/>
      <c r="F19" s="27"/>
      <c r="G19" s="35"/>
    </row>
    <row r="20" spans="1:7" ht="15" customHeight="1" x14ac:dyDescent="0.2">
      <c r="A20" s="43"/>
      <c r="B20" s="26"/>
      <c r="C20" s="44"/>
      <c r="D20" s="27"/>
      <c r="E20" s="27"/>
      <c r="F20" s="27"/>
      <c r="G20" s="35"/>
    </row>
    <row r="21" spans="1:7" ht="15" customHeight="1" x14ac:dyDescent="0.2">
      <c r="A21" s="5"/>
      <c r="B21" s="26"/>
      <c r="C21" s="44"/>
      <c r="D21" s="27"/>
      <c r="E21" s="27"/>
      <c r="F21" s="27"/>
      <c r="G21" s="35"/>
    </row>
    <row r="22" spans="1:7" ht="15" customHeight="1" x14ac:dyDescent="0.2">
      <c r="A22" s="43"/>
      <c r="B22" s="26"/>
      <c r="C22" s="27"/>
      <c r="D22" s="27"/>
      <c r="E22" s="27"/>
      <c r="F22" s="27"/>
      <c r="G22" s="35"/>
    </row>
    <row r="23" spans="1:7" ht="15" customHeight="1" x14ac:dyDescent="0.2">
      <c r="A23" s="5"/>
      <c r="B23" s="26"/>
      <c r="C23" s="27"/>
      <c r="D23" s="27"/>
      <c r="E23" s="27"/>
      <c r="F23" s="27"/>
      <c r="G23" s="35"/>
    </row>
    <row r="24" spans="1:7" ht="15" customHeight="1" x14ac:dyDescent="0.2">
      <c r="A24" s="43"/>
      <c r="B24" s="26"/>
      <c r="C24" s="27"/>
      <c r="D24" s="27"/>
      <c r="E24" s="27"/>
      <c r="F24" s="27"/>
      <c r="G24" s="35"/>
    </row>
    <row r="25" spans="1:7" ht="15" customHeight="1" x14ac:dyDescent="0.2">
      <c r="A25" s="5"/>
      <c r="B25" s="26"/>
      <c r="C25" s="27"/>
      <c r="D25" s="27"/>
      <c r="E25" s="27"/>
      <c r="F25" s="27"/>
      <c r="G25" s="35"/>
    </row>
    <row r="26" spans="1:7" ht="15" customHeight="1" x14ac:dyDescent="0.2">
      <c r="A26" s="43"/>
      <c r="B26" s="26"/>
      <c r="C26" s="27"/>
      <c r="D26" s="27"/>
      <c r="E26" s="27"/>
      <c r="F26" s="27"/>
      <c r="G26" s="35"/>
    </row>
    <row r="27" spans="1:7" ht="15" customHeight="1" x14ac:dyDescent="0.2">
      <c r="A27" s="5"/>
      <c r="B27" s="26"/>
      <c r="C27" s="36"/>
      <c r="D27" s="27"/>
      <c r="E27" s="27"/>
      <c r="F27" s="27"/>
      <c r="G27" s="35"/>
    </row>
    <row r="28" spans="1:7" ht="15" customHeight="1" x14ac:dyDescent="0.2">
      <c r="A28" s="43"/>
      <c r="B28" s="26"/>
      <c r="C28" s="36"/>
      <c r="D28" s="27"/>
      <c r="E28" s="27"/>
      <c r="F28" s="27"/>
      <c r="G28" s="35"/>
    </row>
    <row r="29" spans="1:7" ht="15" customHeight="1" x14ac:dyDescent="0.2">
      <c r="A29" s="5"/>
      <c r="B29" s="26"/>
      <c r="C29" s="36"/>
      <c r="D29" s="27"/>
      <c r="E29" s="27"/>
      <c r="F29" s="27"/>
      <c r="G29" s="35"/>
    </row>
    <row r="30" spans="1:7" ht="15" customHeight="1" x14ac:dyDescent="0.2">
      <c r="A30" s="43"/>
      <c r="B30" s="26"/>
      <c r="C30" s="36"/>
      <c r="D30" s="27"/>
      <c r="E30" s="27"/>
      <c r="F30" s="27"/>
      <c r="G30" s="35"/>
    </row>
    <row r="31" spans="1:7" ht="15" customHeight="1" x14ac:dyDescent="0.2">
      <c r="A31" s="5"/>
      <c r="B31" s="26"/>
      <c r="C31" s="27"/>
      <c r="D31" s="27"/>
      <c r="E31" s="27"/>
      <c r="F31" s="27"/>
      <c r="G31" s="35"/>
    </row>
    <row r="32" spans="1:7" ht="15" customHeight="1" x14ac:dyDescent="0.2">
      <c r="A32" s="5"/>
      <c r="B32" s="26"/>
      <c r="C32" s="27"/>
      <c r="D32" s="27"/>
      <c r="E32" s="27"/>
      <c r="F32" s="27"/>
      <c r="G32" s="35"/>
    </row>
    <row r="33" spans="1:8" ht="15" customHeight="1" x14ac:dyDescent="0.2">
      <c r="A33" s="5"/>
      <c r="B33" s="26"/>
      <c r="C33" s="27"/>
      <c r="D33" s="27"/>
      <c r="E33" s="27"/>
      <c r="F33" s="27"/>
      <c r="G33" s="35"/>
    </row>
    <row r="34" spans="1:8" ht="15" customHeight="1" x14ac:dyDescent="0.2">
      <c r="A34" s="5"/>
      <c r="B34" s="26"/>
      <c r="C34" s="27"/>
      <c r="D34" s="27"/>
      <c r="E34" s="27"/>
      <c r="F34" s="27"/>
      <c r="G34" s="35"/>
    </row>
    <row r="35" spans="1:8" x14ac:dyDescent="0.2">
      <c r="A35" s="5"/>
      <c r="B35" s="26"/>
      <c r="C35" s="27"/>
      <c r="D35" s="27"/>
      <c r="E35" s="27"/>
      <c r="F35" s="27"/>
      <c r="G35" s="35"/>
    </row>
    <row r="36" spans="1:8" x14ac:dyDescent="0.2">
      <c r="A36" s="5"/>
      <c r="B36" s="37"/>
      <c r="C36" s="38"/>
      <c r="D36" s="38"/>
      <c r="E36" s="38"/>
      <c r="F36" s="38"/>
      <c r="G36" s="39"/>
    </row>
    <row r="37" spans="1:8" x14ac:dyDescent="0.2">
      <c r="A37" s="5"/>
      <c r="B37" s="37"/>
      <c r="C37" s="38"/>
      <c r="D37" s="38"/>
      <c r="E37" s="38"/>
      <c r="F37" s="38"/>
      <c r="G37" s="39"/>
    </row>
    <row r="38" spans="1:8" x14ac:dyDescent="0.2">
      <c r="A38" s="5"/>
      <c r="B38" s="37"/>
      <c r="C38" s="38"/>
      <c r="D38" s="38"/>
      <c r="E38" s="38"/>
      <c r="F38" s="38"/>
      <c r="G38" s="39"/>
    </row>
    <row r="39" spans="1:8" x14ac:dyDescent="0.2">
      <c r="A39" s="5"/>
      <c r="B39" s="37"/>
      <c r="C39" s="38"/>
      <c r="D39" s="38"/>
      <c r="E39" s="38"/>
      <c r="F39" s="38"/>
      <c r="G39" s="39"/>
    </row>
    <row r="40" spans="1:8" ht="13.5" thickBot="1" x14ac:dyDescent="0.25">
      <c r="A40" s="6"/>
      <c r="B40" s="37"/>
      <c r="C40" s="38"/>
      <c r="D40" s="38"/>
      <c r="E40" s="38"/>
      <c r="F40" s="38"/>
      <c r="G40" s="39"/>
    </row>
    <row r="41" spans="1:8" x14ac:dyDescent="0.2">
      <c r="A41" s="8"/>
      <c r="B41" s="37"/>
      <c r="C41" s="38"/>
      <c r="D41" s="38"/>
      <c r="E41" s="38"/>
      <c r="F41" s="38"/>
      <c r="G41" s="39"/>
    </row>
    <row r="42" spans="1:8" x14ac:dyDescent="0.2">
      <c r="A42" s="8"/>
      <c r="B42" s="37"/>
      <c r="C42" s="38"/>
      <c r="D42" s="38"/>
      <c r="E42" s="38"/>
      <c r="F42" s="38"/>
      <c r="G42" s="39"/>
    </row>
    <row r="43" spans="1:8" x14ac:dyDescent="0.2">
      <c r="A43" s="8"/>
      <c r="B43" s="37"/>
      <c r="C43" s="38"/>
      <c r="D43" s="38"/>
      <c r="E43" s="38"/>
      <c r="F43" s="38"/>
      <c r="G43" s="39"/>
    </row>
    <row r="44" spans="1:8" x14ac:dyDescent="0.2">
      <c r="A44" s="8"/>
      <c r="B44" s="37"/>
      <c r="C44" s="38"/>
      <c r="D44" s="38"/>
      <c r="E44" s="38"/>
      <c r="F44" s="38"/>
      <c r="G44" s="39"/>
    </row>
    <row r="45" spans="1:8" x14ac:dyDescent="0.2">
      <c r="A45" s="8"/>
      <c r="B45" s="37"/>
      <c r="C45" s="38"/>
      <c r="D45" s="38"/>
      <c r="E45" s="38"/>
      <c r="F45" s="38"/>
      <c r="G45" s="39"/>
    </row>
    <row r="46" spans="1:8" x14ac:dyDescent="0.2">
      <c r="A46" s="8"/>
      <c r="B46" s="37"/>
      <c r="C46" s="38"/>
      <c r="D46" s="38"/>
      <c r="E46" s="38"/>
      <c r="F46" s="38"/>
      <c r="G46" s="39"/>
      <c r="H46" s="29"/>
    </row>
    <row r="47" spans="1:8" x14ac:dyDescent="0.2">
      <c r="A47" s="8"/>
      <c r="B47" s="37"/>
      <c r="C47" s="38"/>
      <c r="D47" s="38"/>
      <c r="E47" s="38"/>
      <c r="F47" s="38"/>
      <c r="G47" s="39"/>
    </row>
    <row r="48" spans="1:8" x14ac:dyDescent="0.2">
      <c r="A48" s="8"/>
      <c r="B48" s="37"/>
      <c r="C48" s="38"/>
      <c r="D48" s="38"/>
      <c r="E48" s="38"/>
      <c r="F48" s="38"/>
      <c r="G48" s="39"/>
    </row>
    <row r="49" spans="1:7" ht="13.5" thickBot="1" x14ac:dyDescent="0.25">
      <c r="A49" s="8"/>
      <c r="B49" s="40"/>
      <c r="C49" s="40"/>
      <c r="D49" s="40"/>
      <c r="E49" s="40"/>
      <c r="F49" s="40"/>
      <c r="G49" s="41"/>
    </row>
    <row r="50" spans="1:7" x14ac:dyDescent="0.2">
      <c r="A50" s="32"/>
      <c r="B50" s="30"/>
      <c r="C50" s="29"/>
      <c r="D50" s="31"/>
      <c r="E50" s="29"/>
      <c r="F50" s="29"/>
      <c r="G50" s="29"/>
    </row>
    <row r="51" spans="1:7" x14ac:dyDescent="0.2">
      <c r="A51" s="32"/>
      <c r="B51" s="30"/>
      <c r="C51" s="29"/>
      <c r="D51" s="42"/>
      <c r="E51" s="29"/>
      <c r="F51" s="29"/>
      <c r="G51" s="29"/>
    </row>
    <row r="52" spans="1:7" x14ac:dyDescent="0.2">
      <c r="A52" s="32"/>
      <c r="B52" s="30"/>
      <c r="C52" s="29"/>
      <c r="D52" s="31"/>
      <c r="E52" s="29"/>
      <c r="F52" s="29"/>
      <c r="G52" s="29"/>
    </row>
    <row r="53" spans="1:7" x14ac:dyDescent="0.2">
      <c r="A53" s="32"/>
      <c r="B53" s="30"/>
      <c r="C53" s="29"/>
      <c r="D53" s="31"/>
      <c r="E53" s="29"/>
      <c r="F53" s="29"/>
      <c r="G53" s="29"/>
    </row>
    <row r="54" spans="1:7" x14ac:dyDescent="0.2">
      <c r="A54" s="32"/>
      <c r="B54" s="30"/>
      <c r="C54" s="29"/>
      <c r="D54" s="42"/>
      <c r="E54" s="29"/>
      <c r="F54" s="29"/>
      <c r="G54" s="29"/>
    </row>
    <row r="55" spans="1:7" x14ac:dyDescent="0.2">
      <c r="A55" s="32"/>
      <c r="B55" s="30"/>
      <c r="C55" s="29"/>
      <c r="D55" s="42"/>
      <c r="E55" s="29"/>
      <c r="F55" s="29"/>
      <c r="G55" s="29"/>
    </row>
    <row r="56" spans="1:7" x14ac:dyDescent="0.2">
      <c r="A56" s="32"/>
      <c r="B56" s="30"/>
      <c r="C56" s="29"/>
      <c r="D56" s="42"/>
      <c r="E56" s="29"/>
      <c r="F56" s="29"/>
      <c r="G56" s="29"/>
    </row>
    <row r="57" spans="1:7" x14ac:dyDescent="0.2">
      <c r="A57" s="32"/>
      <c r="B57" s="30"/>
      <c r="C57" s="29"/>
      <c r="D57" s="31"/>
      <c r="E57" s="29"/>
      <c r="F57" s="29"/>
      <c r="G57" s="29"/>
    </row>
    <row r="58" spans="1:7" x14ac:dyDescent="0.2">
      <c r="A58" s="32"/>
      <c r="B58" s="30"/>
      <c r="C58" s="29"/>
      <c r="D58" s="42"/>
      <c r="E58" s="29"/>
      <c r="F58" s="29"/>
      <c r="G58" s="29"/>
    </row>
    <row r="59" spans="1:7" x14ac:dyDescent="0.2">
      <c r="A59" s="32"/>
      <c r="B59" s="30"/>
      <c r="C59" s="29"/>
      <c r="D59" s="29"/>
      <c r="E59" s="29"/>
      <c r="F59" s="29"/>
      <c r="G59" s="29"/>
    </row>
    <row r="60" spans="1:7" x14ac:dyDescent="0.2">
      <c r="A60" s="32"/>
      <c r="B60" s="29"/>
      <c r="C60" s="29"/>
      <c r="D60" s="29"/>
      <c r="E60" s="29"/>
      <c r="F60" s="29"/>
      <c r="G60" s="29"/>
    </row>
    <row r="61" spans="1:7" x14ac:dyDescent="0.2">
      <c r="A61" s="32"/>
      <c r="B61" s="29"/>
      <c r="C61" s="29"/>
      <c r="D61" s="29"/>
      <c r="E61" s="29"/>
      <c r="F61" s="29"/>
      <c r="G61" s="29"/>
    </row>
    <row r="62" spans="1:7" x14ac:dyDescent="0.2">
      <c r="A62" s="32"/>
      <c r="B62" s="29"/>
      <c r="C62" s="29"/>
      <c r="D62" s="29"/>
      <c r="E62" s="29"/>
      <c r="F62" s="29"/>
      <c r="G62" s="29"/>
    </row>
    <row r="63" spans="1:7" x14ac:dyDescent="0.2">
      <c r="A63" s="8"/>
    </row>
    <row r="64" spans="1:7" x14ac:dyDescent="0.2">
      <c r="A64" s="8"/>
    </row>
    <row r="65" spans="1:1" x14ac:dyDescent="0.2">
      <c r="A65" s="8"/>
    </row>
    <row r="66" spans="1:1" x14ac:dyDescent="0.2">
      <c r="A66" s="8"/>
    </row>
    <row r="67" spans="1:1" x14ac:dyDescent="0.2">
      <c r="A67" s="8"/>
    </row>
    <row r="68" spans="1:1" x14ac:dyDescent="0.2">
      <c r="A68" s="8"/>
    </row>
    <row r="69" spans="1:1" x14ac:dyDescent="0.2">
      <c r="A69" s="8"/>
    </row>
    <row r="70" spans="1:1" x14ac:dyDescent="0.2">
      <c r="A70" s="8"/>
    </row>
    <row r="71" spans="1:1" x14ac:dyDescent="0.2">
      <c r="A71" s="8"/>
    </row>
    <row r="72" spans="1:1" x14ac:dyDescent="0.2">
      <c r="A72" s="8"/>
    </row>
    <row r="73" spans="1:1" x14ac:dyDescent="0.2">
      <c r="A73" s="8"/>
    </row>
    <row r="74" spans="1:1" x14ac:dyDescent="0.2">
      <c r="A74" s="8"/>
    </row>
    <row r="75" spans="1:1" x14ac:dyDescent="0.2">
      <c r="A75" s="8"/>
    </row>
    <row r="76" spans="1:1" x14ac:dyDescent="0.2">
      <c r="A76" s="8"/>
    </row>
    <row r="77" spans="1:1" x14ac:dyDescent="0.2">
      <c r="A77" s="8"/>
    </row>
    <row r="78" spans="1:1" x14ac:dyDescent="0.2">
      <c r="A78" s="8"/>
    </row>
    <row r="79" spans="1:1" x14ac:dyDescent="0.2">
      <c r="A79" s="8"/>
    </row>
    <row r="80" spans="1:1" x14ac:dyDescent="0.2">
      <c r="A80" s="8"/>
    </row>
    <row r="81" spans="1:1" x14ac:dyDescent="0.2">
      <c r="A81" s="8"/>
    </row>
    <row r="82" spans="1:1" x14ac:dyDescent="0.2">
      <c r="A82" s="8"/>
    </row>
    <row r="83" spans="1:1" x14ac:dyDescent="0.2">
      <c r="A83" s="8"/>
    </row>
    <row r="84" spans="1:1" x14ac:dyDescent="0.2">
      <c r="A84" s="8"/>
    </row>
    <row r="85" spans="1:1" x14ac:dyDescent="0.2">
      <c r="A85" s="8"/>
    </row>
    <row r="86" spans="1:1" x14ac:dyDescent="0.2">
      <c r="A86" s="8"/>
    </row>
  </sheetData>
  <customSheetViews>
    <customSheetView guid="{4D1B92CA-0296-4BA5-AF1C-48AF834C52B4}" state="hidden">
      <selection activeCell="E17" sqref="E17"/>
      <pageMargins left="0.56999999999999995" right="0.43" top="0.53" bottom="0.62" header="0" footer="0"/>
      <pageSetup orientation="landscape" r:id="rId1"/>
      <headerFooter alignWithMargins="0"/>
    </customSheetView>
    <customSheetView guid="{C479FF3D-8620-4676-9F85-F652A590F30E}" state="hidden">
      <selection activeCell="E17" sqref="E17"/>
      <pageMargins left="0.56999999999999995" right="0.43" top="0.53" bottom="0.62" header="0" footer="0"/>
      <pageSetup orientation="landscape" r:id="rId2"/>
      <headerFooter alignWithMargins="0"/>
    </customSheetView>
    <customSheetView guid="{93E3F420-C415-4B27-A059-5A8F7DCFB319}" state="hidden">
      <selection activeCell="E17" sqref="E17"/>
      <pageMargins left="0.56999999999999995" right="0.43" top="0.53" bottom="0.62" header="0" footer="0"/>
      <pageSetup orientation="landscape" r:id="rId3"/>
      <headerFooter alignWithMargins="0"/>
    </customSheetView>
    <customSheetView guid="{0DA6477F-8024-476B-887E-CBA97BB111E8}" state="hidden">
      <selection activeCell="E17" sqref="E17"/>
      <pageMargins left="0.56999999999999995" right="0.43" top="0.53" bottom="0.62" header="0" footer="0"/>
      <pageSetup orientation="landscape" r:id="rId4"/>
      <headerFooter alignWithMargins="0"/>
    </customSheetView>
    <customSheetView guid="{2303B38C-7E86-4405-8750-E3C0D1408889}">
      <selection activeCell="D15" sqref="D15"/>
      <pageMargins left="0.56999999999999995" right="0.43" top="0.53" bottom="0.62" header="0" footer="0"/>
      <pageSetup orientation="landscape" r:id="rId5"/>
      <headerFooter alignWithMargins="0"/>
    </customSheetView>
    <customSheetView guid="{5B4B215A-BEF8-4606-BAD2-CC1F76A3113C}" state="hidden">
      <selection activeCell="E17" sqref="E17"/>
      <pageMargins left="0.56999999999999995" right="0.43" top="0.53" bottom="0.62" header="0" footer="0"/>
      <pageSetup orientation="landscape" r:id="rId6"/>
      <headerFooter alignWithMargins="0"/>
    </customSheetView>
    <customSheetView guid="{AB11C4E2-D344-413B-90BE-142C56FCF610}" state="hidden">
      <selection activeCell="E17" sqref="E17"/>
      <pageMargins left="0.56999999999999995" right="0.43" top="0.53" bottom="0.62" header="0" footer="0"/>
      <pageSetup orientation="landscape" r:id="rId7"/>
      <headerFooter alignWithMargins="0"/>
    </customSheetView>
  </customSheetViews>
  <mergeCells count="1">
    <mergeCell ref="A2:G3"/>
  </mergeCells>
  <phoneticPr fontId="4" type="noConversion"/>
  <pageMargins left="0.56999999999999995" right="0.43" top="0.53" bottom="0.62" header="0" footer="0"/>
  <pageSetup orientation="landscape" r:id="rId8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59" zoomScale="120" zoomScaleNormal="120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250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322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323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 t="s">
        <v>324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122</v>
      </c>
      <c r="G10" s="806"/>
      <c r="H10" s="807">
        <f>SUM(F10:G11)</f>
        <v>122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738" t="s">
        <v>1</v>
      </c>
      <c r="I14" s="738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743">
        <f>SUM(H16:H17)</f>
        <v>3</v>
      </c>
      <c r="I15" s="743">
        <f>SUM(I16:I17)</f>
        <v>0</v>
      </c>
      <c r="J15" s="792">
        <f>H15+I15</f>
        <v>3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v>3</v>
      </c>
      <c r="I16" s="84">
        <v>0</v>
      </c>
      <c r="J16" s="796">
        <f>(H16+I16)</f>
        <v>3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/>
      <c r="I17" s="84"/>
      <c r="J17" s="824">
        <f>(H17+I17)</f>
        <v>0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738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1</v>
      </c>
      <c r="G21" s="825"/>
      <c r="H21" s="825"/>
      <c r="I21" s="826"/>
      <c r="J21" s="827">
        <f>(J23+J28+J34+J38+J43+J55+J70+J72+J78)</f>
        <v>8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7</v>
      </c>
      <c r="G22" s="97">
        <f>(G23+G28+G34+G38+G43+G55+G70+G72+G77+G78)</f>
        <v>1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/>
      <c r="G24" s="392"/>
      <c r="H24" s="392"/>
      <c r="I24" s="392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/>
      <c r="G25" s="392"/>
      <c r="H25" s="392"/>
      <c r="I25" s="392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/>
      <c r="G26" s="392"/>
      <c r="H26" s="392"/>
      <c r="I26" s="392"/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/>
      <c r="G27" s="392"/>
      <c r="H27" s="392"/>
      <c r="I27" s="392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740" t="s">
        <v>20</v>
      </c>
      <c r="E28" s="101"/>
      <c r="F28" s="747">
        <f>SUM(F29:F33)</f>
        <v>1</v>
      </c>
      <c r="G28" s="747">
        <f>SUM(G29:G33)</f>
        <v>0</v>
      </c>
      <c r="H28" s="747">
        <f>SUM(H29:H33)</f>
        <v>0</v>
      </c>
      <c r="I28" s="747">
        <f>SUM(I29:I33)</f>
        <v>0</v>
      </c>
      <c r="J28" s="102">
        <f t="shared" si="0"/>
        <v>1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>
        <v>1</v>
      </c>
      <c r="G29" s="392"/>
      <c r="H29" s="392"/>
      <c r="I29" s="392"/>
      <c r="J29" s="365">
        <f t="shared" si="0"/>
        <v>1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/>
      <c r="G30" s="392"/>
      <c r="H30" s="392"/>
      <c r="I30" s="392"/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/>
      <c r="G31" s="392"/>
      <c r="H31" s="392"/>
      <c r="I31" s="392"/>
      <c r="J31" s="365">
        <f t="shared" si="0"/>
        <v>0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/>
      <c r="G32" s="392"/>
      <c r="H32" s="392"/>
      <c r="I32" s="392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/>
      <c r="G33" s="392"/>
      <c r="H33" s="392"/>
      <c r="I33" s="392"/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0</v>
      </c>
      <c r="G34" s="129">
        <f>SUM(G35:G37)</f>
        <v>1</v>
      </c>
      <c r="H34" s="129">
        <f>SUM(H35:H37)</f>
        <v>0</v>
      </c>
      <c r="I34" s="129">
        <f>SUM(I35:I37)</f>
        <v>0</v>
      </c>
      <c r="J34" s="100">
        <f>SUM(F34:I34)</f>
        <v>1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/>
      <c r="G35" s="225"/>
      <c r="H35" s="225"/>
      <c r="I35" s="225"/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744"/>
      <c r="G36" s="744"/>
      <c r="H36" s="744"/>
      <c r="I36" s="744"/>
      <c r="J36" s="366">
        <f>SUM(F36:I36)</f>
        <v>0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744"/>
      <c r="G37" s="744">
        <v>1</v>
      </c>
      <c r="H37" s="744"/>
      <c r="I37" s="744"/>
      <c r="J37" s="366">
        <f>SUM(F37:I37)</f>
        <v>1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747">
        <f>SUM(F39:F42)</f>
        <v>0</v>
      </c>
      <c r="G38" s="747">
        <f>SUM(G39:G42)</f>
        <v>0</v>
      </c>
      <c r="H38" s="747">
        <f>SUM(H39:H42)</f>
        <v>0</v>
      </c>
      <c r="I38" s="747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/>
      <c r="G39" s="392"/>
      <c r="H39" s="392"/>
      <c r="I39" s="392"/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744"/>
      <c r="G40" s="744"/>
      <c r="H40" s="744"/>
      <c r="I40" s="744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744"/>
      <c r="G41" s="744"/>
      <c r="H41" s="744"/>
      <c r="I41" s="744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744"/>
      <c r="G42" s="744"/>
      <c r="H42" s="744"/>
      <c r="I42" s="744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747">
        <f>SUM(F44:F54)</f>
        <v>0</v>
      </c>
      <c r="G43" s="747">
        <f>SUM(G44:G54)</f>
        <v>0</v>
      </c>
      <c r="H43" s="747">
        <f>SUM(H44:H54)</f>
        <v>0</v>
      </c>
      <c r="I43" s="747">
        <f>SUM(I44:I54)</f>
        <v>0</v>
      </c>
      <c r="J43" s="105">
        <f>SUM(F43:I43)</f>
        <v>0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744"/>
      <c r="G44" s="744"/>
      <c r="H44" s="744"/>
      <c r="I44" s="744"/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744"/>
      <c r="G45" s="744"/>
      <c r="H45" s="744"/>
      <c r="I45" s="744"/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744"/>
      <c r="G46" s="744"/>
      <c r="H46" s="744"/>
      <c r="I46" s="744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744"/>
      <c r="G47" s="744"/>
      <c r="H47" s="744"/>
      <c r="I47" s="744"/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744"/>
      <c r="G48" s="744"/>
      <c r="H48" s="744"/>
      <c r="I48" s="744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744"/>
      <c r="G49" s="744"/>
      <c r="H49" s="744"/>
      <c r="I49" s="744"/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744"/>
      <c r="G50" s="744"/>
      <c r="H50" s="744"/>
      <c r="I50" s="744"/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744"/>
      <c r="G51" s="744"/>
      <c r="H51" s="744"/>
      <c r="I51" s="744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744"/>
      <c r="G52" s="744"/>
      <c r="H52" s="744"/>
      <c r="I52" s="744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744"/>
      <c r="G53" s="744"/>
      <c r="H53" s="744"/>
      <c r="I53" s="744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744"/>
      <c r="G54" s="744"/>
      <c r="H54" s="744"/>
      <c r="I54" s="744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744"/>
      <c r="G56" s="744"/>
      <c r="H56" s="744"/>
      <c r="I56" s="744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744"/>
      <c r="G57" s="744"/>
      <c r="H57" s="744"/>
      <c r="I57" s="744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744"/>
      <c r="G58" s="744"/>
      <c r="H58" s="744"/>
      <c r="I58" s="744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744"/>
      <c r="G59" s="744"/>
      <c r="H59" s="744"/>
      <c r="I59" s="744"/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744"/>
      <c r="G60" s="744"/>
      <c r="H60" s="744"/>
      <c r="I60" s="744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744"/>
      <c r="G61" s="744"/>
      <c r="H61" s="744"/>
      <c r="I61" s="744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744"/>
      <c r="G62" s="744"/>
      <c r="H62" s="744"/>
      <c r="I62" s="744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744"/>
      <c r="G63" s="744"/>
      <c r="H63" s="744"/>
      <c r="I63" s="744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744"/>
      <c r="G64" s="744"/>
      <c r="H64" s="744"/>
      <c r="I64" s="744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6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747">
        <f>(F71)</f>
        <v>1</v>
      </c>
      <c r="G70" s="747">
        <f>(G71)</f>
        <v>0</v>
      </c>
      <c r="H70" s="747">
        <f>(H71)</f>
        <v>0</v>
      </c>
      <c r="I70" s="747">
        <f>(I71)</f>
        <v>0</v>
      </c>
      <c r="J70" s="747">
        <f>SUM(F70:I70)</f>
        <v>1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744">
        <v>1</v>
      </c>
      <c r="G71" s="744"/>
      <c r="H71" s="744"/>
      <c r="I71" s="744"/>
      <c r="J71" s="367">
        <f>SUM(F71:I71)</f>
        <v>1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747">
        <f>SUM(F73:F75)</f>
        <v>0</v>
      </c>
      <c r="G72" s="747">
        <f>SUM(G73:G75)</f>
        <v>0</v>
      </c>
      <c r="H72" s="747">
        <f>SUM(H73:H75)</f>
        <v>0</v>
      </c>
      <c r="I72" s="747">
        <f>SUM(I73:I75)</f>
        <v>0</v>
      </c>
      <c r="J72" s="747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744"/>
      <c r="G73" s="744"/>
      <c r="H73" s="744"/>
      <c r="I73" s="744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744"/>
      <c r="G74" s="744"/>
      <c r="H74" s="744"/>
      <c r="I74" s="744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744"/>
      <c r="G75" s="744"/>
      <c r="H75" s="744"/>
      <c r="I75" s="744"/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118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746"/>
      <c r="G77" s="746"/>
      <c r="H77" s="746"/>
      <c r="I77" s="746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5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5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746"/>
      <c r="G79" s="746"/>
      <c r="H79" s="746"/>
      <c r="I79" s="746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746">
        <v>4</v>
      </c>
      <c r="G80" s="746"/>
      <c r="H80" s="746"/>
      <c r="I80" s="746"/>
      <c r="J80" s="415">
        <f>SUM(F80:I80)</f>
        <v>4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746"/>
      <c r="G81" s="746"/>
      <c r="H81" s="746"/>
      <c r="I81" s="746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746"/>
      <c r="G82" s="746"/>
      <c r="H82" s="746"/>
      <c r="I82" s="746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746"/>
      <c r="G83" s="746"/>
      <c r="H83" s="746"/>
      <c r="I83" s="746"/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746"/>
      <c r="G84" s="746"/>
      <c r="H84" s="746"/>
      <c r="I84" s="746"/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746">
        <v>1</v>
      </c>
      <c r="G85" s="746"/>
      <c r="H85" s="746"/>
      <c r="I85" s="746"/>
      <c r="J85" s="415">
        <f t="shared" si="2"/>
        <v>1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746"/>
      <c r="G86" s="746"/>
      <c r="H86" s="746"/>
      <c r="I86" s="746"/>
      <c r="J86" s="415">
        <f t="shared" si="2"/>
        <v>0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0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745"/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741" t="s">
        <v>137</v>
      </c>
      <c r="F92" s="742"/>
      <c r="G92" s="745"/>
      <c r="H92" s="832">
        <f>SUM(F92:G92)</f>
        <v>0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741" t="s">
        <v>139</v>
      </c>
      <c r="F93" s="742"/>
      <c r="G93" s="745"/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416"/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33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3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/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/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/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/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/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0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/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/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3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/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/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>
        <v>3</v>
      </c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/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/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/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/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740" t="s">
        <v>95</v>
      </c>
      <c r="E173" s="448"/>
      <c r="F173" s="437"/>
      <c r="G173" s="437"/>
      <c r="H173" s="449"/>
      <c r="I173" s="824">
        <f>SUM(I174:J210)</f>
        <v>6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/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/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/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/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/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/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/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/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>
        <v>2</v>
      </c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/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/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/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/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/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>
        <v>1</v>
      </c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/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/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/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/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/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/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/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/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/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/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/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/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/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/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/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/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/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/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/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0"/>
      <c r="J208" s="870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0">
        <v>2</v>
      </c>
      <c r="J209" s="870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0">
        <v>1</v>
      </c>
      <c r="J210" s="870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6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>
        <v>4</v>
      </c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/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2">
        <v>2</v>
      </c>
      <c r="J214" s="87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/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/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/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6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>
        <v>1</v>
      </c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0"/>
      <c r="J225" s="870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0">
        <v>5</v>
      </c>
      <c r="J226" s="870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7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>
        <v>2</v>
      </c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/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>
        <v>5</v>
      </c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/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1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/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/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/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>
        <v>1</v>
      </c>
      <c r="J236" s="873"/>
      <c r="K236" s="382"/>
      <c r="L236" s="383"/>
    </row>
    <row r="237" spans="2:13" ht="16.5" thickTop="1" thickBot="1" x14ac:dyDescent="0.25">
      <c r="B237" s="371"/>
      <c r="C237" s="475"/>
      <c r="D237" s="739" t="s">
        <v>171</v>
      </c>
      <c r="E237" s="155"/>
      <c r="F237" s="476"/>
      <c r="G237" s="437"/>
      <c r="H237" s="449"/>
      <c r="I237" s="804">
        <f>(I238+I239+I240+I241)</f>
        <v>4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0"/>
      <c r="J238" s="870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1"/>
      <c r="J239" s="871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0">
        <v>4</v>
      </c>
      <c r="J240" s="870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0"/>
      <c r="J241" s="870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/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/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124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</mergeCells>
  <printOptions verticalCentered="1"/>
  <pageMargins left="3.937007874015748E-2" right="0.23622047244094491" top="0.15748031496062992" bottom="3.937007874015748E-2" header="0" footer="0"/>
  <pageSetup paperSize="12"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67" zoomScale="120" zoomScaleNormal="120" zoomScaleSheetLayoutView="75" workbookViewId="0">
      <selection activeCell="C27" sqref="C27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259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327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328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 t="s">
        <v>329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1037</v>
      </c>
      <c r="G10" s="806"/>
      <c r="H10" s="807">
        <f>SUM(F10:G11)</f>
        <v>1037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753" t="s">
        <v>1</v>
      </c>
      <c r="I14" s="753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758">
        <f>SUM(H16:H17)</f>
        <v>145</v>
      </c>
      <c r="I15" s="758">
        <f>SUM(I16:I17)</f>
        <v>7</v>
      </c>
      <c r="J15" s="792">
        <f>H15+I15</f>
        <v>152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v>21</v>
      </c>
      <c r="I16" s="84"/>
      <c r="J16" s="796">
        <f>(H16+I16)</f>
        <v>21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>
        <v>124</v>
      </c>
      <c r="I17" s="84">
        <v>7</v>
      </c>
      <c r="J17" s="824">
        <f>(H17+I17)</f>
        <v>131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753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16</v>
      </c>
      <c r="G21" s="825"/>
      <c r="H21" s="825"/>
      <c r="I21" s="826"/>
      <c r="J21" s="827">
        <f>(J23+J28+J34+J38+J43+J55+J70+J72+J78)</f>
        <v>69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65</v>
      </c>
      <c r="G22" s="97">
        <f>(G23+G28+G34+G38+G43+G55+G70+G72+G77+G78)</f>
        <v>4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1</v>
      </c>
      <c r="H23" s="98">
        <f>SUM(H24:H27)</f>
        <v>0</v>
      </c>
      <c r="I23" s="99">
        <f>SUM(I24:I27)</f>
        <v>0</v>
      </c>
      <c r="J23" s="100">
        <f t="shared" ref="J23:J33" si="0">SUM(F23:I23)</f>
        <v>1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>
        <f>([5]Marzo!F24)</f>
        <v>0</v>
      </c>
      <c r="G24" s="392">
        <f>([5]Marzo!G24)</f>
        <v>0</v>
      </c>
      <c r="H24" s="392">
        <f>([5]Marzo!H24)</f>
        <v>0</v>
      </c>
      <c r="I24" s="392">
        <f>([5]Marzo!I24)</f>
        <v>0</v>
      </c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>
        <f>([5]Marzo!F25)</f>
        <v>0</v>
      </c>
      <c r="G25" s="392">
        <f>([5]Marzo!G25)</f>
        <v>0</v>
      </c>
      <c r="H25" s="392">
        <f>([5]Marzo!H25)</f>
        <v>0</v>
      </c>
      <c r="I25" s="392">
        <f>([5]Marzo!I25)</f>
        <v>0</v>
      </c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>
        <f>([5]Marzo!F26)</f>
        <v>0</v>
      </c>
      <c r="G26" s="392">
        <f>([5]Marzo!G26)</f>
        <v>0</v>
      </c>
      <c r="H26" s="392">
        <f>([5]Marzo!H26)</f>
        <v>0</v>
      </c>
      <c r="I26" s="392">
        <f>([5]Marzo!I26)</f>
        <v>0</v>
      </c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>
        <f>([5]Marzo!F27)</f>
        <v>0</v>
      </c>
      <c r="G27" s="392">
        <f>([5]Marzo!G27)</f>
        <v>1</v>
      </c>
      <c r="H27" s="392">
        <f>([5]Marzo!H27)</f>
        <v>0</v>
      </c>
      <c r="I27" s="392">
        <f>([5]Marzo!I27)</f>
        <v>0</v>
      </c>
      <c r="J27" s="365">
        <f t="shared" si="0"/>
        <v>1</v>
      </c>
      <c r="K27" s="371"/>
    </row>
    <row r="28" spans="2:15" ht="17.25" thickTop="1" thickBot="1" x14ac:dyDescent="0.3">
      <c r="B28" s="371"/>
      <c r="C28" s="389"/>
      <c r="D28" s="755" t="s">
        <v>20</v>
      </c>
      <c r="E28" s="101"/>
      <c r="F28" s="762">
        <f>SUM(F29:F33)</f>
        <v>11</v>
      </c>
      <c r="G28" s="762">
        <f>SUM(G29:G33)</f>
        <v>0</v>
      </c>
      <c r="H28" s="762">
        <f>SUM(H29:H33)</f>
        <v>0</v>
      </c>
      <c r="I28" s="762">
        <f>SUM(I29:I33)</f>
        <v>0</v>
      </c>
      <c r="J28" s="102">
        <f t="shared" si="0"/>
        <v>11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>
        <f>([5]Febrero!F29+[5]Marzo!F29+[5]Enero!F29)</f>
        <v>0</v>
      </c>
      <c r="G29" s="392">
        <f>([5]Febrero!G29+[5]Marzo!G29+[5]Enero!G29)</f>
        <v>0</v>
      </c>
      <c r="H29" s="392">
        <f>([5]Febrero!H29+[5]Marzo!H29+[5]Enero!H29)</f>
        <v>0</v>
      </c>
      <c r="I29" s="392">
        <f>([5]Febrero!I29+[5]Marzo!I29+[5]Enero!I29)</f>
        <v>0</v>
      </c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>
        <f>([5]Febrero!F30+[5]Marzo!F30+[5]Enero!F30)</f>
        <v>7</v>
      </c>
      <c r="G30" s="392">
        <f>([5]Febrero!G30+[5]Marzo!G30+[5]Enero!G30)</f>
        <v>0</v>
      </c>
      <c r="H30" s="392">
        <f>([5]Febrero!H30+[5]Marzo!H30+[5]Enero!H30)</f>
        <v>0</v>
      </c>
      <c r="I30" s="392">
        <f>([5]Febrero!I30+[5]Marzo!I30+[5]Enero!I30)</f>
        <v>0</v>
      </c>
      <c r="J30" s="365">
        <f t="shared" si="0"/>
        <v>7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>
        <f>([5]Febrero!F31+[5]Marzo!F31+[5]Enero!F31)</f>
        <v>4</v>
      </c>
      <c r="G31" s="392">
        <f>([5]Febrero!G31+[5]Marzo!G31+[5]Enero!G31)</f>
        <v>0</v>
      </c>
      <c r="H31" s="392">
        <f>([5]Febrero!H31+[5]Marzo!H31+[5]Enero!H31)</f>
        <v>0</v>
      </c>
      <c r="I31" s="392">
        <f>([5]Febrero!I31+[5]Marzo!I31+[5]Enero!I31)</f>
        <v>0</v>
      </c>
      <c r="J31" s="365">
        <f t="shared" si="0"/>
        <v>4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>
        <f>([5]Febrero!F32+[5]Marzo!F32+[5]Enero!F32)</f>
        <v>0</v>
      </c>
      <c r="G32" s="392">
        <f>([5]Febrero!G32+[5]Marzo!G32+[5]Enero!G32)</f>
        <v>0</v>
      </c>
      <c r="H32" s="392">
        <f>([5]Febrero!H32+[5]Marzo!H32+[5]Enero!H32)</f>
        <v>0</v>
      </c>
      <c r="I32" s="392">
        <f>([5]Febrero!I32+[5]Marzo!I32+[5]Enero!I32)</f>
        <v>0</v>
      </c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>
        <f>([5]Febrero!F33+[5]Marzo!F33+[5]Enero!F33)</f>
        <v>0</v>
      </c>
      <c r="G33" s="392">
        <f>([5]Febrero!G33+[5]Marzo!G33+[5]Enero!G33)</f>
        <v>0</v>
      </c>
      <c r="H33" s="392">
        <f>([5]Febrero!H33+[5]Marzo!H33+[5]Enero!H33)</f>
        <v>0</v>
      </c>
      <c r="I33" s="392">
        <f>([5]Febrero!I33+[5]Marzo!I33+[5]Enero!I33)</f>
        <v>0</v>
      </c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8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8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>
        <f>([5]Febrero!F35+[5]Marzo!F35)</f>
        <v>2</v>
      </c>
      <c r="G35" s="225">
        <f>([5]Febrero!G35+[5]Marzo!G35)</f>
        <v>0</v>
      </c>
      <c r="H35" s="225">
        <f>([5]Febrero!H35+[5]Marzo!H35)</f>
        <v>0</v>
      </c>
      <c r="I35" s="225">
        <f>([5]Febrero!I35+[5]Marzo!I35)</f>
        <v>0</v>
      </c>
      <c r="J35" s="366">
        <f t="shared" ref="J35:J54" si="1">SUM(F35:I35)</f>
        <v>2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225">
        <f>([5]Febrero!F36+[5]Marzo!F36)</f>
        <v>5</v>
      </c>
      <c r="G36" s="225">
        <f>([5]Febrero!G36+[5]Marzo!G36)</f>
        <v>0</v>
      </c>
      <c r="H36" s="225">
        <f>([5]Febrero!H36+[5]Marzo!H36)</f>
        <v>0</v>
      </c>
      <c r="I36" s="225">
        <f>([5]Febrero!I36+[5]Marzo!I36)</f>
        <v>0</v>
      </c>
      <c r="J36" s="366">
        <f>SUM(F36:I36)</f>
        <v>5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225">
        <f>([5]Febrero!F37+[5]Marzo!F37)</f>
        <v>1</v>
      </c>
      <c r="G37" s="225">
        <f>([5]Febrero!G37+[5]Marzo!G37)</f>
        <v>0</v>
      </c>
      <c r="H37" s="225">
        <f>([5]Febrero!H37+[5]Marzo!H37)</f>
        <v>0</v>
      </c>
      <c r="I37" s="225">
        <f>([5]Febrero!I37+[5]Marzo!I37)</f>
        <v>0</v>
      </c>
      <c r="J37" s="366">
        <f>SUM(F37:I37)</f>
        <v>1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762">
        <f>SUM(F39:F42)</f>
        <v>0</v>
      </c>
      <c r="G38" s="762">
        <f>SUM(G39:G42)</f>
        <v>2</v>
      </c>
      <c r="H38" s="762">
        <f>SUM(H39:H42)</f>
        <v>0</v>
      </c>
      <c r="I38" s="762">
        <f>SUM(I39:I42)</f>
        <v>0</v>
      </c>
      <c r="J38" s="100">
        <f t="shared" si="1"/>
        <v>2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>
        <f>([5]Marzo!F39)</f>
        <v>0</v>
      </c>
      <c r="G39" s="392">
        <f>([5]Marzo!G39)</f>
        <v>2</v>
      </c>
      <c r="H39" s="392">
        <f>([5]Marzo!H39)</f>
        <v>0</v>
      </c>
      <c r="I39" s="392">
        <f>([5]Marzo!I39)</f>
        <v>0</v>
      </c>
      <c r="J39" s="366">
        <f t="shared" si="1"/>
        <v>2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392">
        <f>([5]Marzo!F40)</f>
        <v>0</v>
      </c>
      <c r="G40" s="392">
        <f>([5]Marzo!G40)</f>
        <v>0</v>
      </c>
      <c r="H40" s="392">
        <f>([5]Marzo!H40)</f>
        <v>0</v>
      </c>
      <c r="I40" s="392">
        <f>([5]Marzo!I40)</f>
        <v>0</v>
      </c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392">
        <f>([5]Marzo!F41)</f>
        <v>0</v>
      </c>
      <c r="G41" s="392">
        <f>([5]Marzo!G41)</f>
        <v>0</v>
      </c>
      <c r="H41" s="392">
        <f>([5]Marzo!H41)</f>
        <v>0</v>
      </c>
      <c r="I41" s="392">
        <f>([5]Marzo!I41)</f>
        <v>0</v>
      </c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392">
        <f>([5]Marzo!F42)</f>
        <v>0</v>
      </c>
      <c r="G42" s="392">
        <f>([5]Marzo!G42)</f>
        <v>0</v>
      </c>
      <c r="H42" s="392">
        <f>([5]Marzo!H42)</f>
        <v>0</v>
      </c>
      <c r="I42" s="392">
        <f>([5]Marzo!I42)</f>
        <v>0</v>
      </c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762">
        <f>SUM(F44:F54)</f>
        <v>0</v>
      </c>
      <c r="G43" s="762">
        <f>SUM(G44:G54)</f>
        <v>1</v>
      </c>
      <c r="H43" s="762">
        <f>SUM(H44:H54)</f>
        <v>0</v>
      </c>
      <c r="I43" s="762">
        <f>SUM(I44:I54)</f>
        <v>0</v>
      </c>
      <c r="J43" s="105">
        <f>SUM(F43:I43)</f>
        <v>1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759"/>
      <c r="G44" s="759"/>
      <c r="H44" s="759"/>
      <c r="I44" s="759"/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759"/>
      <c r="G45" s="759"/>
      <c r="H45" s="759"/>
      <c r="I45" s="759"/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759"/>
      <c r="G46" s="759"/>
      <c r="H46" s="759"/>
      <c r="I46" s="759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759"/>
      <c r="G47" s="759"/>
      <c r="H47" s="759"/>
      <c r="I47" s="759"/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759"/>
      <c r="G48" s="759"/>
      <c r="H48" s="759"/>
      <c r="I48" s="759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759"/>
      <c r="G49" s="759"/>
      <c r="H49" s="759"/>
      <c r="I49" s="759"/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759"/>
      <c r="G50" s="759">
        <v>1</v>
      </c>
      <c r="H50" s="759"/>
      <c r="I50" s="759"/>
      <c r="J50" s="367">
        <f t="shared" si="1"/>
        <v>1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759"/>
      <c r="G51" s="759"/>
      <c r="H51" s="759"/>
      <c r="I51" s="759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759"/>
      <c r="G52" s="759"/>
      <c r="H52" s="759"/>
      <c r="I52" s="759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759"/>
      <c r="G53" s="759"/>
      <c r="H53" s="759"/>
      <c r="I53" s="759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759"/>
      <c r="G54" s="759"/>
      <c r="H54" s="759"/>
      <c r="I54" s="759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759"/>
      <c r="G56" s="759"/>
      <c r="H56" s="759"/>
      <c r="I56" s="759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759"/>
      <c r="G57" s="759"/>
      <c r="H57" s="759"/>
      <c r="I57" s="759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759"/>
      <c r="G58" s="759"/>
      <c r="H58" s="759"/>
      <c r="I58" s="759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759"/>
      <c r="G59" s="759"/>
      <c r="H59" s="759"/>
      <c r="I59" s="759"/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759"/>
      <c r="G60" s="759"/>
      <c r="H60" s="759"/>
      <c r="I60" s="759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759"/>
      <c r="G61" s="759"/>
      <c r="H61" s="759"/>
      <c r="I61" s="759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759"/>
      <c r="G62" s="759"/>
      <c r="H62" s="759"/>
      <c r="I62" s="759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759"/>
      <c r="G63" s="759"/>
      <c r="H63" s="759"/>
      <c r="I63" s="759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759"/>
      <c r="G64" s="759"/>
      <c r="H64" s="759"/>
      <c r="I64" s="759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44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762">
        <f>(F71)</f>
        <v>15</v>
      </c>
      <c r="G70" s="762">
        <f>(G71)</f>
        <v>0</v>
      </c>
      <c r="H70" s="762">
        <f>(H71)</f>
        <v>0</v>
      </c>
      <c r="I70" s="762">
        <f>(I71)</f>
        <v>0</v>
      </c>
      <c r="J70" s="762">
        <f>SUM(F70:I70)</f>
        <v>15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759">
        <f>([5]Febrero!F71+[5]Marzo!F71)</f>
        <v>15</v>
      </c>
      <c r="G71" s="759">
        <f>([5]Febrero!G71+[5]Marzo!G71)</f>
        <v>0</v>
      </c>
      <c r="H71" s="759">
        <f>([5]Febrero!H71+[5]Marzo!H71)</f>
        <v>0</v>
      </c>
      <c r="I71" s="759">
        <f>([5]Febrero!I71+[5]Marzo!I71)</f>
        <v>0</v>
      </c>
      <c r="J71" s="367">
        <f>SUM(F71:I71)</f>
        <v>15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762">
        <f>SUM(F73:F75)</f>
        <v>12</v>
      </c>
      <c r="G72" s="762">
        <f>SUM(G73:G75)</f>
        <v>0</v>
      </c>
      <c r="H72" s="762">
        <f>SUM(H73:H75)</f>
        <v>0</v>
      </c>
      <c r="I72" s="762">
        <f>SUM(I73:I75)</f>
        <v>0</v>
      </c>
      <c r="J72" s="762">
        <f t="shared" ref="J72:J86" si="2">SUM(F72:I72)</f>
        <v>12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759">
        <f>([5]Febrero!F73+[5]Marzo!F73+[5]Enero!F73)</f>
        <v>0</v>
      </c>
      <c r="G73" s="759">
        <f>([5]Febrero!G73+[5]Marzo!G73+[5]Enero!G73)</f>
        <v>0</v>
      </c>
      <c r="H73" s="759">
        <f>([5]Febrero!H73+[5]Marzo!H73+[5]Enero!H73)</f>
        <v>0</v>
      </c>
      <c r="I73" s="759">
        <f>([5]Febrero!I73+[5]Marzo!I73+[5]Enero!I73)</f>
        <v>0</v>
      </c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759">
        <f>([5]Febrero!F74+[5]Marzo!F74+[5]Enero!F74)</f>
        <v>0</v>
      </c>
      <c r="G74" s="759">
        <f>([5]Febrero!G74+[5]Marzo!G74+[5]Enero!G74)</f>
        <v>0</v>
      </c>
      <c r="H74" s="759">
        <f>([5]Febrero!H74+[5]Marzo!H74+[5]Enero!H74)</f>
        <v>0</v>
      </c>
      <c r="I74" s="759">
        <f>([5]Febrero!I74+[5]Marzo!I74+[5]Enero!I74)</f>
        <v>0</v>
      </c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759">
        <f>([5]Febrero!F75+[5]Marzo!F75+[5]Enero!F75)</f>
        <v>12</v>
      </c>
      <c r="G75" s="759">
        <f>([5]Febrero!G75+[5]Marzo!G75+[5]Enero!G75)</f>
        <v>0</v>
      </c>
      <c r="H75" s="759">
        <f>([5]Febrero!H75+[5]Marzo!H75+[5]Enero!H75)</f>
        <v>0</v>
      </c>
      <c r="I75" s="759">
        <f>([5]Febrero!I75+[5]Marzo!I75+[5]Enero!I75)</f>
        <v>0</v>
      </c>
      <c r="J75" s="368">
        <f t="shared" si="2"/>
        <v>12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927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761"/>
      <c r="G77" s="761"/>
      <c r="H77" s="761"/>
      <c r="I77" s="761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19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19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761">
        <f>([5]Febrero!F79+[5]Marzo!F79+[5]Enero!F79)</f>
        <v>0</v>
      </c>
      <c r="G79" s="761">
        <f>([5]Febrero!G79+[5]Marzo!G79+[5]Enero!G79)</f>
        <v>0</v>
      </c>
      <c r="H79" s="761">
        <f>([5]Febrero!H79+[5]Marzo!H79+[5]Enero!H79)</f>
        <v>0</v>
      </c>
      <c r="I79" s="761">
        <f>([5]Febrero!I79+[5]Marzo!I79+[5]Enero!I79)</f>
        <v>0</v>
      </c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761">
        <f>([5]Febrero!F80+[5]Marzo!F80+[5]Enero!F80)</f>
        <v>6</v>
      </c>
      <c r="G80" s="761">
        <f>([5]Febrero!G80+[5]Marzo!G80+[5]Enero!G80)</f>
        <v>0</v>
      </c>
      <c r="H80" s="761">
        <f>([5]Febrero!H80+[5]Marzo!H80+[5]Enero!H80)</f>
        <v>0</v>
      </c>
      <c r="I80" s="761">
        <f>([5]Febrero!I80+[5]Marzo!I80+[5]Enero!I80)</f>
        <v>0</v>
      </c>
      <c r="J80" s="415">
        <f>SUM(F80:I80)</f>
        <v>6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761">
        <f>([5]Febrero!F81+[5]Marzo!F81+[5]Enero!F81)</f>
        <v>0</v>
      </c>
      <c r="G81" s="761">
        <f>([5]Febrero!G81+[5]Marzo!G81+[5]Enero!G81)</f>
        <v>0</v>
      </c>
      <c r="H81" s="761">
        <f>([5]Febrero!H81+[5]Marzo!H81+[5]Enero!H81)</f>
        <v>0</v>
      </c>
      <c r="I81" s="761">
        <f>([5]Febrero!I81+[5]Marzo!I81+[5]Enero!I81)</f>
        <v>0</v>
      </c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761">
        <f>([5]Febrero!F82+[5]Marzo!F82+[5]Enero!F82)</f>
        <v>0</v>
      </c>
      <c r="G82" s="761">
        <f>([5]Febrero!G82+[5]Marzo!G82+[5]Enero!G82)</f>
        <v>0</v>
      </c>
      <c r="H82" s="761">
        <f>([5]Febrero!H82+[5]Marzo!H82+[5]Enero!H82)</f>
        <v>0</v>
      </c>
      <c r="I82" s="761">
        <f>([5]Febrero!I82+[5]Marzo!I82+[5]Enero!I82)</f>
        <v>0</v>
      </c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761">
        <f>([5]Febrero!F83+[5]Marzo!F83+[5]Enero!F83)</f>
        <v>2</v>
      </c>
      <c r="G83" s="761">
        <f>([5]Febrero!G83+[5]Marzo!G83+[5]Enero!G83)</f>
        <v>0</v>
      </c>
      <c r="H83" s="761">
        <f>([5]Febrero!H83+[5]Marzo!H83+[5]Enero!H83)</f>
        <v>0</v>
      </c>
      <c r="I83" s="761">
        <f>([5]Febrero!I83+[5]Marzo!I83+[5]Enero!I83)</f>
        <v>0</v>
      </c>
      <c r="J83" s="415">
        <f t="shared" si="2"/>
        <v>2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761">
        <f>([5]Febrero!F84+[5]Marzo!F84+[5]Enero!F84)</f>
        <v>9</v>
      </c>
      <c r="G84" s="761">
        <f>([5]Febrero!G84+[5]Marzo!G84+[5]Enero!G84)</f>
        <v>0</v>
      </c>
      <c r="H84" s="761">
        <f>([5]Febrero!H84+[5]Marzo!H84+[5]Enero!H84)</f>
        <v>0</v>
      </c>
      <c r="I84" s="761">
        <f>([5]Febrero!I84+[5]Marzo!I84+[5]Enero!I84)</f>
        <v>0</v>
      </c>
      <c r="J84" s="415">
        <f t="shared" si="2"/>
        <v>9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761">
        <f>([5]Febrero!F85+[5]Marzo!F85+[5]Enero!F85)</f>
        <v>2</v>
      </c>
      <c r="G85" s="761">
        <f>([5]Febrero!G85+[5]Marzo!G85+[5]Enero!G85)</f>
        <v>0</v>
      </c>
      <c r="H85" s="761">
        <f>([5]Febrero!H85+[5]Marzo!H85+[5]Enero!H85)</f>
        <v>0</v>
      </c>
      <c r="I85" s="761">
        <f>([5]Febrero!I85+[5]Marzo!I85+[5]Enero!I85)</f>
        <v>0</v>
      </c>
      <c r="J85" s="415">
        <f t="shared" si="2"/>
        <v>2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761">
        <f>([5]Febrero!F86+[5]Marzo!F86+[5]Enero!F86)</f>
        <v>0</v>
      </c>
      <c r="G86" s="761">
        <f>([5]Febrero!G86+[5]Marzo!G86+[5]Enero!G86)</f>
        <v>0</v>
      </c>
      <c r="H86" s="761">
        <f>([5]Febrero!H86+[5]Marzo!H86+[5]Enero!H86)</f>
        <v>0</v>
      </c>
      <c r="I86" s="761">
        <f>([5]Febrero!I86+[5]Marzo!I86+[5]Enero!I86)</f>
        <v>0</v>
      </c>
      <c r="J86" s="415">
        <f t="shared" si="2"/>
        <v>0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202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760">
        <f>([5]Marzo!G91+[5]Enero!G91)</f>
        <v>0</v>
      </c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756" t="s">
        <v>137</v>
      </c>
      <c r="F92" s="757"/>
      <c r="G92" s="760">
        <f>([5]Marzo!G92+[5]Enero!G92)</f>
        <v>0</v>
      </c>
      <c r="H92" s="832">
        <f>SUM(F92:G92)</f>
        <v>0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756" t="s">
        <v>139</v>
      </c>
      <c r="F93" s="757"/>
      <c r="G93" s="760">
        <f>([5]Marzo!G93+[5]Enero!G93)</f>
        <v>1</v>
      </c>
      <c r="H93" s="832">
        <f>SUM(F93:G93)</f>
        <v>1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760">
        <f>([5]Marzo!G94+[5]Enero!G94)</f>
        <v>201</v>
      </c>
      <c r="H94" s="832">
        <f>SUM(F94:G94)</f>
        <v>201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589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13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2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>
        <f>([5]Marzo!I106)</f>
        <v>0</v>
      </c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43">
        <f>([5]Marzo!I107)</f>
        <v>0</v>
      </c>
      <c r="J107" s="843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43">
        <f>([5]Marzo!I108)</f>
        <v>0</v>
      </c>
      <c r="J108" s="843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43">
        <f>([5]Marzo!I109)</f>
        <v>2</v>
      </c>
      <c r="J109" s="843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43">
        <f>([5]Marzo!I110)</f>
        <v>0</v>
      </c>
      <c r="J110" s="843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4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>
        <f>([5]Febrero!I118)</f>
        <v>2</v>
      </c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43">
        <f>([5]Febrero!I119)</f>
        <v>0</v>
      </c>
      <c r="J119" s="843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43">
        <f>([5]Febrero!I120)</f>
        <v>2</v>
      </c>
      <c r="J120" s="843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0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/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/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7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>
        <f>([5]Enero!I132+[5]Febrero!I132+[5]Marzo!I132)</f>
        <v>2</v>
      </c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>
        <f>([5]Enero!I133+[5]Febrero!I133+[5]Marzo!I133)</f>
        <v>0</v>
      </c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>
        <f>([5]Enero!I134+[5]Febrero!I134+[5]Marzo!I134)</f>
        <v>4</v>
      </c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>
        <f>([5]Enero!I135+[5]Febrero!I135+[5]Marzo!I135)</f>
        <v>1</v>
      </c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>
        <f>([5]Enero!I136+[5]Febrero!I136+[5]Marzo!I136)</f>
        <v>0</v>
      </c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3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2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/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>
        <v>1</v>
      </c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>
        <v>1</v>
      </c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1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>
        <v>1</v>
      </c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755" t="s">
        <v>95</v>
      </c>
      <c r="E173" s="448"/>
      <c r="F173" s="437"/>
      <c r="G173" s="437"/>
      <c r="H173" s="449"/>
      <c r="I173" s="824">
        <f>SUM(I174:J210)</f>
        <v>193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>
        <f>([5]Enero!I174+[5]Febrero!I174+[5]Marzo!I174)</f>
        <v>0</v>
      </c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>
        <f>([5]Enero!I175+[5]Febrero!I175+[5]Marzo!I175)</f>
        <v>2</v>
      </c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>
        <f>([5]Enero!I176+[5]Febrero!I176+[5]Marzo!I176)</f>
        <v>0</v>
      </c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>
        <f>([5]Enero!I177+[5]Febrero!I177+[5]Marzo!I177)</f>
        <v>0</v>
      </c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>
        <f>([5]Enero!I178+[5]Febrero!I178+[5]Marzo!I178)</f>
        <v>0</v>
      </c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>
        <f>([5]Enero!I179+[5]Febrero!I179+[5]Marzo!I179)</f>
        <v>0</v>
      </c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>
        <f>([5]Enero!I180+[5]Febrero!I180+[5]Marzo!I180)</f>
        <v>0</v>
      </c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>
        <f>([5]Enero!I181+[5]Febrero!I181+[5]Marzo!I181)</f>
        <v>0</v>
      </c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>
        <f>([5]Enero!I182+[5]Febrero!I182+[5]Marzo!I182)</f>
        <v>6</v>
      </c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>
        <f>([5]Enero!I183+[5]Febrero!I183+[5]Marzo!I183)</f>
        <v>0</v>
      </c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>
        <f>([5]Enero!I184+[5]Febrero!I184+[5]Marzo!I184)</f>
        <v>0</v>
      </c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>
        <f>([5]Enero!I185+[5]Febrero!I185+[5]Marzo!I185)</f>
        <v>1</v>
      </c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>
        <f>([5]Enero!I186+[5]Febrero!I186+[5]Marzo!I186)</f>
        <v>0</v>
      </c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>
        <f>([5]Enero!I187+[5]Febrero!I187+[5]Marzo!I187)</f>
        <v>0</v>
      </c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>
        <f>([5]Enero!I188+[5]Febrero!I188+[5]Marzo!I188)</f>
        <v>0</v>
      </c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>
        <f>([5]Enero!I189+[5]Febrero!I189+[5]Marzo!I189)</f>
        <v>0</v>
      </c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>
        <f>([5]Enero!I190+[5]Febrero!I190+[5]Marzo!I190)</f>
        <v>0</v>
      </c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>
        <f>([5]Enero!I191+[5]Febrero!I191+[5]Marzo!I191)</f>
        <v>0</v>
      </c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>
        <f>([5]Enero!I192+[5]Febrero!I192+[5]Marzo!I192)</f>
        <v>0</v>
      </c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>
        <f>([5]Enero!I193+[5]Febrero!I193+[5]Marzo!I193)</f>
        <v>0</v>
      </c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>
        <f>([5]Enero!I194+[5]Febrero!I194+[5]Marzo!I194)</f>
        <v>1</v>
      </c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>
        <f>([5]Enero!I195+[5]Febrero!I195+[5]Marzo!I195)</f>
        <v>0</v>
      </c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>
        <f>([5]Enero!I196+[5]Febrero!I196+[5]Marzo!I196)</f>
        <v>0</v>
      </c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>
        <f>([5]Enero!I197+[5]Febrero!I197+[5]Marzo!I197)</f>
        <v>1</v>
      </c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>
        <f>([5]Enero!I198+[5]Febrero!I198+[5]Marzo!I198)</f>
        <v>0</v>
      </c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>
        <f>([5]Enero!I199+[5]Febrero!I199+[5]Marzo!I199)</f>
        <v>0</v>
      </c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>
        <f>([5]Enero!I200+[5]Febrero!I200+[5]Marzo!I200)</f>
        <v>0</v>
      </c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>
        <f>([5]Enero!I201+[5]Febrero!I201+[5]Marzo!I201)</f>
        <v>0</v>
      </c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>
        <f>([5]Enero!I202+[5]Febrero!I202+[5]Marzo!I202)</f>
        <v>0</v>
      </c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>
        <f>([5]Enero!I203+[5]Febrero!I203+[5]Marzo!I203)</f>
        <v>0</v>
      </c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>
        <f>([5]Enero!I204+[5]Febrero!I204+[5]Marzo!I204)</f>
        <v>0</v>
      </c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>
        <f>([5]Enero!I205+[5]Febrero!I205+[5]Marzo!I205)</f>
        <v>0</v>
      </c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>
        <f>([5]Enero!I206+[5]Febrero!I206+[5]Marzo!I206)</f>
        <v>0</v>
      </c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>
        <f>([5]Enero!I207+[5]Febrero!I207+[5]Marzo!I207)</f>
        <v>0</v>
      </c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6">
        <f>([5]Enero!I208+[5]Febrero!I208+[5]Marzo!I208)</f>
        <v>0</v>
      </c>
      <c r="J208" s="876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6">
        <f>([5]Enero!I209+[5]Febrero!I209+[5]Marzo!I209)</f>
        <v>2</v>
      </c>
      <c r="J209" s="876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6">
        <f>([5]Enero!I210+[5]Febrero!I210+[5]Marzo!I210)</f>
        <v>180</v>
      </c>
      <c r="J210" s="876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97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>
        <f>([5]Enero!I212+[5]Febrero!I212+[5]Marzo!I212)</f>
        <v>26</v>
      </c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>
        <f>([5]Enero!I213+[5]Febrero!I213+[5]Marzo!I213)</f>
        <v>0</v>
      </c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0">
        <f>([5]Enero!I214+[5]Febrero!I214+[5]Marzo!I214)</f>
        <v>71</v>
      </c>
      <c r="J214" s="870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5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>
        <f>([5]Febrero!I216+[5]Marzo!I216)</f>
        <v>0</v>
      </c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0">
        <f>([5]Febrero!I217+[5]Marzo!I217)</f>
        <v>5</v>
      </c>
      <c r="J217" s="870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/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55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>
        <f>([5]Enero!I224+[5]Febrero!I224+[5]Marzo!I224)</f>
        <v>8</v>
      </c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1">
        <f>([5]Enero!I225+[5]Febrero!I225+[5]Marzo!I225)</f>
        <v>0</v>
      </c>
      <c r="J225" s="871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1">
        <f>([5]Enero!I226+[5]Febrero!I226+[5]Marzo!I226)</f>
        <v>47</v>
      </c>
      <c r="J226" s="871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26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>
        <f>([5]Enero!I228+[5]Febrero!I228+[5]Marzo!I228)</f>
        <v>3</v>
      </c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>
        <f>([5]Enero!I229+[5]Febrero!I229+[5]Marzo!I229)</f>
        <v>0</v>
      </c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>
        <f>([5]Enero!I230+[5]Febrero!I230+[5]Marzo!I230)</f>
        <v>23</v>
      </c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>
        <f>([5]Enero!I231+[5]Febrero!I231+[5]Marzo!I231)</f>
        <v>0</v>
      </c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118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>
        <f>([5]Enero!I233+[5]Febrero!I233+[5]Marzo!I233)</f>
        <v>34</v>
      </c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>
        <f>([5]Enero!I234+[5]Febrero!I234+[5]Marzo!I234)</f>
        <v>0</v>
      </c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>
        <f>([5]Enero!I235+[5]Febrero!I235+[5]Marzo!I235)</f>
        <v>83</v>
      </c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>
        <f>([5]Enero!I236+[5]Febrero!I236+[5]Marzo!I236)</f>
        <v>1</v>
      </c>
      <c r="J236" s="873"/>
      <c r="K236" s="382"/>
      <c r="L236" s="383"/>
    </row>
    <row r="237" spans="2:13" ht="16.5" thickTop="1" thickBot="1" x14ac:dyDescent="0.25">
      <c r="B237" s="371"/>
      <c r="C237" s="475"/>
      <c r="D237" s="754" t="s">
        <v>171</v>
      </c>
      <c r="E237" s="155"/>
      <c r="F237" s="476"/>
      <c r="G237" s="437"/>
      <c r="H237" s="449"/>
      <c r="I237" s="804">
        <f>(I238+I239+I240+I241)</f>
        <v>74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0">
        <f>([5]Enero!I238+[5]Febrero!I238+[5]Marzo!I238)</f>
        <v>12</v>
      </c>
      <c r="J238" s="870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0">
        <f>([5]Enero!I239+[5]Febrero!I239+[5]Marzo!I239)</f>
        <v>0</v>
      </c>
      <c r="J239" s="870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0">
        <f>([5]Enero!I240+[5]Febrero!I240+[5]Marzo!I240)</f>
        <v>61</v>
      </c>
      <c r="J240" s="870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0">
        <f>([5]Enero!I241+[5]Febrero!I241+[5]Marzo!I241)</f>
        <v>1</v>
      </c>
      <c r="J241" s="870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5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>
        <f>([5]Febrero!I243+[5]Marzo!I243)</f>
        <v>0</v>
      </c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0">
        <f>([5]Febrero!I244+[5]Marzo!I244)</f>
        <v>5</v>
      </c>
      <c r="J244" s="870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>
        <f>([5]Febrero!I245+[5]Marzo!I245)</f>
        <v>0</v>
      </c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971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55" zoomScale="120" zoomScaleNormal="120" zoomScaleSheetLayoutView="75" workbookViewId="0">
      <selection activeCell="D27" sqref="D27"/>
    </sheetView>
  </sheetViews>
  <sheetFormatPr baseColWidth="10" defaultColWidth="9.140625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9.1406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9.1406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9.1406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9.1406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9.1406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9.1406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9.1406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9.1406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9.1406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9.1406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9.1406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9.1406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9.1406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9.1406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9.1406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9.1406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9.1406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9.1406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9.1406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9.1406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9.1406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9.1406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9.1406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9.1406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9.1406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9.1406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9.1406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9.1406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9.1406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9.1406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9.1406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9.1406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9.1406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9.1406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9.1406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9.1406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9.1406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9.1406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9.1406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9.1406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9.1406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9.1406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9.1406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9.1406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9.1406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9.1406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9.1406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9.1406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9.1406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9.1406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9.1406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9.1406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9.1406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9.1406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9.1406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9.1406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9.1406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9.1406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9.1406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9.1406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9.1406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9.1406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9.1406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9.1406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250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319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326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 t="s">
        <v>307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52</v>
      </c>
      <c r="G10" s="806"/>
      <c r="H10" s="807">
        <f>SUM(F10:G11)</f>
        <v>52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753" t="s">
        <v>1</v>
      </c>
      <c r="I14" s="753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758">
        <f>SUM(H16:H17)</f>
        <v>3</v>
      </c>
      <c r="I15" s="758">
        <f>SUM(I16:I17)</f>
        <v>0</v>
      </c>
      <c r="J15" s="792">
        <f>H15+I15</f>
        <v>3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v>3</v>
      </c>
      <c r="I16" s="84"/>
      <c r="J16" s="796">
        <f>(H16+I16)</f>
        <v>3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/>
      <c r="I17" s="84"/>
      <c r="J17" s="824">
        <f>(H17+I17)</f>
        <v>0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753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0</v>
      </c>
      <c r="G21" s="825"/>
      <c r="H21" s="825"/>
      <c r="I21" s="826"/>
      <c r="J21" s="827">
        <f>(J23+J28+J34+J38+J43+J55+J70+J72+J78)</f>
        <v>3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3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/>
      <c r="G24" s="392"/>
      <c r="H24" s="392"/>
      <c r="I24" s="392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/>
      <c r="G25" s="392"/>
      <c r="H25" s="392"/>
      <c r="I25" s="392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/>
      <c r="G26" s="392"/>
      <c r="H26" s="392"/>
      <c r="I26" s="392"/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/>
      <c r="G27" s="392"/>
      <c r="H27" s="392"/>
      <c r="I27" s="392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755" t="s">
        <v>20</v>
      </c>
      <c r="E28" s="101"/>
      <c r="F28" s="762">
        <f>SUM(F29:F33)</f>
        <v>0</v>
      </c>
      <c r="G28" s="762">
        <f>SUM(G29:G33)</f>
        <v>0</v>
      </c>
      <c r="H28" s="762">
        <f>SUM(H29:H33)</f>
        <v>0</v>
      </c>
      <c r="I28" s="762">
        <f>SUM(I29:I33)</f>
        <v>0</v>
      </c>
      <c r="J28" s="102">
        <f t="shared" si="0"/>
        <v>0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/>
      <c r="G29" s="392"/>
      <c r="H29" s="392"/>
      <c r="I29" s="392"/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/>
      <c r="G30" s="392"/>
      <c r="H30" s="392"/>
      <c r="I30" s="392"/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/>
      <c r="G31" s="392"/>
      <c r="H31" s="392"/>
      <c r="I31" s="392"/>
      <c r="J31" s="365">
        <f t="shared" si="0"/>
        <v>0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/>
      <c r="G32" s="392"/>
      <c r="H32" s="392"/>
      <c r="I32" s="392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/>
      <c r="G33" s="392"/>
      <c r="H33" s="392"/>
      <c r="I33" s="392"/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0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0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/>
      <c r="G35" s="225"/>
      <c r="H35" s="225"/>
      <c r="I35" s="225"/>
      <c r="J35" s="366">
        <f t="shared" ref="J35:J54" si="1">SUM(F35:I35)</f>
        <v>0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759"/>
      <c r="G36" s="759"/>
      <c r="H36" s="759"/>
      <c r="I36" s="759"/>
      <c r="J36" s="366">
        <f>SUM(F36:I36)</f>
        <v>0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759"/>
      <c r="G37" s="759"/>
      <c r="H37" s="759"/>
      <c r="I37" s="759"/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762">
        <f>SUM(F39:F42)</f>
        <v>0</v>
      </c>
      <c r="G38" s="762">
        <f>SUM(G39:G42)</f>
        <v>0</v>
      </c>
      <c r="H38" s="762">
        <f>SUM(H39:H42)</f>
        <v>0</v>
      </c>
      <c r="I38" s="762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/>
      <c r="G39" s="392"/>
      <c r="H39" s="392"/>
      <c r="I39" s="392"/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759"/>
      <c r="G40" s="759"/>
      <c r="H40" s="759"/>
      <c r="I40" s="759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759"/>
      <c r="G41" s="759"/>
      <c r="H41" s="759"/>
      <c r="I41" s="759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759"/>
      <c r="G42" s="759"/>
      <c r="H42" s="759"/>
      <c r="I42" s="759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762">
        <f>SUM(F44:F54)</f>
        <v>0</v>
      </c>
      <c r="G43" s="762">
        <f>SUM(G44:G54)</f>
        <v>0</v>
      </c>
      <c r="H43" s="762">
        <f>SUM(H44:H54)</f>
        <v>0</v>
      </c>
      <c r="I43" s="762">
        <f>SUM(I44:I54)</f>
        <v>0</v>
      </c>
      <c r="J43" s="105">
        <f>SUM(F43:I43)</f>
        <v>0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759"/>
      <c r="G44" s="759"/>
      <c r="H44" s="759"/>
      <c r="I44" s="759"/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759"/>
      <c r="G45" s="759"/>
      <c r="H45" s="759"/>
      <c r="I45" s="759"/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759"/>
      <c r="G46" s="759"/>
      <c r="H46" s="759"/>
      <c r="I46" s="759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759"/>
      <c r="G47" s="759"/>
      <c r="H47" s="759"/>
      <c r="I47" s="759"/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759"/>
      <c r="G48" s="759"/>
      <c r="H48" s="759"/>
      <c r="I48" s="759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759"/>
      <c r="G49" s="759"/>
      <c r="H49" s="759"/>
      <c r="I49" s="759"/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759"/>
      <c r="G50" s="759"/>
      <c r="H50" s="759"/>
      <c r="I50" s="759"/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759"/>
      <c r="G51" s="759"/>
      <c r="H51" s="759"/>
      <c r="I51" s="759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759"/>
      <c r="G52" s="759"/>
      <c r="H52" s="759"/>
      <c r="I52" s="759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759"/>
      <c r="G53" s="759"/>
      <c r="H53" s="759"/>
      <c r="I53" s="759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759"/>
      <c r="G54" s="759"/>
      <c r="H54" s="759"/>
      <c r="I54" s="759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759"/>
      <c r="G56" s="759"/>
      <c r="H56" s="759"/>
      <c r="I56" s="759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759"/>
      <c r="G57" s="759"/>
      <c r="H57" s="759"/>
      <c r="I57" s="759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759"/>
      <c r="G58" s="759"/>
      <c r="H58" s="759"/>
      <c r="I58" s="759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759"/>
      <c r="G59" s="759"/>
      <c r="H59" s="759"/>
      <c r="I59" s="759"/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759"/>
      <c r="G60" s="759"/>
      <c r="H60" s="759"/>
      <c r="I60" s="759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759"/>
      <c r="G61" s="759"/>
      <c r="H61" s="759"/>
      <c r="I61" s="759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759"/>
      <c r="G62" s="759"/>
      <c r="H62" s="759"/>
      <c r="I62" s="759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759"/>
      <c r="G63" s="759"/>
      <c r="H63" s="759"/>
      <c r="I63" s="759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759"/>
      <c r="G64" s="759"/>
      <c r="H64" s="759"/>
      <c r="I64" s="759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2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762">
        <f>(F71)</f>
        <v>0</v>
      </c>
      <c r="G70" s="762">
        <f>(G71)</f>
        <v>0</v>
      </c>
      <c r="H70" s="762">
        <f>(H71)</f>
        <v>0</v>
      </c>
      <c r="I70" s="762">
        <f>(I71)</f>
        <v>0</v>
      </c>
      <c r="J70" s="762">
        <f>SUM(F70:I70)</f>
        <v>0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759"/>
      <c r="G71" s="759"/>
      <c r="H71" s="759"/>
      <c r="I71" s="759"/>
      <c r="J71" s="367">
        <f>SUM(F71:I71)</f>
        <v>0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762">
        <f>SUM(F73:F75)</f>
        <v>0</v>
      </c>
      <c r="G72" s="762">
        <f>SUM(G73:G75)</f>
        <v>0</v>
      </c>
      <c r="H72" s="762">
        <f>SUM(H73:H75)</f>
        <v>0</v>
      </c>
      <c r="I72" s="762">
        <f>SUM(I73:I75)</f>
        <v>0</v>
      </c>
      <c r="J72" s="762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759"/>
      <c r="G73" s="759"/>
      <c r="H73" s="759"/>
      <c r="I73" s="759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759"/>
      <c r="G74" s="759"/>
      <c r="H74" s="759"/>
      <c r="I74" s="759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759"/>
      <c r="G75" s="759"/>
      <c r="H75" s="759"/>
      <c r="I75" s="759"/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53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761"/>
      <c r="G77" s="761"/>
      <c r="H77" s="761"/>
      <c r="I77" s="761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3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3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761"/>
      <c r="G79" s="761"/>
      <c r="H79" s="761"/>
      <c r="I79" s="761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761"/>
      <c r="G80" s="761"/>
      <c r="H80" s="761"/>
      <c r="I80" s="761"/>
      <c r="J80" s="415">
        <f>SUM(F80:I80)</f>
        <v>0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761"/>
      <c r="G81" s="761"/>
      <c r="H81" s="761"/>
      <c r="I81" s="761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761"/>
      <c r="G82" s="761"/>
      <c r="H82" s="761"/>
      <c r="I82" s="761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761"/>
      <c r="G83" s="761"/>
      <c r="H83" s="761"/>
      <c r="I83" s="761"/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761"/>
      <c r="G84" s="761"/>
      <c r="H84" s="761"/>
      <c r="I84" s="761"/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761">
        <v>1</v>
      </c>
      <c r="G85" s="761"/>
      <c r="H85" s="761"/>
      <c r="I85" s="761"/>
      <c r="J85" s="415">
        <f t="shared" si="2"/>
        <v>1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761">
        <v>2</v>
      </c>
      <c r="G86" s="761"/>
      <c r="H86" s="761"/>
      <c r="I86" s="761"/>
      <c r="J86" s="415">
        <f t="shared" si="2"/>
        <v>2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0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760"/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756" t="s">
        <v>137</v>
      </c>
      <c r="F92" s="757"/>
      <c r="G92" s="760"/>
      <c r="H92" s="832">
        <f>SUM(F92:G92)</f>
        <v>0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756" t="s">
        <v>139</v>
      </c>
      <c r="F93" s="757"/>
      <c r="G93" s="760"/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416"/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4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0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/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/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/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/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/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0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/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/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0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/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/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/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/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/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/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/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755" t="s">
        <v>95</v>
      </c>
      <c r="E173" s="448"/>
      <c r="F173" s="437"/>
      <c r="G173" s="437"/>
      <c r="H173" s="449"/>
      <c r="I173" s="824">
        <f>SUM(I174:J210)</f>
        <v>0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/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/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/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/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/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/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/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/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/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/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/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/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/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/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/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/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/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/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/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/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/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/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/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/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/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/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/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/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/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/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/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/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/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/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0"/>
      <c r="J208" s="870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0"/>
      <c r="J209" s="870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0"/>
      <c r="J210" s="870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4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>
        <v>3</v>
      </c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/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2">
        <v>1</v>
      </c>
      <c r="J214" s="87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/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/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/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0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/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0"/>
      <c r="J225" s="870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0"/>
      <c r="J226" s="870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0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/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/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/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/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0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/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/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/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/>
      <c r="J236" s="873"/>
      <c r="K236" s="382"/>
      <c r="L236" s="383"/>
    </row>
    <row r="237" spans="2:13" ht="16.5" thickTop="1" thickBot="1" x14ac:dyDescent="0.25">
      <c r="B237" s="371"/>
      <c r="C237" s="475"/>
      <c r="D237" s="754" t="s">
        <v>171</v>
      </c>
      <c r="E237" s="155"/>
      <c r="F237" s="476"/>
      <c r="G237" s="437"/>
      <c r="H237" s="449"/>
      <c r="I237" s="804">
        <f>(I238+I239+I240+I241)</f>
        <v>0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0"/>
      <c r="J238" s="870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1"/>
      <c r="J239" s="871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0"/>
      <c r="J240" s="870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0"/>
      <c r="J241" s="870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/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/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55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61" zoomScale="120" zoomScaleNormal="120" zoomScaleSheetLayoutView="75" workbookViewId="0">
      <selection activeCell="F40" sqref="F40:I40"/>
    </sheetView>
  </sheetViews>
  <sheetFormatPr baseColWidth="10" defaultColWidth="9.140625" defaultRowHeight="12.75" x14ac:dyDescent="0.2"/>
  <cols>
    <col min="1" max="1" width="7.5703125" style="517" customWidth="1"/>
    <col min="2" max="2" width="18.7109375" style="517" customWidth="1"/>
    <col min="3" max="3" width="13.5703125" style="517" customWidth="1"/>
    <col min="4" max="4" width="13.85546875" style="517" customWidth="1"/>
    <col min="5" max="5" width="46.85546875" style="517" customWidth="1"/>
    <col min="6" max="6" width="9.28515625" style="517" customWidth="1"/>
    <col min="7" max="7" width="7.7109375" style="517" customWidth="1"/>
    <col min="8" max="8" width="8.7109375" style="517" customWidth="1"/>
    <col min="9" max="9" width="7.85546875" style="517" customWidth="1"/>
    <col min="10" max="10" width="9.7109375" style="517" customWidth="1"/>
    <col min="11" max="17" width="7.7109375" style="517" customWidth="1"/>
    <col min="18" max="256" width="9.140625" style="517"/>
    <col min="257" max="257" width="7.5703125" style="517" customWidth="1"/>
    <col min="258" max="258" width="18.7109375" style="517" customWidth="1"/>
    <col min="259" max="259" width="13.5703125" style="517" customWidth="1"/>
    <col min="260" max="260" width="13.85546875" style="517" customWidth="1"/>
    <col min="261" max="261" width="46.85546875" style="517" customWidth="1"/>
    <col min="262" max="262" width="9.28515625" style="517" customWidth="1"/>
    <col min="263" max="263" width="7.7109375" style="517" customWidth="1"/>
    <col min="264" max="264" width="8.7109375" style="517" customWidth="1"/>
    <col min="265" max="265" width="7.85546875" style="517" customWidth="1"/>
    <col min="266" max="266" width="9.7109375" style="517" customWidth="1"/>
    <col min="267" max="273" width="7.7109375" style="517" customWidth="1"/>
    <col min="274" max="512" width="9.140625" style="517"/>
    <col min="513" max="513" width="7.5703125" style="517" customWidth="1"/>
    <col min="514" max="514" width="18.7109375" style="517" customWidth="1"/>
    <col min="515" max="515" width="13.5703125" style="517" customWidth="1"/>
    <col min="516" max="516" width="13.85546875" style="517" customWidth="1"/>
    <col min="517" max="517" width="46.85546875" style="517" customWidth="1"/>
    <col min="518" max="518" width="9.28515625" style="517" customWidth="1"/>
    <col min="519" max="519" width="7.7109375" style="517" customWidth="1"/>
    <col min="520" max="520" width="8.7109375" style="517" customWidth="1"/>
    <col min="521" max="521" width="7.85546875" style="517" customWidth="1"/>
    <col min="522" max="522" width="9.7109375" style="517" customWidth="1"/>
    <col min="523" max="529" width="7.7109375" style="517" customWidth="1"/>
    <col min="530" max="768" width="9.140625" style="517"/>
    <col min="769" max="769" width="7.5703125" style="517" customWidth="1"/>
    <col min="770" max="770" width="18.7109375" style="517" customWidth="1"/>
    <col min="771" max="771" width="13.5703125" style="517" customWidth="1"/>
    <col min="772" max="772" width="13.85546875" style="517" customWidth="1"/>
    <col min="773" max="773" width="46.85546875" style="517" customWidth="1"/>
    <col min="774" max="774" width="9.28515625" style="517" customWidth="1"/>
    <col min="775" max="775" width="7.7109375" style="517" customWidth="1"/>
    <col min="776" max="776" width="8.7109375" style="517" customWidth="1"/>
    <col min="777" max="777" width="7.85546875" style="517" customWidth="1"/>
    <col min="778" max="778" width="9.7109375" style="517" customWidth="1"/>
    <col min="779" max="785" width="7.7109375" style="517" customWidth="1"/>
    <col min="786" max="1024" width="9.140625" style="517"/>
    <col min="1025" max="1025" width="7.5703125" style="517" customWidth="1"/>
    <col min="1026" max="1026" width="18.7109375" style="517" customWidth="1"/>
    <col min="1027" max="1027" width="13.5703125" style="517" customWidth="1"/>
    <col min="1028" max="1028" width="13.85546875" style="517" customWidth="1"/>
    <col min="1029" max="1029" width="46.85546875" style="517" customWidth="1"/>
    <col min="1030" max="1030" width="9.28515625" style="517" customWidth="1"/>
    <col min="1031" max="1031" width="7.7109375" style="517" customWidth="1"/>
    <col min="1032" max="1032" width="8.7109375" style="517" customWidth="1"/>
    <col min="1033" max="1033" width="7.85546875" style="517" customWidth="1"/>
    <col min="1034" max="1034" width="9.7109375" style="517" customWidth="1"/>
    <col min="1035" max="1041" width="7.7109375" style="517" customWidth="1"/>
    <col min="1042" max="1280" width="9.140625" style="517"/>
    <col min="1281" max="1281" width="7.5703125" style="517" customWidth="1"/>
    <col min="1282" max="1282" width="18.7109375" style="517" customWidth="1"/>
    <col min="1283" max="1283" width="13.5703125" style="517" customWidth="1"/>
    <col min="1284" max="1284" width="13.85546875" style="517" customWidth="1"/>
    <col min="1285" max="1285" width="46.85546875" style="517" customWidth="1"/>
    <col min="1286" max="1286" width="9.28515625" style="517" customWidth="1"/>
    <col min="1287" max="1287" width="7.7109375" style="517" customWidth="1"/>
    <col min="1288" max="1288" width="8.7109375" style="517" customWidth="1"/>
    <col min="1289" max="1289" width="7.85546875" style="517" customWidth="1"/>
    <col min="1290" max="1290" width="9.7109375" style="517" customWidth="1"/>
    <col min="1291" max="1297" width="7.7109375" style="517" customWidth="1"/>
    <col min="1298" max="1536" width="9.140625" style="517"/>
    <col min="1537" max="1537" width="7.5703125" style="517" customWidth="1"/>
    <col min="1538" max="1538" width="18.7109375" style="517" customWidth="1"/>
    <col min="1539" max="1539" width="13.5703125" style="517" customWidth="1"/>
    <col min="1540" max="1540" width="13.85546875" style="517" customWidth="1"/>
    <col min="1541" max="1541" width="46.85546875" style="517" customWidth="1"/>
    <col min="1542" max="1542" width="9.28515625" style="517" customWidth="1"/>
    <col min="1543" max="1543" width="7.7109375" style="517" customWidth="1"/>
    <col min="1544" max="1544" width="8.7109375" style="517" customWidth="1"/>
    <col min="1545" max="1545" width="7.85546875" style="517" customWidth="1"/>
    <col min="1546" max="1546" width="9.7109375" style="517" customWidth="1"/>
    <col min="1547" max="1553" width="7.7109375" style="517" customWidth="1"/>
    <col min="1554" max="1792" width="9.140625" style="517"/>
    <col min="1793" max="1793" width="7.5703125" style="517" customWidth="1"/>
    <col min="1794" max="1794" width="18.7109375" style="517" customWidth="1"/>
    <col min="1795" max="1795" width="13.5703125" style="517" customWidth="1"/>
    <col min="1796" max="1796" width="13.85546875" style="517" customWidth="1"/>
    <col min="1797" max="1797" width="46.85546875" style="517" customWidth="1"/>
    <col min="1798" max="1798" width="9.28515625" style="517" customWidth="1"/>
    <col min="1799" max="1799" width="7.7109375" style="517" customWidth="1"/>
    <col min="1800" max="1800" width="8.7109375" style="517" customWidth="1"/>
    <col min="1801" max="1801" width="7.85546875" style="517" customWidth="1"/>
    <col min="1802" max="1802" width="9.7109375" style="517" customWidth="1"/>
    <col min="1803" max="1809" width="7.7109375" style="517" customWidth="1"/>
    <col min="1810" max="2048" width="9.140625" style="517"/>
    <col min="2049" max="2049" width="7.5703125" style="517" customWidth="1"/>
    <col min="2050" max="2050" width="18.7109375" style="517" customWidth="1"/>
    <col min="2051" max="2051" width="13.5703125" style="517" customWidth="1"/>
    <col min="2052" max="2052" width="13.85546875" style="517" customWidth="1"/>
    <col min="2053" max="2053" width="46.85546875" style="517" customWidth="1"/>
    <col min="2054" max="2054" width="9.28515625" style="517" customWidth="1"/>
    <col min="2055" max="2055" width="7.7109375" style="517" customWidth="1"/>
    <col min="2056" max="2056" width="8.7109375" style="517" customWidth="1"/>
    <col min="2057" max="2057" width="7.85546875" style="517" customWidth="1"/>
    <col min="2058" max="2058" width="9.7109375" style="517" customWidth="1"/>
    <col min="2059" max="2065" width="7.7109375" style="517" customWidth="1"/>
    <col min="2066" max="2304" width="9.140625" style="517"/>
    <col min="2305" max="2305" width="7.5703125" style="517" customWidth="1"/>
    <col min="2306" max="2306" width="18.7109375" style="517" customWidth="1"/>
    <col min="2307" max="2307" width="13.5703125" style="517" customWidth="1"/>
    <col min="2308" max="2308" width="13.85546875" style="517" customWidth="1"/>
    <col min="2309" max="2309" width="46.85546875" style="517" customWidth="1"/>
    <col min="2310" max="2310" width="9.28515625" style="517" customWidth="1"/>
    <col min="2311" max="2311" width="7.7109375" style="517" customWidth="1"/>
    <col min="2312" max="2312" width="8.7109375" style="517" customWidth="1"/>
    <col min="2313" max="2313" width="7.85546875" style="517" customWidth="1"/>
    <col min="2314" max="2314" width="9.7109375" style="517" customWidth="1"/>
    <col min="2315" max="2321" width="7.7109375" style="517" customWidth="1"/>
    <col min="2322" max="2560" width="9.140625" style="517"/>
    <col min="2561" max="2561" width="7.5703125" style="517" customWidth="1"/>
    <col min="2562" max="2562" width="18.7109375" style="517" customWidth="1"/>
    <col min="2563" max="2563" width="13.5703125" style="517" customWidth="1"/>
    <col min="2564" max="2564" width="13.85546875" style="517" customWidth="1"/>
    <col min="2565" max="2565" width="46.85546875" style="517" customWidth="1"/>
    <col min="2566" max="2566" width="9.28515625" style="517" customWidth="1"/>
    <col min="2567" max="2567" width="7.7109375" style="517" customWidth="1"/>
    <col min="2568" max="2568" width="8.7109375" style="517" customWidth="1"/>
    <col min="2569" max="2569" width="7.85546875" style="517" customWidth="1"/>
    <col min="2570" max="2570" width="9.7109375" style="517" customWidth="1"/>
    <col min="2571" max="2577" width="7.7109375" style="517" customWidth="1"/>
    <col min="2578" max="2816" width="9.140625" style="517"/>
    <col min="2817" max="2817" width="7.5703125" style="517" customWidth="1"/>
    <col min="2818" max="2818" width="18.7109375" style="517" customWidth="1"/>
    <col min="2819" max="2819" width="13.5703125" style="517" customWidth="1"/>
    <col min="2820" max="2820" width="13.85546875" style="517" customWidth="1"/>
    <col min="2821" max="2821" width="46.85546875" style="517" customWidth="1"/>
    <col min="2822" max="2822" width="9.28515625" style="517" customWidth="1"/>
    <col min="2823" max="2823" width="7.7109375" style="517" customWidth="1"/>
    <col min="2824" max="2824" width="8.7109375" style="517" customWidth="1"/>
    <col min="2825" max="2825" width="7.85546875" style="517" customWidth="1"/>
    <col min="2826" max="2826" width="9.7109375" style="517" customWidth="1"/>
    <col min="2827" max="2833" width="7.7109375" style="517" customWidth="1"/>
    <col min="2834" max="3072" width="9.140625" style="517"/>
    <col min="3073" max="3073" width="7.5703125" style="517" customWidth="1"/>
    <col min="3074" max="3074" width="18.7109375" style="517" customWidth="1"/>
    <col min="3075" max="3075" width="13.5703125" style="517" customWidth="1"/>
    <col min="3076" max="3076" width="13.85546875" style="517" customWidth="1"/>
    <col min="3077" max="3077" width="46.85546875" style="517" customWidth="1"/>
    <col min="3078" max="3078" width="9.28515625" style="517" customWidth="1"/>
    <col min="3079" max="3079" width="7.7109375" style="517" customWidth="1"/>
    <col min="3080" max="3080" width="8.7109375" style="517" customWidth="1"/>
    <col min="3081" max="3081" width="7.85546875" style="517" customWidth="1"/>
    <col min="3082" max="3082" width="9.7109375" style="517" customWidth="1"/>
    <col min="3083" max="3089" width="7.7109375" style="517" customWidth="1"/>
    <col min="3090" max="3328" width="9.140625" style="517"/>
    <col min="3329" max="3329" width="7.5703125" style="517" customWidth="1"/>
    <col min="3330" max="3330" width="18.7109375" style="517" customWidth="1"/>
    <col min="3331" max="3331" width="13.5703125" style="517" customWidth="1"/>
    <col min="3332" max="3332" width="13.85546875" style="517" customWidth="1"/>
    <col min="3333" max="3333" width="46.85546875" style="517" customWidth="1"/>
    <col min="3334" max="3334" width="9.28515625" style="517" customWidth="1"/>
    <col min="3335" max="3335" width="7.7109375" style="517" customWidth="1"/>
    <col min="3336" max="3336" width="8.7109375" style="517" customWidth="1"/>
    <col min="3337" max="3337" width="7.85546875" style="517" customWidth="1"/>
    <col min="3338" max="3338" width="9.7109375" style="517" customWidth="1"/>
    <col min="3339" max="3345" width="7.7109375" style="517" customWidth="1"/>
    <col min="3346" max="3584" width="9.140625" style="517"/>
    <col min="3585" max="3585" width="7.5703125" style="517" customWidth="1"/>
    <col min="3586" max="3586" width="18.7109375" style="517" customWidth="1"/>
    <col min="3587" max="3587" width="13.5703125" style="517" customWidth="1"/>
    <col min="3588" max="3588" width="13.85546875" style="517" customWidth="1"/>
    <col min="3589" max="3589" width="46.85546875" style="517" customWidth="1"/>
    <col min="3590" max="3590" width="9.28515625" style="517" customWidth="1"/>
    <col min="3591" max="3591" width="7.7109375" style="517" customWidth="1"/>
    <col min="3592" max="3592" width="8.7109375" style="517" customWidth="1"/>
    <col min="3593" max="3593" width="7.85546875" style="517" customWidth="1"/>
    <col min="3594" max="3594" width="9.7109375" style="517" customWidth="1"/>
    <col min="3595" max="3601" width="7.7109375" style="517" customWidth="1"/>
    <col min="3602" max="3840" width="9.140625" style="517"/>
    <col min="3841" max="3841" width="7.5703125" style="517" customWidth="1"/>
    <col min="3842" max="3842" width="18.7109375" style="517" customWidth="1"/>
    <col min="3843" max="3843" width="13.5703125" style="517" customWidth="1"/>
    <col min="3844" max="3844" width="13.85546875" style="517" customWidth="1"/>
    <col min="3845" max="3845" width="46.85546875" style="517" customWidth="1"/>
    <col min="3846" max="3846" width="9.28515625" style="517" customWidth="1"/>
    <col min="3847" max="3847" width="7.7109375" style="517" customWidth="1"/>
    <col min="3848" max="3848" width="8.7109375" style="517" customWidth="1"/>
    <col min="3849" max="3849" width="7.85546875" style="517" customWidth="1"/>
    <col min="3850" max="3850" width="9.7109375" style="517" customWidth="1"/>
    <col min="3851" max="3857" width="7.7109375" style="517" customWidth="1"/>
    <col min="3858" max="4096" width="9.140625" style="517"/>
    <col min="4097" max="4097" width="7.5703125" style="517" customWidth="1"/>
    <col min="4098" max="4098" width="18.7109375" style="517" customWidth="1"/>
    <col min="4099" max="4099" width="13.5703125" style="517" customWidth="1"/>
    <col min="4100" max="4100" width="13.85546875" style="517" customWidth="1"/>
    <col min="4101" max="4101" width="46.85546875" style="517" customWidth="1"/>
    <col min="4102" max="4102" width="9.28515625" style="517" customWidth="1"/>
    <col min="4103" max="4103" width="7.7109375" style="517" customWidth="1"/>
    <col min="4104" max="4104" width="8.7109375" style="517" customWidth="1"/>
    <col min="4105" max="4105" width="7.85546875" style="517" customWidth="1"/>
    <col min="4106" max="4106" width="9.7109375" style="517" customWidth="1"/>
    <col min="4107" max="4113" width="7.7109375" style="517" customWidth="1"/>
    <col min="4114" max="4352" width="9.140625" style="517"/>
    <col min="4353" max="4353" width="7.5703125" style="517" customWidth="1"/>
    <col min="4354" max="4354" width="18.7109375" style="517" customWidth="1"/>
    <col min="4355" max="4355" width="13.5703125" style="517" customWidth="1"/>
    <col min="4356" max="4356" width="13.85546875" style="517" customWidth="1"/>
    <col min="4357" max="4357" width="46.85546875" style="517" customWidth="1"/>
    <col min="4358" max="4358" width="9.28515625" style="517" customWidth="1"/>
    <col min="4359" max="4359" width="7.7109375" style="517" customWidth="1"/>
    <col min="4360" max="4360" width="8.7109375" style="517" customWidth="1"/>
    <col min="4361" max="4361" width="7.85546875" style="517" customWidth="1"/>
    <col min="4362" max="4362" width="9.7109375" style="517" customWidth="1"/>
    <col min="4363" max="4369" width="7.7109375" style="517" customWidth="1"/>
    <col min="4370" max="4608" width="9.140625" style="517"/>
    <col min="4609" max="4609" width="7.5703125" style="517" customWidth="1"/>
    <col min="4610" max="4610" width="18.7109375" style="517" customWidth="1"/>
    <col min="4611" max="4611" width="13.5703125" style="517" customWidth="1"/>
    <col min="4612" max="4612" width="13.85546875" style="517" customWidth="1"/>
    <col min="4613" max="4613" width="46.85546875" style="517" customWidth="1"/>
    <col min="4614" max="4614" width="9.28515625" style="517" customWidth="1"/>
    <col min="4615" max="4615" width="7.7109375" style="517" customWidth="1"/>
    <col min="4616" max="4616" width="8.7109375" style="517" customWidth="1"/>
    <col min="4617" max="4617" width="7.85546875" style="517" customWidth="1"/>
    <col min="4618" max="4618" width="9.7109375" style="517" customWidth="1"/>
    <col min="4619" max="4625" width="7.7109375" style="517" customWidth="1"/>
    <col min="4626" max="4864" width="9.140625" style="517"/>
    <col min="4865" max="4865" width="7.5703125" style="517" customWidth="1"/>
    <col min="4866" max="4866" width="18.7109375" style="517" customWidth="1"/>
    <col min="4867" max="4867" width="13.5703125" style="517" customWidth="1"/>
    <col min="4868" max="4868" width="13.85546875" style="517" customWidth="1"/>
    <col min="4869" max="4869" width="46.85546875" style="517" customWidth="1"/>
    <col min="4870" max="4870" width="9.28515625" style="517" customWidth="1"/>
    <col min="4871" max="4871" width="7.7109375" style="517" customWidth="1"/>
    <col min="4872" max="4872" width="8.7109375" style="517" customWidth="1"/>
    <col min="4873" max="4873" width="7.85546875" style="517" customWidth="1"/>
    <col min="4874" max="4874" width="9.7109375" style="517" customWidth="1"/>
    <col min="4875" max="4881" width="7.7109375" style="517" customWidth="1"/>
    <col min="4882" max="5120" width="9.140625" style="517"/>
    <col min="5121" max="5121" width="7.5703125" style="517" customWidth="1"/>
    <col min="5122" max="5122" width="18.7109375" style="517" customWidth="1"/>
    <col min="5123" max="5123" width="13.5703125" style="517" customWidth="1"/>
    <col min="5124" max="5124" width="13.85546875" style="517" customWidth="1"/>
    <col min="5125" max="5125" width="46.85546875" style="517" customWidth="1"/>
    <col min="5126" max="5126" width="9.28515625" style="517" customWidth="1"/>
    <col min="5127" max="5127" width="7.7109375" style="517" customWidth="1"/>
    <col min="5128" max="5128" width="8.7109375" style="517" customWidth="1"/>
    <col min="5129" max="5129" width="7.85546875" style="517" customWidth="1"/>
    <col min="5130" max="5130" width="9.7109375" style="517" customWidth="1"/>
    <col min="5131" max="5137" width="7.7109375" style="517" customWidth="1"/>
    <col min="5138" max="5376" width="9.140625" style="517"/>
    <col min="5377" max="5377" width="7.5703125" style="517" customWidth="1"/>
    <col min="5378" max="5378" width="18.7109375" style="517" customWidth="1"/>
    <col min="5379" max="5379" width="13.5703125" style="517" customWidth="1"/>
    <col min="5380" max="5380" width="13.85546875" style="517" customWidth="1"/>
    <col min="5381" max="5381" width="46.85546875" style="517" customWidth="1"/>
    <col min="5382" max="5382" width="9.28515625" style="517" customWidth="1"/>
    <col min="5383" max="5383" width="7.7109375" style="517" customWidth="1"/>
    <col min="5384" max="5384" width="8.7109375" style="517" customWidth="1"/>
    <col min="5385" max="5385" width="7.85546875" style="517" customWidth="1"/>
    <col min="5386" max="5386" width="9.7109375" style="517" customWidth="1"/>
    <col min="5387" max="5393" width="7.7109375" style="517" customWidth="1"/>
    <col min="5394" max="5632" width="9.140625" style="517"/>
    <col min="5633" max="5633" width="7.5703125" style="517" customWidth="1"/>
    <col min="5634" max="5634" width="18.7109375" style="517" customWidth="1"/>
    <col min="5635" max="5635" width="13.5703125" style="517" customWidth="1"/>
    <col min="5636" max="5636" width="13.85546875" style="517" customWidth="1"/>
    <col min="5637" max="5637" width="46.85546875" style="517" customWidth="1"/>
    <col min="5638" max="5638" width="9.28515625" style="517" customWidth="1"/>
    <col min="5639" max="5639" width="7.7109375" style="517" customWidth="1"/>
    <col min="5640" max="5640" width="8.7109375" style="517" customWidth="1"/>
    <col min="5641" max="5641" width="7.85546875" style="517" customWidth="1"/>
    <col min="5642" max="5642" width="9.7109375" style="517" customWidth="1"/>
    <col min="5643" max="5649" width="7.7109375" style="517" customWidth="1"/>
    <col min="5650" max="5888" width="9.140625" style="517"/>
    <col min="5889" max="5889" width="7.5703125" style="517" customWidth="1"/>
    <col min="5890" max="5890" width="18.7109375" style="517" customWidth="1"/>
    <col min="5891" max="5891" width="13.5703125" style="517" customWidth="1"/>
    <col min="5892" max="5892" width="13.85546875" style="517" customWidth="1"/>
    <col min="5893" max="5893" width="46.85546875" style="517" customWidth="1"/>
    <col min="5894" max="5894" width="9.28515625" style="517" customWidth="1"/>
    <col min="5895" max="5895" width="7.7109375" style="517" customWidth="1"/>
    <col min="5896" max="5896" width="8.7109375" style="517" customWidth="1"/>
    <col min="5897" max="5897" width="7.85546875" style="517" customWidth="1"/>
    <col min="5898" max="5898" width="9.7109375" style="517" customWidth="1"/>
    <col min="5899" max="5905" width="7.7109375" style="517" customWidth="1"/>
    <col min="5906" max="6144" width="9.140625" style="517"/>
    <col min="6145" max="6145" width="7.5703125" style="517" customWidth="1"/>
    <col min="6146" max="6146" width="18.7109375" style="517" customWidth="1"/>
    <col min="6147" max="6147" width="13.5703125" style="517" customWidth="1"/>
    <col min="6148" max="6148" width="13.85546875" style="517" customWidth="1"/>
    <col min="6149" max="6149" width="46.85546875" style="517" customWidth="1"/>
    <col min="6150" max="6150" width="9.28515625" style="517" customWidth="1"/>
    <col min="6151" max="6151" width="7.7109375" style="517" customWidth="1"/>
    <col min="6152" max="6152" width="8.7109375" style="517" customWidth="1"/>
    <col min="6153" max="6153" width="7.85546875" style="517" customWidth="1"/>
    <col min="6154" max="6154" width="9.7109375" style="517" customWidth="1"/>
    <col min="6155" max="6161" width="7.7109375" style="517" customWidth="1"/>
    <col min="6162" max="6400" width="9.140625" style="517"/>
    <col min="6401" max="6401" width="7.5703125" style="517" customWidth="1"/>
    <col min="6402" max="6402" width="18.7109375" style="517" customWidth="1"/>
    <col min="6403" max="6403" width="13.5703125" style="517" customWidth="1"/>
    <col min="6404" max="6404" width="13.85546875" style="517" customWidth="1"/>
    <col min="6405" max="6405" width="46.85546875" style="517" customWidth="1"/>
    <col min="6406" max="6406" width="9.28515625" style="517" customWidth="1"/>
    <col min="6407" max="6407" width="7.7109375" style="517" customWidth="1"/>
    <col min="6408" max="6408" width="8.7109375" style="517" customWidth="1"/>
    <col min="6409" max="6409" width="7.85546875" style="517" customWidth="1"/>
    <col min="6410" max="6410" width="9.7109375" style="517" customWidth="1"/>
    <col min="6411" max="6417" width="7.7109375" style="517" customWidth="1"/>
    <col min="6418" max="6656" width="9.140625" style="517"/>
    <col min="6657" max="6657" width="7.5703125" style="517" customWidth="1"/>
    <col min="6658" max="6658" width="18.7109375" style="517" customWidth="1"/>
    <col min="6659" max="6659" width="13.5703125" style="517" customWidth="1"/>
    <col min="6660" max="6660" width="13.85546875" style="517" customWidth="1"/>
    <col min="6661" max="6661" width="46.85546875" style="517" customWidth="1"/>
    <col min="6662" max="6662" width="9.28515625" style="517" customWidth="1"/>
    <col min="6663" max="6663" width="7.7109375" style="517" customWidth="1"/>
    <col min="6664" max="6664" width="8.7109375" style="517" customWidth="1"/>
    <col min="6665" max="6665" width="7.85546875" style="517" customWidth="1"/>
    <col min="6666" max="6666" width="9.7109375" style="517" customWidth="1"/>
    <col min="6667" max="6673" width="7.7109375" style="517" customWidth="1"/>
    <col min="6674" max="6912" width="9.140625" style="517"/>
    <col min="6913" max="6913" width="7.5703125" style="517" customWidth="1"/>
    <col min="6914" max="6914" width="18.7109375" style="517" customWidth="1"/>
    <col min="6915" max="6915" width="13.5703125" style="517" customWidth="1"/>
    <col min="6916" max="6916" width="13.85546875" style="517" customWidth="1"/>
    <col min="6917" max="6917" width="46.85546875" style="517" customWidth="1"/>
    <col min="6918" max="6918" width="9.28515625" style="517" customWidth="1"/>
    <col min="6919" max="6919" width="7.7109375" style="517" customWidth="1"/>
    <col min="6920" max="6920" width="8.7109375" style="517" customWidth="1"/>
    <col min="6921" max="6921" width="7.85546875" style="517" customWidth="1"/>
    <col min="6922" max="6922" width="9.7109375" style="517" customWidth="1"/>
    <col min="6923" max="6929" width="7.7109375" style="517" customWidth="1"/>
    <col min="6930" max="7168" width="9.140625" style="517"/>
    <col min="7169" max="7169" width="7.5703125" style="517" customWidth="1"/>
    <col min="7170" max="7170" width="18.7109375" style="517" customWidth="1"/>
    <col min="7171" max="7171" width="13.5703125" style="517" customWidth="1"/>
    <col min="7172" max="7172" width="13.85546875" style="517" customWidth="1"/>
    <col min="7173" max="7173" width="46.85546875" style="517" customWidth="1"/>
    <col min="7174" max="7174" width="9.28515625" style="517" customWidth="1"/>
    <col min="7175" max="7175" width="7.7109375" style="517" customWidth="1"/>
    <col min="7176" max="7176" width="8.7109375" style="517" customWidth="1"/>
    <col min="7177" max="7177" width="7.85546875" style="517" customWidth="1"/>
    <col min="7178" max="7178" width="9.7109375" style="517" customWidth="1"/>
    <col min="7179" max="7185" width="7.7109375" style="517" customWidth="1"/>
    <col min="7186" max="7424" width="9.140625" style="517"/>
    <col min="7425" max="7425" width="7.5703125" style="517" customWidth="1"/>
    <col min="7426" max="7426" width="18.7109375" style="517" customWidth="1"/>
    <col min="7427" max="7427" width="13.5703125" style="517" customWidth="1"/>
    <col min="7428" max="7428" width="13.85546875" style="517" customWidth="1"/>
    <col min="7429" max="7429" width="46.85546875" style="517" customWidth="1"/>
    <col min="7430" max="7430" width="9.28515625" style="517" customWidth="1"/>
    <col min="7431" max="7431" width="7.7109375" style="517" customWidth="1"/>
    <col min="7432" max="7432" width="8.7109375" style="517" customWidth="1"/>
    <col min="7433" max="7433" width="7.85546875" style="517" customWidth="1"/>
    <col min="7434" max="7434" width="9.7109375" style="517" customWidth="1"/>
    <col min="7435" max="7441" width="7.7109375" style="517" customWidth="1"/>
    <col min="7442" max="7680" width="9.140625" style="517"/>
    <col min="7681" max="7681" width="7.5703125" style="517" customWidth="1"/>
    <col min="7682" max="7682" width="18.7109375" style="517" customWidth="1"/>
    <col min="7683" max="7683" width="13.5703125" style="517" customWidth="1"/>
    <col min="7684" max="7684" width="13.85546875" style="517" customWidth="1"/>
    <col min="7685" max="7685" width="46.85546875" style="517" customWidth="1"/>
    <col min="7686" max="7686" width="9.28515625" style="517" customWidth="1"/>
    <col min="7687" max="7687" width="7.7109375" style="517" customWidth="1"/>
    <col min="7688" max="7688" width="8.7109375" style="517" customWidth="1"/>
    <col min="7689" max="7689" width="7.85546875" style="517" customWidth="1"/>
    <col min="7690" max="7690" width="9.7109375" style="517" customWidth="1"/>
    <col min="7691" max="7697" width="7.7109375" style="517" customWidth="1"/>
    <col min="7698" max="7936" width="9.140625" style="517"/>
    <col min="7937" max="7937" width="7.5703125" style="517" customWidth="1"/>
    <col min="7938" max="7938" width="18.7109375" style="517" customWidth="1"/>
    <col min="7939" max="7939" width="13.5703125" style="517" customWidth="1"/>
    <col min="7940" max="7940" width="13.85546875" style="517" customWidth="1"/>
    <col min="7941" max="7941" width="46.85546875" style="517" customWidth="1"/>
    <col min="7942" max="7942" width="9.28515625" style="517" customWidth="1"/>
    <col min="7943" max="7943" width="7.7109375" style="517" customWidth="1"/>
    <col min="7944" max="7944" width="8.7109375" style="517" customWidth="1"/>
    <col min="7945" max="7945" width="7.85546875" style="517" customWidth="1"/>
    <col min="7946" max="7946" width="9.7109375" style="517" customWidth="1"/>
    <col min="7947" max="7953" width="7.7109375" style="517" customWidth="1"/>
    <col min="7954" max="8192" width="9.140625" style="517"/>
    <col min="8193" max="8193" width="7.5703125" style="517" customWidth="1"/>
    <col min="8194" max="8194" width="18.7109375" style="517" customWidth="1"/>
    <col min="8195" max="8195" width="13.5703125" style="517" customWidth="1"/>
    <col min="8196" max="8196" width="13.85546875" style="517" customWidth="1"/>
    <col min="8197" max="8197" width="46.85546875" style="517" customWidth="1"/>
    <col min="8198" max="8198" width="9.28515625" style="517" customWidth="1"/>
    <col min="8199" max="8199" width="7.7109375" style="517" customWidth="1"/>
    <col min="8200" max="8200" width="8.7109375" style="517" customWidth="1"/>
    <col min="8201" max="8201" width="7.85546875" style="517" customWidth="1"/>
    <col min="8202" max="8202" width="9.7109375" style="517" customWidth="1"/>
    <col min="8203" max="8209" width="7.7109375" style="517" customWidth="1"/>
    <col min="8210" max="8448" width="9.140625" style="517"/>
    <col min="8449" max="8449" width="7.5703125" style="517" customWidth="1"/>
    <col min="8450" max="8450" width="18.7109375" style="517" customWidth="1"/>
    <col min="8451" max="8451" width="13.5703125" style="517" customWidth="1"/>
    <col min="8452" max="8452" width="13.85546875" style="517" customWidth="1"/>
    <col min="8453" max="8453" width="46.85546875" style="517" customWidth="1"/>
    <col min="8454" max="8454" width="9.28515625" style="517" customWidth="1"/>
    <col min="8455" max="8455" width="7.7109375" style="517" customWidth="1"/>
    <col min="8456" max="8456" width="8.7109375" style="517" customWidth="1"/>
    <col min="8457" max="8457" width="7.85546875" style="517" customWidth="1"/>
    <col min="8458" max="8458" width="9.7109375" style="517" customWidth="1"/>
    <col min="8459" max="8465" width="7.7109375" style="517" customWidth="1"/>
    <col min="8466" max="8704" width="9.140625" style="517"/>
    <col min="8705" max="8705" width="7.5703125" style="517" customWidth="1"/>
    <col min="8706" max="8706" width="18.7109375" style="517" customWidth="1"/>
    <col min="8707" max="8707" width="13.5703125" style="517" customWidth="1"/>
    <col min="8708" max="8708" width="13.85546875" style="517" customWidth="1"/>
    <col min="8709" max="8709" width="46.85546875" style="517" customWidth="1"/>
    <col min="8710" max="8710" width="9.28515625" style="517" customWidth="1"/>
    <col min="8711" max="8711" width="7.7109375" style="517" customWidth="1"/>
    <col min="8712" max="8712" width="8.7109375" style="517" customWidth="1"/>
    <col min="8713" max="8713" width="7.85546875" style="517" customWidth="1"/>
    <col min="8714" max="8714" width="9.7109375" style="517" customWidth="1"/>
    <col min="8715" max="8721" width="7.7109375" style="517" customWidth="1"/>
    <col min="8722" max="8960" width="9.140625" style="517"/>
    <col min="8961" max="8961" width="7.5703125" style="517" customWidth="1"/>
    <col min="8962" max="8962" width="18.7109375" style="517" customWidth="1"/>
    <col min="8963" max="8963" width="13.5703125" style="517" customWidth="1"/>
    <col min="8964" max="8964" width="13.85546875" style="517" customWidth="1"/>
    <col min="8965" max="8965" width="46.85546875" style="517" customWidth="1"/>
    <col min="8966" max="8966" width="9.28515625" style="517" customWidth="1"/>
    <col min="8967" max="8967" width="7.7109375" style="517" customWidth="1"/>
    <col min="8968" max="8968" width="8.7109375" style="517" customWidth="1"/>
    <col min="8969" max="8969" width="7.85546875" style="517" customWidth="1"/>
    <col min="8970" max="8970" width="9.7109375" style="517" customWidth="1"/>
    <col min="8971" max="8977" width="7.7109375" style="517" customWidth="1"/>
    <col min="8978" max="9216" width="9.140625" style="517"/>
    <col min="9217" max="9217" width="7.5703125" style="517" customWidth="1"/>
    <col min="9218" max="9218" width="18.7109375" style="517" customWidth="1"/>
    <col min="9219" max="9219" width="13.5703125" style="517" customWidth="1"/>
    <col min="9220" max="9220" width="13.85546875" style="517" customWidth="1"/>
    <col min="9221" max="9221" width="46.85546875" style="517" customWidth="1"/>
    <col min="9222" max="9222" width="9.28515625" style="517" customWidth="1"/>
    <col min="9223" max="9223" width="7.7109375" style="517" customWidth="1"/>
    <col min="9224" max="9224" width="8.7109375" style="517" customWidth="1"/>
    <col min="9225" max="9225" width="7.85546875" style="517" customWidth="1"/>
    <col min="9226" max="9226" width="9.7109375" style="517" customWidth="1"/>
    <col min="9227" max="9233" width="7.7109375" style="517" customWidth="1"/>
    <col min="9234" max="9472" width="9.140625" style="517"/>
    <col min="9473" max="9473" width="7.5703125" style="517" customWidth="1"/>
    <col min="9474" max="9474" width="18.7109375" style="517" customWidth="1"/>
    <col min="9475" max="9475" width="13.5703125" style="517" customWidth="1"/>
    <col min="9476" max="9476" width="13.85546875" style="517" customWidth="1"/>
    <col min="9477" max="9477" width="46.85546875" style="517" customWidth="1"/>
    <col min="9478" max="9478" width="9.28515625" style="517" customWidth="1"/>
    <col min="9479" max="9479" width="7.7109375" style="517" customWidth="1"/>
    <col min="9480" max="9480" width="8.7109375" style="517" customWidth="1"/>
    <col min="9481" max="9481" width="7.85546875" style="517" customWidth="1"/>
    <col min="9482" max="9482" width="9.7109375" style="517" customWidth="1"/>
    <col min="9483" max="9489" width="7.7109375" style="517" customWidth="1"/>
    <col min="9490" max="9728" width="9.140625" style="517"/>
    <col min="9729" max="9729" width="7.5703125" style="517" customWidth="1"/>
    <col min="9730" max="9730" width="18.7109375" style="517" customWidth="1"/>
    <col min="9731" max="9731" width="13.5703125" style="517" customWidth="1"/>
    <col min="9732" max="9732" width="13.85546875" style="517" customWidth="1"/>
    <col min="9733" max="9733" width="46.85546875" style="517" customWidth="1"/>
    <col min="9734" max="9734" width="9.28515625" style="517" customWidth="1"/>
    <col min="9735" max="9735" width="7.7109375" style="517" customWidth="1"/>
    <col min="9736" max="9736" width="8.7109375" style="517" customWidth="1"/>
    <col min="9737" max="9737" width="7.85546875" style="517" customWidth="1"/>
    <col min="9738" max="9738" width="9.7109375" style="517" customWidth="1"/>
    <col min="9739" max="9745" width="7.7109375" style="517" customWidth="1"/>
    <col min="9746" max="9984" width="9.140625" style="517"/>
    <col min="9985" max="9985" width="7.5703125" style="517" customWidth="1"/>
    <col min="9986" max="9986" width="18.7109375" style="517" customWidth="1"/>
    <col min="9987" max="9987" width="13.5703125" style="517" customWidth="1"/>
    <col min="9988" max="9988" width="13.85546875" style="517" customWidth="1"/>
    <col min="9989" max="9989" width="46.85546875" style="517" customWidth="1"/>
    <col min="9990" max="9990" width="9.28515625" style="517" customWidth="1"/>
    <col min="9991" max="9991" width="7.7109375" style="517" customWidth="1"/>
    <col min="9992" max="9992" width="8.7109375" style="517" customWidth="1"/>
    <col min="9993" max="9993" width="7.85546875" style="517" customWidth="1"/>
    <col min="9994" max="9994" width="9.7109375" style="517" customWidth="1"/>
    <col min="9995" max="10001" width="7.7109375" style="517" customWidth="1"/>
    <col min="10002" max="10240" width="9.140625" style="517"/>
    <col min="10241" max="10241" width="7.5703125" style="517" customWidth="1"/>
    <col min="10242" max="10242" width="18.7109375" style="517" customWidth="1"/>
    <col min="10243" max="10243" width="13.5703125" style="517" customWidth="1"/>
    <col min="10244" max="10244" width="13.85546875" style="517" customWidth="1"/>
    <col min="10245" max="10245" width="46.85546875" style="517" customWidth="1"/>
    <col min="10246" max="10246" width="9.28515625" style="517" customWidth="1"/>
    <col min="10247" max="10247" width="7.7109375" style="517" customWidth="1"/>
    <col min="10248" max="10248" width="8.7109375" style="517" customWidth="1"/>
    <col min="10249" max="10249" width="7.85546875" style="517" customWidth="1"/>
    <col min="10250" max="10250" width="9.7109375" style="517" customWidth="1"/>
    <col min="10251" max="10257" width="7.7109375" style="517" customWidth="1"/>
    <col min="10258" max="10496" width="9.140625" style="517"/>
    <col min="10497" max="10497" width="7.5703125" style="517" customWidth="1"/>
    <col min="10498" max="10498" width="18.7109375" style="517" customWidth="1"/>
    <col min="10499" max="10499" width="13.5703125" style="517" customWidth="1"/>
    <col min="10500" max="10500" width="13.85546875" style="517" customWidth="1"/>
    <col min="10501" max="10501" width="46.85546875" style="517" customWidth="1"/>
    <col min="10502" max="10502" width="9.28515625" style="517" customWidth="1"/>
    <col min="10503" max="10503" width="7.7109375" style="517" customWidth="1"/>
    <col min="10504" max="10504" width="8.7109375" style="517" customWidth="1"/>
    <col min="10505" max="10505" width="7.85546875" style="517" customWidth="1"/>
    <col min="10506" max="10506" width="9.7109375" style="517" customWidth="1"/>
    <col min="10507" max="10513" width="7.7109375" style="517" customWidth="1"/>
    <col min="10514" max="10752" width="9.140625" style="517"/>
    <col min="10753" max="10753" width="7.5703125" style="517" customWidth="1"/>
    <col min="10754" max="10754" width="18.7109375" style="517" customWidth="1"/>
    <col min="10755" max="10755" width="13.5703125" style="517" customWidth="1"/>
    <col min="10756" max="10756" width="13.85546875" style="517" customWidth="1"/>
    <col min="10757" max="10757" width="46.85546875" style="517" customWidth="1"/>
    <col min="10758" max="10758" width="9.28515625" style="517" customWidth="1"/>
    <col min="10759" max="10759" width="7.7109375" style="517" customWidth="1"/>
    <col min="10760" max="10760" width="8.7109375" style="517" customWidth="1"/>
    <col min="10761" max="10761" width="7.85546875" style="517" customWidth="1"/>
    <col min="10762" max="10762" width="9.7109375" style="517" customWidth="1"/>
    <col min="10763" max="10769" width="7.7109375" style="517" customWidth="1"/>
    <col min="10770" max="11008" width="9.140625" style="517"/>
    <col min="11009" max="11009" width="7.5703125" style="517" customWidth="1"/>
    <col min="11010" max="11010" width="18.7109375" style="517" customWidth="1"/>
    <col min="11011" max="11011" width="13.5703125" style="517" customWidth="1"/>
    <col min="11012" max="11012" width="13.85546875" style="517" customWidth="1"/>
    <col min="11013" max="11013" width="46.85546875" style="517" customWidth="1"/>
    <col min="11014" max="11014" width="9.28515625" style="517" customWidth="1"/>
    <col min="11015" max="11015" width="7.7109375" style="517" customWidth="1"/>
    <col min="11016" max="11016" width="8.7109375" style="517" customWidth="1"/>
    <col min="11017" max="11017" width="7.85546875" style="517" customWidth="1"/>
    <col min="11018" max="11018" width="9.7109375" style="517" customWidth="1"/>
    <col min="11019" max="11025" width="7.7109375" style="517" customWidth="1"/>
    <col min="11026" max="11264" width="9.140625" style="517"/>
    <col min="11265" max="11265" width="7.5703125" style="517" customWidth="1"/>
    <col min="11266" max="11266" width="18.7109375" style="517" customWidth="1"/>
    <col min="11267" max="11267" width="13.5703125" style="517" customWidth="1"/>
    <col min="11268" max="11268" width="13.85546875" style="517" customWidth="1"/>
    <col min="11269" max="11269" width="46.85546875" style="517" customWidth="1"/>
    <col min="11270" max="11270" width="9.28515625" style="517" customWidth="1"/>
    <col min="11271" max="11271" width="7.7109375" style="517" customWidth="1"/>
    <col min="11272" max="11272" width="8.7109375" style="517" customWidth="1"/>
    <col min="11273" max="11273" width="7.85546875" style="517" customWidth="1"/>
    <col min="11274" max="11274" width="9.7109375" style="517" customWidth="1"/>
    <col min="11275" max="11281" width="7.7109375" style="517" customWidth="1"/>
    <col min="11282" max="11520" width="9.140625" style="517"/>
    <col min="11521" max="11521" width="7.5703125" style="517" customWidth="1"/>
    <col min="11522" max="11522" width="18.7109375" style="517" customWidth="1"/>
    <col min="11523" max="11523" width="13.5703125" style="517" customWidth="1"/>
    <col min="11524" max="11524" width="13.85546875" style="517" customWidth="1"/>
    <col min="11525" max="11525" width="46.85546875" style="517" customWidth="1"/>
    <col min="11526" max="11526" width="9.28515625" style="517" customWidth="1"/>
    <col min="11527" max="11527" width="7.7109375" style="517" customWidth="1"/>
    <col min="11528" max="11528" width="8.7109375" style="517" customWidth="1"/>
    <col min="11529" max="11529" width="7.85546875" style="517" customWidth="1"/>
    <col min="11530" max="11530" width="9.7109375" style="517" customWidth="1"/>
    <col min="11531" max="11537" width="7.7109375" style="517" customWidth="1"/>
    <col min="11538" max="11776" width="9.140625" style="517"/>
    <col min="11777" max="11777" width="7.5703125" style="517" customWidth="1"/>
    <col min="11778" max="11778" width="18.7109375" style="517" customWidth="1"/>
    <col min="11779" max="11779" width="13.5703125" style="517" customWidth="1"/>
    <col min="11780" max="11780" width="13.85546875" style="517" customWidth="1"/>
    <col min="11781" max="11781" width="46.85546875" style="517" customWidth="1"/>
    <col min="11782" max="11782" width="9.28515625" style="517" customWidth="1"/>
    <col min="11783" max="11783" width="7.7109375" style="517" customWidth="1"/>
    <col min="11784" max="11784" width="8.7109375" style="517" customWidth="1"/>
    <col min="11785" max="11785" width="7.85546875" style="517" customWidth="1"/>
    <col min="11786" max="11786" width="9.7109375" style="517" customWidth="1"/>
    <col min="11787" max="11793" width="7.7109375" style="517" customWidth="1"/>
    <col min="11794" max="12032" width="9.140625" style="517"/>
    <col min="12033" max="12033" width="7.5703125" style="517" customWidth="1"/>
    <col min="12034" max="12034" width="18.7109375" style="517" customWidth="1"/>
    <col min="12035" max="12035" width="13.5703125" style="517" customWidth="1"/>
    <col min="12036" max="12036" width="13.85546875" style="517" customWidth="1"/>
    <col min="12037" max="12037" width="46.85546875" style="517" customWidth="1"/>
    <col min="12038" max="12038" width="9.28515625" style="517" customWidth="1"/>
    <col min="12039" max="12039" width="7.7109375" style="517" customWidth="1"/>
    <col min="12040" max="12040" width="8.7109375" style="517" customWidth="1"/>
    <col min="12041" max="12041" width="7.85546875" style="517" customWidth="1"/>
    <col min="12042" max="12042" width="9.7109375" style="517" customWidth="1"/>
    <col min="12043" max="12049" width="7.7109375" style="517" customWidth="1"/>
    <col min="12050" max="12288" width="9.140625" style="517"/>
    <col min="12289" max="12289" width="7.5703125" style="517" customWidth="1"/>
    <col min="12290" max="12290" width="18.7109375" style="517" customWidth="1"/>
    <col min="12291" max="12291" width="13.5703125" style="517" customWidth="1"/>
    <col min="12292" max="12292" width="13.85546875" style="517" customWidth="1"/>
    <col min="12293" max="12293" width="46.85546875" style="517" customWidth="1"/>
    <col min="12294" max="12294" width="9.28515625" style="517" customWidth="1"/>
    <col min="12295" max="12295" width="7.7109375" style="517" customWidth="1"/>
    <col min="12296" max="12296" width="8.7109375" style="517" customWidth="1"/>
    <col min="12297" max="12297" width="7.85546875" style="517" customWidth="1"/>
    <col min="12298" max="12298" width="9.7109375" style="517" customWidth="1"/>
    <col min="12299" max="12305" width="7.7109375" style="517" customWidth="1"/>
    <col min="12306" max="12544" width="9.140625" style="517"/>
    <col min="12545" max="12545" width="7.5703125" style="517" customWidth="1"/>
    <col min="12546" max="12546" width="18.7109375" style="517" customWidth="1"/>
    <col min="12547" max="12547" width="13.5703125" style="517" customWidth="1"/>
    <col min="12548" max="12548" width="13.85546875" style="517" customWidth="1"/>
    <col min="12549" max="12549" width="46.85546875" style="517" customWidth="1"/>
    <col min="12550" max="12550" width="9.28515625" style="517" customWidth="1"/>
    <col min="12551" max="12551" width="7.7109375" style="517" customWidth="1"/>
    <col min="12552" max="12552" width="8.7109375" style="517" customWidth="1"/>
    <col min="12553" max="12553" width="7.85546875" style="517" customWidth="1"/>
    <col min="12554" max="12554" width="9.7109375" style="517" customWidth="1"/>
    <col min="12555" max="12561" width="7.7109375" style="517" customWidth="1"/>
    <col min="12562" max="12800" width="9.140625" style="517"/>
    <col min="12801" max="12801" width="7.5703125" style="517" customWidth="1"/>
    <col min="12802" max="12802" width="18.7109375" style="517" customWidth="1"/>
    <col min="12803" max="12803" width="13.5703125" style="517" customWidth="1"/>
    <col min="12804" max="12804" width="13.85546875" style="517" customWidth="1"/>
    <col min="12805" max="12805" width="46.85546875" style="517" customWidth="1"/>
    <col min="12806" max="12806" width="9.28515625" style="517" customWidth="1"/>
    <col min="12807" max="12807" width="7.7109375" style="517" customWidth="1"/>
    <col min="12808" max="12808" width="8.7109375" style="517" customWidth="1"/>
    <col min="12809" max="12809" width="7.85546875" style="517" customWidth="1"/>
    <col min="12810" max="12810" width="9.7109375" style="517" customWidth="1"/>
    <col min="12811" max="12817" width="7.7109375" style="517" customWidth="1"/>
    <col min="12818" max="13056" width="9.140625" style="517"/>
    <col min="13057" max="13057" width="7.5703125" style="517" customWidth="1"/>
    <col min="13058" max="13058" width="18.7109375" style="517" customWidth="1"/>
    <col min="13059" max="13059" width="13.5703125" style="517" customWidth="1"/>
    <col min="13060" max="13060" width="13.85546875" style="517" customWidth="1"/>
    <col min="13061" max="13061" width="46.85546875" style="517" customWidth="1"/>
    <col min="13062" max="13062" width="9.28515625" style="517" customWidth="1"/>
    <col min="13063" max="13063" width="7.7109375" style="517" customWidth="1"/>
    <col min="13064" max="13064" width="8.7109375" style="517" customWidth="1"/>
    <col min="13065" max="13065" width="7.85546875" style="517" customWidth="1"/>
    <col min="13066" max="13066" width="9.7109375" style="517" customWidth="1"/>
    <col min="13067" max="13073" width="7.7109375" style="517" customWidth="1"/>
    <col min="13074" max="13312" width="9.140625" style="517"/>
    <col min="13313" max="13313" width="7.5703125" style="517" customWidth="1"/>
    <col min="13314" max="13314" width="18.7109375" style="517" customWidth="1"/>
    <col min="13315" max="13315" width="13.5703125" style="517" customWidth="1"/>
    <col min="13316" max="13316" width="13.85546875" style="517" customWidth="1"/>
    <col min="13317" max="13317" width="46.85546875" style="517" customWidth="1"/>
    <col min="13318" max="13318" width="9.28515625" style="517" customWidth="1"/>
    <col min="13319" max="13319" width="7.7109375" style="517" customWidth="1"/>
    <col min="13320" max="13320" width="8.7109375" style="517" customWidth="1"/>
    <col min="13321" max="13321" width="7.85546875" style="517" customWidth="1"/>
    <col min="13322" max="13322" width="9.7109375" style="517" customWidth="1"/>
    <col min="13323" max="13329" width="7.7109375" style="517" customWidth="1"/>
    <col min="13330" max="13568" width="9.140625" style="517"/>
    <col min="13569" max="13569" width="7.5703125" style="517" customWidth="1"/>
    <col min="13570" max="13570" width="18.7109375" style="517" customWidth="1"/>
    <col min="13571" max="13571" width="13.5703125" style="517" customWidth="1"/>
    <col min="13572" max="13572" width="13.85546875" style="517" customWidth="1"/>
    <col min="13573" max="13573" width="46.85546875" style="517" customWidth="1"/>
    <col min="13574" max="13574" width="9.28515625" style="517" customWidth="1"/>
    <col min="13575" max="13575" width="7.7109375" style="517" customWidth="1"/>
    <col min="13576" max="13576" width="8.7109375" style="517" customWidth="1"/>
    <col min="13577" max="13577" width="7.85546875" style="517" customWidth="1"/>
    <col min="13578" max="13578" width="9.7109375" style="517" customWidth="1"/>
    <col min="13579" max="13585" width="7.7109375" style="517" customWidth="1"/>
    <col min="13586" max="13824" width="9.140625" style="517"/>
    <col min="13825" max="13825" width="7.5703125" style="517" customWidth="1"/>
    <col min="13826" max="13826" width="18.7109375" style="517" customWidth="1"/>
    <col min="13827" max="13827" width="13.5703125" style="517" customWidth="1"/>
    <col min="13828" max="13828" width="13.85546875" style="517" customWidth="1"/>
    <col min="13829" max="13829" width="46.85546875" style="517" customWidth="1"/>
    <col min="13830" max="13830" width="9.28515625" style="517" customWidth="1"/>
    <col min="13831" max="13831" width="7.7109375" style="517" customWidth="1"/>
    <col min="13832" max="13832" width="8.7109375" style="517" customWidth="1"/>
    <col min="13833" max="13833" width="7.85546875" style="517" customWidth="1"/>
    <col min="13834" max="13834" width="9.7109375" style="517" customWidth="1"/>
    <col min="13835" max="13841" width="7.7109375" style="517" customWidth="1"/>
    <col min="13842" max="14080" width="9.140625" style="517"/>
    <col min="14081" max="14081" width="7.5703125" style="517" customWidth="1"/>
    <col min="14082" max="14082" width="18.7109375" style="517" customWidth="1"/>
    <col min="14083" max="14083" width="13.5703125" style="517" customWidth="1"/>
    <col min="14084" max="14084" width="13.85546875" style="517" customWidth="1"/>
    <col min="14085" max="14085" width="46.85546875" style="517" customWidth="1"/>
    <col min="14086" max="14086" width="9.28515625" style="517" customWidth="1"/>
    <col min="14087" max="14087" width="7.7109375" style="517" customWidth="1"/>
    <col min="14088" max="14088" width="8.7109375" style="517" customWidth="1"/>
    <col min="14089" max="14089" width="7.85546875" style="517" customWidth="1"/>
    <col min="14090" max="14090" width="9.7109375" style="517" customWidth="1"/>
    <col min="14091" max="14097" width="7.7109375" style="517" customWidth="1"/>
    <col min="14098" max="14336" width="9.140625" style="517"/>
    <col min="14337" max="14337" width="7.5703125" style="517" customWidth="1"/>
    <col min="14338" max="14338" width="18.7109375" style="517" customWidth="1"/>
    <col min="14339" max="14339" width="13.5703125" style="517" customWidth="1"/>
    <col min="14340" max="14340" width="13.85546875" style="517" customWidth="1"/>
    <col min="14341" max="14341" width="46.85546875" style="517" customWidth="1"/>
    <col min="14342" max="14342" width="9.28515625" style="517" customWidth="1"/>
    <col min="14343" max="14343" width="7.7109375" style="517" customWidth="1"/>
    <col min="14344" max="14344" width="8.7109375" style="517" customWidth="1"/>
    <col min="14345" max="14345" width="7.85546875" style="517" customWidth="1"/>
    <col min="14346" max="14346" width="9.7109375" style="517" customWidth="1"/>
    <col min="14347" max="14353" width="7.7109375" style="517" customWidth="1"/>
    <col min="14354" max="14592" width="9.140625" style="517"/>
    <col min="14593" max="14593" width="7.5703125" style="517" customWidth="1"/>
    <col min="14594" max="14594" width="18.7109375" style="517" customWidth="1"/>
    <col min="14595" max="14595" width="13.5703125" style="517" customWidth="1"/>
    <col min="14596" max="14596" width="13.85546875" style="517" customWidth="1"/>
    <col min="14597" max="14597" width="46.85546875" style="517" customWidth="1"/>
    <col min="14598" max="14598" width="9.28515625" style="517" customWidth="1"/>
    <col min="14599" max="14599" width="7.7109375" style="517" customWidth="1"/>
    <col min="14600" max="14600" width="8.7109375" style="517" customWidth="1"/>
    <col min="14601" max="14601" width="7.85546875" style="517" customWidth="1"/>
    <col min="14602" max="14602" width="9.7109375" style="517" customWidth="1"/>
    <col min="14603" max="14609" width="7.7109375" style="517" customWidth="1"/>
    <col min="14610" max="14848" width="9.140625" style="517"/>
    <col min="14849" max="14849" width="7.5703125" style="517" customWidth="1"/>
    <col min="14850" max="14850" width="18.7109375" style="517" customWidth="1"/>
    <col min="14851" max="14851" width="13.5703125" style="517" customWidth="1"/>
    <col min="14852" max="14852" width="13.85546875" style="517" customWidth="1"/>
    <col min="14853" max="14853" width="46.85546875" style="517" customWidth="1"/>
    <col min="14854" max="14854" width="9.28515625" style="517" customWidth="1"/>
    <col min="14855" max="14855" width="7.7109375" style="517" customWidth="1"/>
    <col min="14856" max="14856" width="8.7109375" style="517" customWidth="1"/>
    <col min="14857" max="14857" width="7.85546875" style="517" customWidth="1"/>
    <col min="14858" max="14858" width="9.7109375" style="517" customWidth="1"/>
    <col min="14859" max="14865" width="7.7109375" style="517" customWidth="1"/>
    <col min="14866" max="15104" width="9.140625" style="517"/>
    <col min="15105" max="15105" width="7.5703125" style="517" customWidth="1"/>
    <col min="15106" max="15106" width="18.7109375" style="517" customWidth="1"/>
    <col min="15107" max="15107" width="13.5703125" style="517" customWidth="1"/>
    <col min="15108" max="15108" width="13.85546875" style="517" customWidth="1"/>
    <col min="15109" max="15109" width="46.85546875" style="517" customWidth="1"/>
    <col min="15110" max="15110" width="9.28515625" style="517" customWidth="1"/>
    <col min="15111" max="15111" width="7.7109375" style="517" customWidth="1"/>
    <col min="15112" max="15112" width="8.7109375" style="517" customWidth="1"/>
    <col min="15113" max="15113" width="7.85546875" style="517" customWidth="1"/>
    <col min="15114" max="15114" width="9.7109375" style="517" customWidth="1"/>
    <col min="15115" max="15121" width="7.7109375" style="517" customWidth="1"/>
    <col min="15122" max="15360" width="9.140625" style="517"/>
    <col min="15361" max="15361" width="7.5703125" style="517" customWidth="1"/>
    <col min="15362" max="15362" width="18.7109375" style="517" customWidth="1"/>
    <col min="15363" max="15363" width="13.5703125" style="517" customWidth="1"/>
    <col min="15364" max="15364" width="13.85546875" style="517" customWidth="1"/>
    <col min="15365" max="15365" width="46.85546875" style="517" customWidth="1"/>
    <col min="15366" max="15366" width="9.28515625" style="517" customWidth="1"/>
    <col min="15367" max="15367" width="7.7109375" style="517" customWidth="1"/>
    <col min="15368" max="15368" width="8.7109375" style="517" customWidth="1"/>
    <col min="15369" max="15369" width="7.85546875" style="517" customWidth="1"/>
    <col min="15370" max="15370" width="9.7109375" style="517" customWidth="1"/>
    <col min="15371" max="15377" width="7.7109375" style="517" customWidth="1"/>
    <col min="15378" max="15616" width="9.140625" style="517"/>
    <col min="15617" max="15617" width="7.5703125" style="517" customWidth="1"/>
    <col min="15618" max="15618" width="18.7109375" style="517" customWidth="1"/>
    <col min="15619" max="15619" width="13.5703125" style="517" customWidth="1"/>
    <col min="15620" max="15620" width="13.85546875" style="517" customWidth="1"/>
    <col min="15621" max="15621" width="46.85546875" style="517" customWidth="1"/>
    <col min="15622" max="15622" width="9.28515625" style="517" customWidth="1"/>
    <col min="15623" max="15623" width="7.7109375" style="517" customWidth="1"/>
    <col min="15624" max="15624" width="8.7109375" style="517" customWidth="1"/>
    <col min="15625" max="15625" width="7.85546875" style="517" customWidth="1"/>
    <col min="15626" max="15626" width="9.7109375" style="517" customWidth="1"/>
    <col min="15627" max="15633" width="7.7109375" style="517" customWidth="1"/>
    <col min="15634" max="15872" width="9.140625" style="517"/>
    <col min="15873" max="15873" width="7.5703125" style="517" customWidth="1"/>
    <col min="15874" max="15874" width="18.7109375" style="517" customWidth="1"/>
    <col min="15875" max="15875" width="13.5703125" style="517" customWidth="1"/>
    <col min="15876" max="15876" width="13.85546875" style="517" customWidth="1"/>
    <col min="15877" max="15877" width="46.85546875" style="517" customWidth="1"/>
    <col min="15878" max="15878" width="9.28515625" style="517" customWidth="1"/>
    <col min="15879" max="15879" width="7.7109375" style="517" customWidth="1"/>
    <col min="15880" max="15880" width="8.7109375" style="517" customWidth="1"/>
    <col min="15881" max="15881" width="7.85546875" style="517" customWidth="1"/>
    <col min="15882" max="15882" width="9.7109375" style="517" customWidth="1"/>
    <col min="15883" max="15889" width="7.7109375" style="517" customWidth="1"/>
    <col min="15890" max="16128" width="9.140625" style="517"/>
    <col min="16129" max="16129" width="7.5703125" style="517" customWidth="1"/>
    <col min="16130" max="16130" width="18.7109375" style="517" customWidth="1"/>
    <col min="16131" max="16131" width="13.5703125" style="517" customWidth="1"/>
    <col min="16132" max="16132" width="13.85546875" style="517" customWidth="1"/>
    <col min="16133" max="16133" width="46.85546875" style="517" customWidth="1"/>
    <col min="16134" max="16134" width="9.28515625" style="517" customWidth="1"/>
    <col min="16135" max="16135" width="7.7109375" style="517" customWidth="1"/>
    <col min="16136" max="16136" width="8.7109375" style="517" customWidth="1"/>
    <col min="16137" max="16137" width="7.85546875" style="517" customWidth="1"/>
    <col min="16138" max="16138" width="9.7109375" style="517" customWidth="1"/>
    <col min="16139" max="16145" width="7.7109375" style="517" customWidth="1"/>
    <col min="16146" max="16384" width="9.140625" style="517"/>
  </cols>
  <sheetData>
    <row r="1" spans="1:18" ht="60.75" customHeight="1" thickBot="1" x14ac:dyDescent="0.25">
      <c r="A1" s="513"/>
      <c r="B1" s="514"/>
      <c r="C1" s="514"/>
      <c r="D1" s="514"/>
      <c r="E1" s="514"/>
      <c r="F1" s="515"/>
      <c r="G1" s="516"/>
      <c r="H1" s="516"/>
      <c r="I1" s="516"/>
      <c r="J1" s="514"/>
      <c r="K1" s="514"/>
      <c r="M1" s="513"/>
      <c r="N1" s="513"/>
    </row>
    <row r="2" spans="1:18" ht="17.25" thickTop="1" thickBot="1" x14ac:dyDescent="0.3">
      <c r="A2" s="513"/>
      <c r="B2" s="515"/>
      <c r="C2" s="518"/>
      <c r="D2" s="518"/>
      <c r="E2" s="518"/>
      <c r="F2" s="518"/>
      <c r="G2" s="514"/>
      <c r="H2" s="519" t="s">
        <v>16</v>
      </c>
      <c r="I2" s="520"/>
      <c r="J2" s="521"/>
      <c r="K2" s="518"/>
      <c r="L2" s="513"/>
      <c r="M2" s="513"/>
      <c r="N2" s="513"/>
    </row>
    <row r="3" spans="1:18" ht="17.25" thickTop="1" thickBot="1" x14ac:dyDescent="0.3">
      <c r="A3" s="513"/>
      <c r="B3" s="518"/>
      <c r="C3" s="518"/>
      <c r="D3" s="515"/>
      <c r="E3" s="515"/>
      <c r="F3" s="515"/>
      <c r="G3" s="514"/>
      <c r="H3" s="522" t="s">
        <v>17</v>
      </c>
      <c r="I3" s="523"/>
      <c r="J3" s="521" t="s">
        <v>250</v>
      </c>
      <c r="K3" s="518"/>
      <c r="L3" s="513"/>
      <c r="M3" s="524"/>
      <c r="N3" s="524"/>
    </row>
    <row r="4" spans="1:18" ht="12" customHeight="1" thickTop="1" thickBot="1" x14ac:dyDescent="0.25">
      <c r="A4" s="513"/>
      <c r="B4" s="518"/>
      <c r="C4" s="518"/>
      <c r="D4" s="518"/>
      <c r="E4" s="525"/>
      <c r="F4" s="526"/>
      <c r="G4" s="525"/>
      <c r="H4" s="525"/>
      <c r="I4" s="525"/>
      <c r="J4" s="525"/>
      <c r="K4" s="525"/>
      <c r="L4" s="524"/>
      <c r="M4" s="524"/>
      <c r="N4" s="524"/>
      <c r="O4" s="527"/>
      <c r="P4" s="527"/>
      <c r="Q4" s="527"/>
      <c r="R4" s="527"/>
    </row>
    <row r="5" spans="1:18" ht="17.25" thickTop="1" thickBot="1" x14ac:dyDescent="0.3">
      <c r="A5" s="513"/>
      <c r="B5" s="519" t="s">
        <v>211</v>
      </c>
      <c r="C5" s="901" t="s">
        <v>319</v>
      </c>
      <c r="D5" s="902"/>
      <c r="E5" s="902"/>
      <c r="F5" s="902"/>
      <c r="G5" s="902"/>
      <c r="H5" s="903"/>
      <c r="I5" s="514"/>
      <c r="J5" s="514"/>
      <c r="K5" s="514"/>
      <c r="L5" s="528"/>
      <c r="M5" s="524"/>
      <c r="N5" s="513"/>
    </row>
    <row r="6" spans="1:18" ht="21" customHeight="1" thickTop="1" thickBot="1" x14ac:dyDescent="0.3">
      <c r="A6" s="513"/>
      <c r="B6" s="519" t="s">
        <v>18</v>
      </c>
      <c r="C6" s="901" t="s">
        <v>320</v>
      </c>
      <c r="D6" s="902"/>
      <c r="E6" s="902"/>
      <c r="F6" s="902"/>
      <c r="G6" s="902"/>
      <c r="H6" s="903"/>
      <c r="I6" s="514"/>
      <c r="J6" s="514"/>
      <c r="K6" s="514"/>
      <c r="L6" s="528"/>
      <c r="M6" s="529"/>
      <c r="N6" s="524"/>
      <c r="O6" s="527"/>
      <c r="P6" s="527"/>
      <c r="Q6" s="527"/>
    </row>
    <row r="7" spans="1:18" ht="19.5" customHeight="1" thickTop="1" thickBot="1" x14ac:dyDescent="0.3">
      <c r="A7" s="513"/>
      <c r="B7" s="530" t="s">
        <v>19</v>
      </c>
      <c r="C7" s="904" t="s">
        <v>321</v>
      </c>
      <c r="D7" s="905"/>
      <c r="E7" s="531"/>
      <c r="F7" s="532"/>
      <c r="G7" s="532"/>
      <c r="H7" s="531"/>
      <c r="I7" s="514"/>
      <c r="J7" s="514"/>
      <c r="K7" s="514"/>
      <c r="L7" s="529"/>
      <c r="M7" s="513"/>
      <c r="N7" s="513"/>
    </row>
    <row r="8" spans="1:18" ht="6.75" customHeight="1" thickTop="1" thickBot="1" x14ac:dyDescent="0.25">
      <c r="B8" s="518"/>
      <c r="C8" s="518"/>
      <c r="D8" s="518"/>
      <c r="E8" s="518"/>
      <c r="F8" s="518"/>
      <c r="G8" s="518"/>
      <c r="H8" s="533"/>
      <c r="I8" s="518"/>
      <c r="J8" s="518"/>
      <c r="K8" s="518"/>
      <c r="L8" s="513"/>
    </row>
    <row r="9" spans="1:18" ht="14.25" customHeight="1" thickTop="1" thickBot="1" x14ac:dyDescent="0.25">
      <c r="B9" s="514"/>
      <c r="C9" s="906" t="s">
        <v>63</v>
      </c>
      <c r="D9" s="906"/>
      <c r="E9" s="906"/>
      <c r="F9" s="907" t="s">
        <v>32</v>
      </c>
      <c r="G9" s="908"/>
      <c r="H9" s="907" t="s">
        <v>0</v>
      </c>
      <c r="I9" s="908"/>
      <c r="J9" s="514"/>
      <c r="K9" s="514"/>
    </row>
    <row r="10" spans="1:18" ht="14.25" customHeight="1" thickTop="1" thickBot="1" x14ac:dyDescent="0.25">
      <c r="B10" s="514"/>
      <c r="C10" s="906"/>
      <c r="D10" s="906"/>
      <c r="E10" s="906"/>
      <c r="F10" s="909">
        <v>344</v>
      </c>
      <c r="G10" s="909"/>
      <c r="H10" s="910">
        <f>SUM(F10:G11)</f>
        <v>344</v>
      </c>
      <c r="I10" s="910"/>
      <c r="J10" s="514"/>
      <c r="K10" s="514"/>
    </row>
    <row r="11" spans="1:18" ht="14.25" customHeight="1" thickTop="1" thickBot="1" x14ac:dyDescent="0.25">
      <c r="B11" s="514"/>
      <c r="C11" s="906"/>
      <c r="D11" s="906"/>
      <c r="E11" s="906"/>
      <c r="F11" s="909"/>
      <c r="G11" s="909"/>
      <c r="H11" s="910"/>
      <c r="I11" s="910"/>
      <c r="J11" s="514"/>
      <c r="K11" s="514"/>
    </row>
    <row r="12" spans="1:18" ht="4.5" customHeight="1" thickTop="1" thickBot="1" x14ac:dyDescent="0.25">
      <c r="B12" s="514"/>
      <c r="C12" s="534"/>
      <c r="D12" s="534"/>
      <c r="E12" s="534"/>
      <c r="F12" s="534"/>
      <c r="G12" s="534"/>
      <c r="H12" s="534"/>
      <c r="I12" s="534"/>
      <c r="J12" s="534"/>
      <c r="K12" s="534"/>
      <c r="L12" s="535"/>
    </row>
    <row r="13" spans="1:18" ht="12.75" customHeight="1" thickTop="1" thickBot="1" x14ac:dyDescent="0.25">
      <c r="B13" s="514"/>
      <c r="C13" s="880" t="s">
        <v>64</v>
      </c>
      <c r="D13" s="881"/>
      <c r="E13" s="881"/>
      <c r="F13" s="881"/>
      <c r="G13" s="882"/>
      <c r="H13" s="889" t="s">
        <v>0</v>
      </c>
      <c r="I13" s="890"/>
      <c r="J13" s="891" t="s">
        <v>12</v>
      </c>
      <c r="K13" s="892"/>
    </row>
    <row r="14" spans="1:18" ht="12.75" customHeight="1" thickTop="1" thickBot="1" x14ac:dyDescent="0.25">
      <c r="B14" s="514"/>
      <c r="C14" s="883"/>
      <c r="D14" s="884"/>
      <c r="E14" s="884"/>
      <c r="F14" s="884"/>
      <c r="G14" s="885"/>
      <c r="H14" s="723" t="s">
        <v>1</v>
      </c>
      <c r="I14" s="723" t="s">
        <v>2</v>
      </c>
      <c r="J14" s="893"/>
      <c r="K14" s="894"/>
    </row>
    <row r="15" spans="1:18" ht="14.1" customHeight="1" thickTop="1" thickBot="1" x14ac:dyDescent="0.25">
      <c r="B15" s="514"/>
      <c r="C15" s="886"/>
      <c r="D15" s="887"/>
      <c r="E15" s="887"/>
      <c r="F15" s="887"/>
      <c r="G15" s="888"/>
      <c r="H15" s="722">
        <f>SUM(H16:H17)</f>
        <v>6</v>
      </c>
      <c r="I15" s="722">
        <f>SUM(I16:I17)</f>
        <v>0</v>
      </c>
      <c r="J15" s="895">
        <f>H15+I15</f>
        <v>6</v>
      </c>
      <c r="K15" s="895"/>
      <c r="M15" s="517" t="s">
        <v>9</v>
      </c>
    </row>
    <row r="16" spans="1:18" ht="14.1" customHeight="1" thickTop="1" thickBot="1" x14ac:dyDescent="0.25">
      <c r="B16" s="514"/>
      <c r="C16" s="896" t="s">
        <v>15</v>
      </c>
      <c r="D16" s="897"/>
      <c r="E16" s="897"/>
      <c r="F16" s="897"/>
      <c r="G16" s="898"/>
      <c r="H16" s="538">
        <v>6</v>
      </c>
      <c r="I16" s="538"/>
      <c r="J16" s="899">
        <f>(H16+I16)</f>
        <v>6</v>
      </c>
      <c r="K16" s="900"/>
    </row>
    <row r="17" spans="2:15" ht="14.1" customHeight="1" thickTop="1" thickBot="1" x14ac:dyDescent="0.25">
      <c r="B17" s="514"/>
      <c r="C17" s="896" t="s">
        <v>212</v>
      </c>
      <c r="D17" s="897"/>
      <c r="E17" s="897"/>
      <c r="F17" s="897"/>
      <c r="G17" s="897"/>
      <c r="H17" s="538"/>
      <c r="I17" s="538"/>
      <c r="J17" s="927">
        <f>(H17+I17)</f>
        <v>0</v>
      </c>
      <c r="K17" s="927"/>
    </row>
    <row r="18" spans="2:15" ht="12.75" customHeight="1" thickTop="1" thickBot="1" x14ac:dyDescent="0.25">
      <c r="B18" s="514"/>
      <c r="C18" s="539" t="s">
        <v>9</v>
      </c>
      <c r="D18" s="540"/>
      <c r="E18" s="541"/>
      <c r="F18" s="542"/>
      <c r="G18" s="542"/>
      <c r="H18" s="542"/>
      <c r="I18" s="543"/>
      <c r="J18" s="544"/>
      <c r="K18" s="514"/>
    </row>
    <row r="19" spans="2:15" ht="18" customHeight="1" thickTop="1" thickBot="1" x14ac:dyDescent="0.25">
      <c r="B19" s="514"/>
      <c r="C19" s="545"/>
      <c r="D19" s="546"/>
      <c r="E19" s="546"/>
      <c r="F19" s="907" t="s">
        <v>62</v>
      </c>
      <c r="G19" s="907"/>
      <c r="H19" s="907"/>
      <c r="I19" s="889"/>
      <c r="J19" s="723" t="s">
        <v>0</v>
      </c>
      <c r="K19" s="514"/>
    </row>
    <row r="20" spans="2:15" ht="20.100000000000001" customHeight="1" thickTop="1" thickBot="1" x14ac:dyDescent="0.25">
      <c r="B20" s="514"/>
      <c r="C20" s="545"/>
      <c r="D20" s="546" t="s">
        <v>65</v>
      </c>
      <c r="E20" s="546"/>
      <c r="F20" s="547" t="s">
        <v>5</v>
      </c>
      <c r="G20" s="547" t="s">
        <v>36</v>
      </c>
      <c r="H20" s="547" t="s">
        <v>3</v>
      </c>
      <c r="I20" s="548" t="s">
        <v>4</v>
      </c>
      <c r="J20" s="549"/>
      <c r="K20" s="514"/>
    </row>
    <row r="21" spans="2:15" ht="18" customHeight="1" thickTop="1" thickBot="1" x14ac:dyDescent="0.25">
      <c r="B21" s="514"/>
      <c r="C21" s="550"/>
      <c r="D21" s="551"/>
      <c r="E21" s="551"/>
      <c r="F21" s="928">
        <f>(J23+J28+J35+J38+J59+J60+J61+J63)</f>
        <v>0</v>
      </c>
      <c r="G21" s="928"/>
      <c r="H21" s="928"/>
      <c r="I21" s="929"/>
      <c r="J21" s="930">
        <f>(J23+J28+J34+J38+J43+J55+J70+J72+J78)</f>
        <v>8</v>
      </c>
      <c r="K21" s="514"/>
    </row>
    <row r="22" spans="2:15" ht="15.75" thickTop="1" thickBot="1" x14ac:dyDescent="0.25">
      <c r="B22" s="514"/>
      <c r="C22" s="552"/>
      <c r="D22" s="553"/>
      <c r="E22" s="553"/>
      <c r="F22" s="554">
        <f>(F23+F28+F34+F38+F43+F55+F70+F72+F77+F78)</f>
        <v>8</v>
      </c>
      <c r="G22" s="554">
        <f>(G23+G28+G34+G38+G43+G55+G70+G72+G77+G78)</f>
        <v>0</v>
      </c>
      <c r="H22" s="554">
        <f>(H23+H28+H34+H38+H43+H55+H70+H72+H77+H78)</f>
        <v>0</v>
      </c>
      <c r="I22" s="554">
        <f>(I23+I28+I34+I38+I43+I55+I70+I72+I77+I78)</f>
        <v>0</v>
      </c>
      <c r="J22" s="930"/>
      <c r="K22" s="514"/>
    </row>
    <row r="23" spans="2:15" ht="17.25" thickTop="1" thickBot="1" x14ac:dyDescent="0.3">
      <c r="B23" s="514"/>
      <c r="C23" s="555"/>
      <c r="D23" s="931" t="s">
        <v>66</v>
      </c>
      <c r="E23" s="932"/>
      <c r="F23" s="556">
        <f>SUM(F24:F27)</f>
        <v>0</v>
      </c>
      <c r="G23" s="556">
        <f>SUM(G24:G27)</f>
        <v>0</v>
      </c>
      <c r="H23" s="556">
        <f>SUM(H24:H27)</f>
        <v>0</v>
      </c>
      <c r="I23" s="557">
        <f>SUM(I24:I27)</f>
        <v>0</v>
      </c>
      <c r="J23" s="558">
        <f t="shared" ref="J23:J33" si="0">SUM(F23:I23)</f>
        <v>0</v>
      </c>
      <c r="K23" s="514"/>
    </row>
    <row r="24" spans="2:15" ht="14.25" thickTop="1" thickBot="1" x14ac:dyDescent="0.25">
      <c r="B24" s="514"/>
      <c r="C24" s="555"/>
      <c r="D24" s="559"/>
      <c r="E24" s="560" t="s">
        <v>37</v>
      </c>
      <c r="F24" s="561"/>
      <c r="G24" s="561"/>
      <c r="H24" s="561"/>
      <c r="I24" s="561"/>
      <c r="J24" s="562">
        <f t="shared" si="0"/>
        <v>0</v>
      </c>
      <c r="K24" s="514"/>
    </row>
    <row r="25" spans="2:15" ht="14.25" thickTop="1" thickBot="1" x14ac:dyDescent="0.25">
      <c r="B25" s="514"/>
      <c r="C25" s="555"/>
      <c r="D25" s="559"/>
      <c r="E25" s="560" t="s">
        <v>24</v>
      </c>
      <c r="F25" s="561"/>
      <c r="G25" s="561"/>
      <c r="H25" s="561"/>
      <c r="I25" s="561"/>
      <c r="J25" s="562">
        <f t="shared" si="0"/>
        <v>0</v>
      </c>
      <c r="K25" s="514"/>
    </row>
    <row r="26" spans="2:15" ht="14.25" thickTop="1" thickBot="1" x14ac:dyDescent="0.25">
      <c r="B26" s="514"/>
      <c r="C26" s="555"/>
      <c r="D26" s="559"/>
      <c r="E26" s="560" t="s">
        <v>25</v>
      </c>
      <c r="F26" s="561"/>
      <c r="G26" s="561"/>
      <c r="H26" s="561"/>
      <c r="I26" s="561"/>
      <c r="J26" s="562">
        <f t="shared" si="0"/>
        <v>0</v>
      </c>
      <c r="K26" s="514"/>
    </row>
    <row r="27" spans="2:15" ht="14.25" thickTop="1" thickBot="1" x14ac:dyDescent="0.25">
      <c r="B27" s="514"/>
      <c r="C27" s="555"/>
      <c r="D27" s="559"/>
      <c r="E27" s="560" t="s">
        <v>7</v>
      </c>
      <c r="F27" s="561"/>
      <c r="G27" s="561"/>
      <c r="H27" s="561"/>
      <c r="I27" s="561"/>
      <c r="J27" s="562">
        <f t="shared" si="0"/>
        <v>0</v>
      </c>
      <c r="K27" s="514"/>
    </row>
    <row r="28" spans="2:15" ht="17.25" thickTop="1" thickBot="1" x14ac:dyDescent="0.3">
      <c r="B28" s="514"/>
      <c r="C28" s="555"/>
      <c r="D28" s="727" t="s">
        <v>20</v>
      </c>
      <c r="E28" s="564"/>
      <c r="F28" s="565">
        <f>SUM(F29:F33)</f>
        <v>0</v>
      </c>
      <c r="G28" s="565">
        <f>SUM(G29:G33)</f>
        <v>0</v>
      </c>
      <c r="H28" s="565">
        <f>SUM(H29:H33)</f>
        <v>0</v>
      </c>
      <c r="I28" s="565">
        <f>SUM(I29:I33)</f>
        <v>0</v>
      </c>
      <c r="J28" s="566">
        <f t="shared" si="0"/>
        <v>0</v>
      </c>
      <c r="K28" s="514"/>
      <c r="O28" s="567"/>
    </row>
    <row r="29" spans="2:15" ht="14.25" thickTop="1" thickBot="1" x14ac:dyDescent="0.25">
      <c r="B29" s="514"/>
      <c r="C29" s="555"/>
      <c r="D29" s="559"/>
      <c r="E29" s="560" t="s">
        <v>54</v>
      </c>
      <c r="F29" s="561"/>
      <c r="G29" s="561"/>
      <c r="H29" s="561"/>
      <c r="I29" s="561"/>
      <c r="J29" s="562">
        <f t="shared" si="0"/>
        <v>0</v>
      </c>
      <c r="K29" s="514"/>
    </row>
    <row r="30" spans="2:15" ht="14.25" thickTop="1" thickBot="1" x14ac:dyDescent="0.25">
      <c r="B30" s="514"/>
      <c r="C30" s="555"/>
      <c r="D30" s="559"/>
      <c r="E30" s="560" t="s">
        <v>26</v>
      </c>
      <c r="F30" s="561"/>
      <c r="G30" s="561"/>
      <c r="H30" s="561"/>
      <c r="I30" s="561"/>
      <c r="J30" s="562">
        <f t="shared" si="0"/>
        <v>0</v>
      </c>
      <c r="K30" s="514"/>
    </row>
    <row r="31" spans="2:15" ht="14.25" thickTop="1" thickBot="1" x14ac:dyDescent="0.25">
      <c r="B31" s="514"/>
      <c r="C31" s="555"/>
      <c r="D31" s="559"/>
      <c r="E31" s="560" t="s">
        <v>173</v>
      </c>
      <c r="F31" s="561"/>
      <c r="G31" s="561"/>
      <c r="H31" s="561"/>
      <c r="I31" s="561"/>
      <c r="J31" s="562">
        <f t="shared" si="0"/>
        <v>0</v>
      </c>
      <c r="K31" s="514"/>
    </row>
    <row r="32" spans="2:15" ht="14.25" thickTop="1" thickBot="1" x14ac:dyDescent="0.25">
      <c r="B32" s="514"/>
      <c r="C32" s="555"/>
      <c r="D32" s="559"/>
      <c r="E32" s="560" t="s">
        <v>56</v>
      </c>
      <c r="F32" s="561"/>
      <c r="G32" s="561"/>
      <c r="H32" s="561"/>
      <c r="I32" s="561"/>
      <c r="J32" s="562">
        <f t="shared" si="0"/>
        <v>0</v>
      </c>
      <c r="K32" s="514"/>
    </row>
    <row r="33" spans="2:11" ht="14.25" thickTop="1" thickBot="1" x14ac:dyDescent="0.25">
      <c r="B33" s="514"/>
      <c r="C33" s="555"/>
      <c r="D33" s="559"/>
      <c r="E33" s="560" t="s">
        <v>57</v>
      </c>
      <c r="F33" s="561"/>
      <c r="G33" s="561"/>
      <c r="H33" s="561"/>
      <c r="I33" s="561"/>
      <c r="J33" s="562">
        <f t="shared" si="0"/>
        <v>0</v>
      </c>
      <c r="K33" s="514"/>
    </row>
    <row r="34" spans="2:11" ht="17.25" thickTop="1" thickBot="1" x14ac:dyDescent="0.3">
      <c r="B34" s="514"/>
      <c r="C34" s="555"/>
      <c r="D34" s="911" t="s">
        <v>67</v>
      </c>
      <c r="E34" s="912"/>
      <c r="F34" s="568">
        <f>SUM(F35:F37)</f>
        <v>2</v>
      </c>
      <c r="G34" s="568">
        <f>SUM(G35:G37)</f>
        <v>0</v>
      </c>
      <c r="H34" s="568">
        <f>SUM(H35:H37)</f>
        <v>0</v>
      </c>
      <c r="I34" s="568">
        <f>SUM(I35:I37)</f>
        <v>0</v>
      </c>
      <c r="J34" s="558">
        <f>SUM(F34:I34)</f>
        <v>2</v>
      </c>
      <c r="K34" s="514"/>
    </row>
    <row r="35" spans="2:11" ht="14.25" thickTop="1" thickBot="1" x14ac:dyDescent="0.25">
      <c r="B35" s="514"/>
      <c r="C35" s="555"/>
      <c r="D35" s="559"/>
      <c r="E35" s="569" t="s">
        <v>59</v>
      </c>
      <c r="F35" s="749"/>
      <c r="G35" s="749"/>
      <c r="H35" s="749"/>
      <c r="I35" s="749"/>
      <c r="J35" s="570">
        <f t="shared" ref="J35:J54" si="1">SUM(F35:I35)</f>
        <v>0</v>
      </c>
      <c r="K35" s="514"/>
    </row>
    <row r="36" spans="2:11" ht="14.25" thickTop="1" thickBot="1" x14ac:dyDescent="0.25">
      <c r="B36" s="514"/>
      <c r="C36" s="555"/>
      <c r="D36" s="559"/>
      <c r="E36" s="569" t="s">
        <v>60</v>
      </c>
      <c r="F36" s="721">
        <v>1</v>
      </c>
      <c r="G36" s="721"/>
      <c r="H36" s="721"/>
      <c r="I36" s="721"/>
      <c r="J36" s="570">
        <f>SUM(F36:I36)</f>
        <v>1</v>
      </c>
      <c r="K36" s="514"/>
    </row>
    <row r="37" spans="2:11" ht="14.25" thickTop="1" thickBot="1" x14ac:dyDescent="0.25">
      <c r="B37" s="514"/>
      <c r="C37" s="555"/>
      <c r="D37" s="559"/>
      <c r="E37" s="571" t="s">
        <v>58</v>
      </c>
      <c r="F37" s="721">
        <v>1</v>
      </c>
      <c r="G37" s="721"/>
      <c r="H37" s="721"/>
      <c r="I37" s="721"/>
      <c r="J37" s="570">
        <f>SUM(F37:I37)</f>
        <v>1</v>
      </c>
      <c r="K37" s="514"/>
    </row>
    <row r="38" spans="2:11" ht="17.25" thickTop="1" thickBot="1" x14ac:dyDescent="0.3">
      <c r="B38" s="514"/>
      <c r="C38" s="572"/>
      <c r="D38" s="911" t="s">
        <v>61</v>
      </c>
      <c r="E38" s="912"/>
      <c r="F38" s="565">
        <f>SUM(F39:F42)</f>
        <v>0</v>
      </c>
      <c r="G38" s="565">
        <f>SUM(G39:G42)</f>
        <v>0</v>
      </c>
      <c r="H38" s="565">
        <f>SUM(H39:H42)</f>
        <v>0</v>
      </c>
      <c r="I38" s="565">
        <f>SUM(I39:I42)</f>
        <v>0</v>
      </c>
      <c r="J38" s="558">
        <f t="shared" si="1"/>
        <v>0</v>
      </c>
      <c r="K38" s="514"/>
    </row>
    <row r="39" spans="2:11" ht="14.25" thickTop="1" thickBot="1" x14ac:dyDescent="0.25">
      <c r="B39" s="514"/>
      <c r="C39" s="572"/>
      <c r="D39" s="573"/>
      <c r="E39" s="574" t="s">
        <v>6</v>
      </c>
      <c r="F39" s="561"/>
      <c r="G39" s="561"/>
      <c r="H39" s="561"/>
      <c r="I39" s="561"/>
      <c r="J39" s="570">
        <f t="shared" si="1"/>
        <v>0</v>
      </c>
      <c r="K39" s="514"/>
    </row>
    <row r="40" spans="2:11" ht="14.25" thickTop="1" thickBot="1" x14ac:dyDescent="0.25">
      <c r="B40" s="514"/>
      <c r="C40" s="572"/>
      <c r="D40" s="573"/>
      <c r="E40" s="574" t="s">
        <v>113</v>
      </c>
      <c r="F40" s="721"/>
      <c r="G40" s="721"/>
      <c r="H40" s="721"/>
      <c r="I40" s="721"/>
      <c r="J40" s="570">
        <f t="shared" si="1"/>
        <v>0</v>
      </c>
      <c r="K40" s="514"/>
    </row>
    <row r="41" spans="2:11" ht="14.25" thickTop="1" thickBot="1" x14ac:dyDescent="0.25">
      <c r="B41" s="514"/>
      <c r="C41" s="572"/>
      <c r="D41" s="573"/>
      <c r="E41" s="574" t="s">
        <v>68</v>
      </c>
      <c r="F41" s="721"/>
      <c r="G41" s="721"/>
      <c r="H41" s="721"/>
      <c r="I41" s="721"/>
      <c r="J41" s="570">
        <f t="shared" si="1"/>
        <v>0</v>
      </c>
      <c r="K41" s="514"/>
    </row>
    <row r="42" spans="2:11" ht="14.25" thickTop="1" thickBot="1" x14ac:dyDescent="0.25">
      <c r="B42" s="514"/>
      <c r="C42" s="572"/>
      <c r="D42" s="573"/>
      <c r="E42" s="571" t="s">
        <v>122</v>
      </c>
      <c r="F42" s="721"/>
      <c r="G42" s="721"/>
      <c r="H42" s="721"/>
      <c r="I42" s="721"/>
      <c r="J42" s="570">
        <f t="shared" si="1"/>
        <v>0</v>
      </c>
      <c r="K42" s="514"/>
    </row>
    <row r="43" spans="2:11" ht="17.25" thickTop="1" thickBot="1" x14ac:dyDescent="0.25">
      <c r="B43" s="514"/>
      <c r="C43" s="572"/>
      <c r="D43" s="911" t="s">
        <v>69</v>
      </c>
      <c r="E43" s="912"/>
      <c r="F43" s="565">
        <f>SUM(F44:F54)</f>
        <v>0</v>
      </c>
      <c r="G43" s="565">
        <f>SUM(G44:G54)</f>
        <v>0</v>
      </c>
      <c r="H43" s="565">
        <f>SUM(H44:H54)</f>
        <v>0</v>
      </c>
      <c r="I43" s="565">
        <f>SUM(I44:I54)</f>
        <v>0</v>
      </c>
      <c r="J43" s="575">
        <f>SUM(F43:I43)</f>
        <v>0</v>
      </c>
      <c r="K43" s="514"/>
    </row>
    <row r="44" spans="2:11" ht="14.25" customHeight="1" thickTop="1" thickBot="1" x14ac:dyDescent="0.25">
      <c r="B44" s="514"/>
      <c r="C44" s="572"/>
      <c r="D44" s="576"/>
      <c r="E44" s="574" t="s">
        <v>53</v>
      </c>
      <c r="F44" s="721"/>
      <c r="G44" s="721"/>
      <c r="H44" s="721"/>
      <c r="I44" s="721"/>
      <c r="J44" s="570">
        <f>SUM(F44:I44)</f>
        <v>0</v>
      </c>
      <c r="K44" s="514"/>
    </row>
    <row r="45" spans="2:11" ht="14.25" customHeight="1" thickTop="1" thickBot="1" x14ac:dyDescent="0.25">
      <c r="B45" s="514"/>
      <c r="C45" s="572"/>
      <c r="D45" s="576"/>
      <c r="E45" s="574" t="s">
        <v>38</v>
      </c>
      <c r="F45" s="721"/>
      <c r="G45" s="721"/>
      <c r="H45" s="721"/>
      <c r="I45" s="721"/>
      <c r="J45" s="570">
        <f t="shared" si="1"/>
        <v>0</v>
      </c>
      <c r="K45" s="514"/>
    </row>
    <row r="46" spans="2:11" ht="14.25" customHeight="1" thickTop="1" thickBot="1" x14ac:dyDescent="0.25">
      <c r="B46" s="514"/>
      <c r="C46" s="572"/>
      <c r="D46" s="573"/>
      <c r="E46" s="577" t="s">
        <v>130</v>
      </c>
      <c r="F46" s="721"/>
      <c r="G46" s="721"/>
      <c r="H46" s="721"/>
      <c r="I46" s="721"/>
      <c r="J46" s="570">
        <f>SUM(F46:I46)</f>
        <v>0</v>
      </c>
      <c r="K46" s="514"/>
    </row>
    <row r="47" spans="2:11" ht="14.25" customHeight="1" thickTop="1" thickBot="1" x14ac:dyDescent="0.25">
      <c r="B47" s="514"/>
      <c r="C47" s="572"/>
      <c r="D47" s="578"/>
      <c r="E47" s="574" t="s">
        <v>48</v>
      </c>
      <c r="F47" s="721"/>
      <c r="G47" s="721"/>
      <c r="H47" s="721"/>
      <c r="I47" s="721"/>
      <c r="J47" s="570">
        <f t="shared" si="1"/>
        <v>0</v>
      </c>
      <c r="K47" s="514"/>
    </row>
    <row r="48" spans="2:11" ht="14.25" customHeight="1" thickTop="1" thickBot="1" x14ac:dyDescent="0.25">
      <c r="B48" s="514"/>
      <c r="C48" s="572"/>
      <c r="D48" s="573"/>
      <c r="E48" s="574" t="s">
        <v>123</v>
      </c>
      <c r="F48" s="721"/>
      <c r="G48" s="721"/>
      <c r="H48" s="721"/>
      <c r="I48" s="721"/>
      <c r="J48" s="579">
        <f t="shared" si="1"/>
        <v>0</v>
      </c>
      <c r="K48" s="514"/>
    </row>
    <row r="49" spans="1:12" ht="14.25" customHeight="1" thickTop="1" thickBot="1" x14ac:dyDescent="0.25">
      <c r="B49" s="514"/>
      <c r="C49" s="572"/>
      <c r="D49" s="580"/>
      <c r="E49" s="574" t="s">
        <v>43</v>
      </c>
      <c r="F49" s="721"/>
      <c r="G49" s="721"/>
      <c r="H49" s="721"/>
      <c r="I49" s="721"/>
      <c r="J49" s="579">
        <f t="shared" si="1"/>
        <v>0</v>
      </c>
      <c r="K49" s="514"/>
    </row>
    <row r="50" spans="1:12" ht="14.25" customHeight="1" thickTop="1" thickBot="1" x14ac:dyDescent="0.25">
      <c r="B50" s="514"/>
      <c r="C50" s="572"/>
      <c r="D50" s="580"/>
      <c r="E50" s="574" t="s">
        <v>70</v>
      </c>
      <c r="F50" s="721"/>
      <c r="G50" s="721"/>
      <c r="H50" s="721"/>
      <c r="I50" s="721"/>
      <c r="J50" s="579">
        <f t="shared" si="1"/>
        <v>0</v>
      </c>
      <c r="K50" s="514"/>
    </row>
    <row r="51" spans="1:12" ht="14.25" customHeight="1" thickTop="1" thickBot="1" x14ac:dyDescent="0.25">
      <c r="B51" s="514"/>
      <c r="C51" s="572"/>
      <c r="D51" s="580"/>
      <c r="E51" s="574" t="s">
        <v>71</v>
      </c>
      <c r="F51" s="721"/>
      <c r="G51" s="721"/>
      <c r="H51" s="721"/>
      <c r="I51" s="721"/>
      <c r="J51" s="579">
        <f t="shared" si="1"/>
        <v>0</v>
      </c>
      <c r="K51" s="514"/>
    </row>
    <row r="52" spans="1:12" ht="14.25" customHeight="1" thickTop="1" thickBot="1" x14ac:dyDescent="0.25">
      <c r="B52" s="514"/>
      <c r="C52" s="572"/>
      <c r="D52" s="580"/>
      <c r="E52" s="574" t="s">
        <v>72</v>
      </c>
      <c r="F52" s="721"/>
      <c r="G52" s="721"/>
      <c r="H52" s="721"/>
      <c r="I52" s="721"/>
      <c r="J52" s="579">
        <f t="shared" si="1"/>
        <v>0</v>
      </c>
      <c r="K52" s="514"/>
    </row>
    <row r="53" spans="1:12" ht="14.25" customHeight="1" thickTop="1" thickBot="1" x14ac:dyDescent="0.25">
      <c r="A53" s="581"/>
      <c r="B53" s="514"/>
      <c r="C53" s="572"/>
      <c r="D53" s="580"/>
      <c r="E53" s="582" t="s">
        <v>114</v>
      </c>
      <c r="F53" s="721"/>
      <c r="G53" s="721"/>
      <c r="H53" s="721"/>
      <c r="I53" s="721"/>
      <c r="J53" s="579">
        <f t="shared" si="1"/>
        <v>0</v>
      </c>
      <c r="K53" s="514"/>
    </row>
    <row r="54" spans="1:12" ht="14.25" customHeight="1" thickTop="1" thickBot="1" x14ac:dyDescent="0.25">
      <c r="B54" s="514"/>
      <c r="C54" s="572"/>
      <c r="D54" s="583"/>
      <c r="E54" s="574" t="s">
        <v>73</v>
      </c>
      <c r="F54" s="721"/>
      <c r="G54" s="721"/>
      <c r="H54" s="721"/>
      <c r="I54" s="721"/>
      <c r="J54" s="579">
        <f t="shared" si="1"/>
        <v>0</v>
      </c>
      <c r="K54" s="514"/>
    </row>
    <row r="55" spans="1:12" ht="17.25" thickTop="1" thickBot="1" x14ac:dyDescent="0.25">
      <c r="B55" s="514"/>
      <c r="C55" s="572"/>
      <c r="D55" s="913" t="s">
        <v>112</v>
      </c>
      <c r="E55" s="914"/>
      <c r="F55" s="584">
        <f>SUM(F56:F64)</f>
        <v>0</v>
      </c>
      <c r="G55" s="584">
        <f>SUM(G56:G64)</f>
        <v>0</v>
      </c>
      <c r="H55" s="584">
        <f>SUM(H56:H64)</f>
        <v>0</v>
      </c>
      <c r="I55" s="584">
        <f>SUM(I56:I64)</f>
        <v>0</v>
      </c>
      <c r="J55" s="575">
        <f>SUM(F55:F55:I55)</f>
        <v>0</v>
      </c>
      <c r="K55" s="514"/>
      <c r="L55" s="527"/>
    </row>
    <row r="56" spans="1:12" ht="14.25" customHeight="1" thickTop="1" thickBot="1" x14ac:dyDescent="0.25">
      <c r="B56" s="514"/>
      <c r="C56" s="572"/>
      <c r="D56" s="585"/>
      <c r="E56" s="574" t="s">
        <v>75</v>
      </c>
      <c r="F56" s="721"/>
      <c r="G56" s="721"/>
      <c r="H56" s="721"/>
      <c r="I56" s="721"/>
      <c r="J56" s="547">
        <f>SUM(F56:F56:I56)</f>
        <v>0</v>
      </c>
      <c r="K56" s="514"/>
    </row>
    <row r="57" spans="1:12" ht="14.25" customHeight="1" thickTop="1" thickBot="1" x14ac:dyDescent="0.25">
      <c r="B57" s="514"/>
      <c r="C57" s="572"/>
      <c r="D57" s="576"/>
      <c r="E57" s="574" t="s">
        <v>76</v>
      </c>
      <c r="F57" s="721"/>
      <c r="G57" s="721"/>
      <c r="H57" s="721"/>
      <c r="I57" s="721"/>
      <c r="J57" s="547">
        <f>(I57+H57+G57+F57)</f>
        <v>0</v>
      </c>
      <c r="K57" s="514"/>
    </row>
    <row r="58" spans="1:12" ht="14.25" customHeight="1" thickTop="1" thickBot="1" x14ac:dyDescent="0.25">
      <c r="B58" s="514"/>
      <c r="C58" s="572"/>
      <c r="D58" s="576"/>
      <c r="E58" s="574" t="s">
        <v>38</v>
      </c>
      <c r="F58" s="721"/>
      <c r="G58" s="721"/>
      <c r="H58" s="721"/>
      <c r="I58" s="721"/>
      <c r="J58" s="547">
        <f>(I58+H58+G58+F58)</f>
        <v>0</v>
      </c>
      <c r="K58" s="514"/>
    </row>
    <row r="59" spans="1:12" ht="14.25" customHeight="1" thickTop="1" thickBot="1" x14ac:dyDescent="0.25">
      <c r="B59" s="514"/>
      <c r="C59" s="572"/>
      <c r="D59" s="576"/>
      <c r="E59" s="574" t="s">
        <v>52</v>
      </c>
      <c r="F59" s="721"/>
      <c r="G59" s="721"/>
      <c r="H59" s="721"/>
      <c r="I59" s="721"/>
      <c r="J59" s="547">
        <f>(I59+H59+G59+F59)</f>
        <v>0</v>
      </c>
      <c r="K59" s="514"/>
    </row>
    <row r="60" spans="1:12" ht="14.25" customHeight="1" thickTop="1" thickBot="1" x14ac:dyDescent="0.25">
      <c r="B60" s="514"/>
      <c r="C60" s="572"/>
      <c r="D60" s="586"/>
      <c r="E60" s="574" t="s">
        <v>74</v>
      </c>
      <c r="F60" s="721"/>
      <c r="G60" s="721"/>
      <c r="H60" s="721"/>
      <c r="I60" s="721"/>
      <c r="J60" s="547">
        <f>SUM(F60:F60:I60)</f>
        <v>0</v>
      </c>
      <c r="K60" s="514"/>
    </row>
    <row r="61" spans="1:12" ht="14.25" customHeight="1" thickTop="1" thickBot="1" x14ac:dyDescent="0.25">
      <c r="B61" s="514"/>
      <c r="C61" s="572"/>
      <c r="D61" s="586"/>
      <c r="E61" s="587" t="s">
        <v>156</v>
      </c>
      <c r="F61" s="721"/>
      <c r="G61" s="721"/>
      <c r="H61" s="721"/>
      <c r="I61" s="721"/>
      <c r="J61" s="547">
        <f>SUM(F61:F61:I61)</f>
        <v>0</v>
      </c>
      <c r="K61" s="514"/>
    </row>
    <row r="62" spans="1:12" ht="14.25" customHeight="1" thickTop="1" thickBot="1" x14ac:dyDescent="0.25">
      <c r="B62" s="514"/>
      <c r="C62" s="572"/>
      <c r="D62" s="586"/>
      <c r="E62" s="574" t="s">
        <v>51</v>
      </c>
      <c r="F62" s="721"/>
      <c r="G62" s="721"/>
      <c r="H62" s="721"/>
      <c r="I62" s="721"/>
      <c r="J62" s="547">
        <f>SUM(F62:F62:I62)</f>
        <v>0</v>
      </c>
      <c r="K62" s="514"/>
    </row>
    <row r="63" spans="1:12" ht="14.25" customHeight="1" thickTop="1" thickBot="1" x14ac:dyDescent="0.25">
      <c r="B63" s="514"/>
      <c r="C63" s="572"/>
      <c r="D63" s="586"/>
      <c r="E63" s="587" t="s">
        <v>131</v>
      </c>
      <c r="F63" s="721"/>
      <c r="G63" s="721"/>
      <c r="H63" s="721"/>
      <c r="I63" s="721"/>
      <c r="J63" s="547">
        <f>SUM(F63:F63:I63)</f>
        <v>0</v>
      </c>
      <c r="K63" s="514"/>
    </row>
    <row r="64" spans="1:12" ht="14.25" customHeight="1" thickTop="1" thickBot="1" x14ac:dyDescent="0.25">
      <c r="B64" s="514"/>
      <c r="C64" s="572"/>
      <c r="D64" s="576"/>
      <c r="E64" s="587" t="s">
        <v>132</v>
      </c>
      <c r="F64" s="721"/>
      <c r="G64" s="721"/>
      <c r="H64" s="721"/>
      <c r="I64" s="721"/>
      <c r="J64" s="547">
        <f>SUM(F64:F64:I64)</f>
        <v>0</v>
      </c>
      <c r="K64" s="572"/>
    </row>
    <row r="65" spans="2:11" ht="3.75" customHeight="1" thickTop="1" thickBot="1" x14ac:dyDescent="0.25">
      <c r="B65" s="588"/>
      <c r="C65" s="589"/>
      <c r="D65" s="590"/>
      <c r="E65" s="591"/>
      <c r="F65" s="592"/>
      <c r="G65" s="592"/>
      <c r="H65" s="592"/>
      <c r="I65" s="593"/>
      <c r="J65" s="594"/>
      <c r="K65" s="589"/>
    </row>
    <row r="66" spans="2:11" ht="13.5" thickTop="1" x14ac:dyDescent="0.2">
      <c r="B66" s="514"/>
      <c r="C66" s="915" t="s">
        <v>27</v>
      </c>
      <c r="D66" s="916"/>
      <c r="E66" s="916"/>
      <c r="F66" s="916"/>
      <c r="G66" s="916"/>
      <c r="H66" s="916"/>
      <c r="I66" s="917"/>
      <c r="J66" s="924">
        <f>(J71+J73+J74+J75+J79+J80+J81+J82+J84+J86+J37+J48+J50+J51+J54+J56+J57+J58+J62)</f>
        <v>5</v>
      </c>
      <c r="K66" s="514"/>
    </row>
    <row r="67" spans="2:11" x14ac:dyDescent="0.2">
      <c r="B67" s="514"/>
      <c r="C67" s="918"/>
      <c r="D67" s="919"/>
      <c r="E67" s="919"/>
      <c r="F67" s="919"/>
      <c r="G67" s="919"/>
      <c r="H67" s="919"/>
      <c r="I67" s="920"/>
      <c r="J67" s="925"/>
      <c r="K67" s="514"/>
    </row>
    <row r="68" spans="2:11" ht="13.5" thickBot="1" x14ac:dyDescent="0.25">
      <c r="B68" s="514"/>
      <c r="C68" s="921"/>
      <c r="D68" s="922"/>
      <c r="E68" s="922"/>
      <c r="F68" s="922"/>
      <c r="G68" s="922"/>
      <c r="H68" s="922"/>
      <c r="I68" s="923"/>
      <c r="J68" s="926"/>
      <c r="K68" s="572"/>
    </row>
    <row r="69" spans="2:11" ht="14.25" customHeight="1" thickTop="1" thickBot="1" x14ac:dyDescent="0.25">
      <c r="B69" s="595"/>
      <c r="C69" s="596"/>
      <c r="D69" s="596"/>
      <c r="E69" s="596"/>
      <c r="F69" s="597"/>
      <c r="G69" s="597"/>
      <c r="H69" s="597"/>
      <c r="I69" s="598"/>
      <c r="J69" s="599"/>
      <c r="K69" s="514"/>
    </row>
    <row r="70" spans="2:11" ht="15.95" customHeight="1" thickTop="1" thickBot="1" x14ac:dyDescent="0.25">
      <c r="B70" s="595"/>
      <c r="C70" s="596"/>
      <c r="D70" s="911" t="s">
        <v>133</v>
      </c>
      <c r="E70" s="912"/>
      <c r="F70" s="565">
        <f>(F71)</f>
        <v>0</v>
      </c>
      <c r="G70" s="565">
        <f>(G71)</f>
        <v>0</v>
      </c>
      <c r="H70" s="565">
        <f>(H71)</f>
        <v>0</v>
      </c>
      <c r="I70" s="565">
        <f>(I71)</f>
        <v>0</v>
      </c>
      <c r="J70" s="565">
        <f>SUM(F70:I70)</f>
        <v>0</v>
      </c>
      <c r="K70" s="514"/>
    </row>
    <row r="71" spans="2:11" ht="14.25" customHeight="1" thickTop="1" thickBot="1" x14ac:dyDescent="0.25">
      <c r="B71" s="595"/>
      <c r="C71" s="596"/>
      <c r="D71" s="573"/>
      <c r="E71" s="600" t="s">
        <v>117</v>
      </c>
      <c r="F71" s="721"/>
      <c r="G71" s="721"/>
      <c r="H71" s="721"/>
      <c r="I71" s="721"/>
      <c r="J71" s="579">
        <f>SUM(F71:I71)</f>
        <v>0</v>
      </c>
      <c r="K71" s="514"/>
    </row>
    <row r="72" spans="2:11" ht="14.25" customHeight="1" thickTop="1" thickBot="1" x14ac:dyDescent="0.25">
      <c r="B72" s="514"/>
      <c r="C72" s="601"/>
      <c r="D72" s="911" t="s">
        <v>134</v>
      </c>
      <c r="E72" s="912"/>
      <c r="F72" s="565">
        <f>SUM(F73:F75)</f>
        <v>0</v>
      </c>
      <c r="G72" s="565">
        <f>SUM(G73:G75)</f>
        <v>0</v>
      </c>
      <c r="H72" s="565">
        <f>SUM(H73:H75)</f>
        <v>0</v>
      </c>
      <c r="I72" s="565">
        <f>SUM(I73:I75)</f>
        <v>0</v>
      </c>
      <c r="J72" s="565">
        <f t="shared" ref="J72:J86" si="2">SUM(F72:I72)</f>
        <v>0</v>
      </c>
      <c r="K72" s="514"/>
    </row>
    <row r="73" spans="2:11" ht="14.25" thickTop="1" thickBot="1" x14ac:dyDescent="0.25">
      <c r="B73" s="514"/>
      <c r="C73" s="601"/>
      <c r="D73" s="573"/>
      <c r="E73" s="600" t="s">
        <v>28</v>
      </c>
      <c r="F73" s="721"/>
      <c r="G73" s="721"/>
      <c r="H73" s="721"/>
      <c r="I73" s="721"/>
      <c r="J73" s="579">
        <f t="shared" si="2"/>
        <v>0</v>
      </c>
      <c r="K73" s="514"/>
    </row>
    <row r="74" spans="2:11" ht="14.25" thickTop="1" thickBot="1" x14ac:dyDescent="0.25">
      <c r="B74" s="514"/>
      <c r="C74" s="601"/>
      <c r="D74" s="573"/>
      <c r="E74" s="602" t="s">
        <v>77</v>
      </c>
      <c r="F74" s="721"/>
      <c r="G74" s="721"/>
      <c r="H74" s="721"/>
      <c r="I74" s="721"/>
      <c r="J74" s="579">
        <f t="shared" si="2"/>
        <v>0</v>
      </c>
      <c r="K74" s="514"/>
    </row>
    <row r="75" spans="2:11" ht="14.25" thickTop="1" thickBot="1" x14ac:dyDescent="0.25">
      <c r="B75" s="514"/>
      <c r="C75" s="601"/>
      <c r="D75" s="578"/>
      <c r="E75" s="603" t="s">
        <v>174</v>
      </c>
      <c r="F75" s="721"/>
      <c r="G75" s="721"/>
      <c r="H75" s="721"/>
      <c r="I75" s="721"/>
      <c r="J75" s="599">
        <f t="shared" si="2"/>
        <v>0</v>
      </c>
      <c r="K75" s="514"/>
    </row>
    <row r="76" spans="2:11" ht="35.25" customHeight="1" thickTop="1" thickBot="1" x14ac:dyDescent="0.3">
      <c r="B76" s="514"/>
      <c r="C76" s="938" t="s">
        <v>49</v>
      </c>
      <c r="D76" s="939"/>
      <c r="E76" s="939"/>
      <c r="F76" s="939"/>
      <c r="G76" s="939"/>
      <c r="H76" s="939"/>
      <c r="I76" s="940"/>
      <c r="J76" s="604">
        <f>(H247-J66)</f>
        <v>344</v>
      </c>
      <c r="K76" s="514"/>
    </row>
    <row r="77" spans="2:11" ht="17.25" thickTop="1" thickBot="1" x14ac:dyDescent="0.3">
      <c r="B77" s="514"/>
      <c r="C77" s="534"/>
      <c r="D77" s="941" t="s">
        <v>136</v>
      </c>
      <c r="E77" s="942"/>
      <c r="F77" s="750"/>
      <c r="G77" s="750"/>
      <c r="H77" s="750"/>
      <c r="I77" s="750"/>
      <c r="J77" s="605">
        <f>SUM(F77:I77)</f>
        <v>0</v>
      </c>
      <c r="K77" s="514"/>
    </row>
    <row r="78" spans="2:11" ht="17.25" thickTop="1" thickBot="1" x14ac:dyDescent="0.3">
      <c r="B78" s="514"/>
      <c r="C78" s="534"/>
      <c r="D78" s="941" t="s">
        <v>135</v>
      </c>
      <c r="E78" s="942"/>
      <c r="F78" s="606">
        <f>(F79+F80+F81+F82+F83+F84+F85+F86)</f>
        <v>6</v>
      </c>
      <c r="G78" s="606">
        <f>(G79+G80+G81+G82+G83+G84+G85+G86)</f>
        <v>0</v>
      </c>
      <c r="H78" s="606">
        <f>(H79+H80+H81+H82+H83+H84+H85+H86)</f>
        <v>0</v>
      </c>
      <c r="I78" s="606">
        <f>(I79+I80+I81+I82+I83+I84+I85+I86)</f>
        <v>0</v>
      </c>
      <c r="J78" s="607">
        <f>SUM(F78:I78)</f>
        <v>6</v>
      </c>
      <c r="K78" s="514"/>
    </row>
    <row r="79" spans="2:11" ht="14.25" customHeight="1" thickTop="1" thickBot="1" x14ac:dyDescent="0.25">
      <c r="B79" s="514"/>
      <c r="C79" s="534"/>
      <c r="D79" s="573"/>
      <c r="E79" s="600" t="s">
        <v>39</v>
      </c>
      <c r="F79" s="750"/>
      <c r="G79" s="750"/>
      <c r="H79" s="750"/>
      <c r="I79" s="750"/>
      <c r="J79" s="608">
        <f t="shared" si="2"/>
        <v>0</v>
      </c>
      <c r="K79" s="514"/>
    </row>
    <row r="80" spans="2:11" ht="14.25" customHeight="1" thickTop="1" thickBot="1" x14ac:dyDescent="0.25">
      <c r="B80" s="514"/>
      <c r="C80" s="534"/>
      <c r="D80" s="573"/>
      <c r="E80" s="602" t="s">
        <v>78</v>
      </c>
      <c r="F80" s="750">
        <v>4</v>
      </c>
      <c r="G80" s="750"/>
      <c r="H80" s="750"/>
      <c r="I80" s="750"/>
      <c r="J80" s="609">
        <f>SUM(F80:I80)</f>
        <v>4</v>
      </c>
      <c r="K80" s="514"/>
    </row>
    <row r="81" spans="2:12" ht="14.25" customHeight="1" thickTop="1" thickBot="1" x14ac:dyDescent="0.25">
      <c r="B81" s="514"/>
      <c r="C81" s="534"/>
      <c r="D81" s="573"/>
      <c r="E81" s="602" t="s">
        <v>79</v>
      </c>
      <c r="F81" s="750"/>
      <c r="G81" s="750"/>
      <c r="H81" s="750"/>
      <c r="I81" s="750"/>
      <c r="J81" s="609">
        <f t="shared" si="2"/>
        <v>0</v>
      </c>
      <c r="K81" s="514"/>
    </row>
    <row r="82" spans="2:12" ht="14.25" customHeight="1" thickTop="1" thickBot="1" x14ac:dyDescent="0.25">
      <c r="B82" s="514"/>
      <c r="C82" s="534"/>
      <c r="D82" s="573"/>
      <c r="E82" s="602" t="s">
        <v>80</v>
      </c>
      <c r="F82" s="750"/>
      <c r="G82" s="750"/>
      <c r="H82" s="750"/>
      <c r="I82" s="750"/>
      <c r="J82" s="609">
        <f t="shared" si="2"/>
        <v>0</v>
      </c>
      <c r="K82" s="514"/>
    </row>
    <row r="83" spans="2:12" ht="14.25" customHeight="1" thickTop="1" thickBot="1" x14ac:dyDescent="0.25">
      <c r="B83" s="514"/>
      <c r="C83" s="534"/>
      <c r="D83" s="573"/>
      <c r="E83" s="602" t="s">
        <v>81</v>
      </c>
      <c r="F83" s="750"/>
      <c r="G83" s="750"/>
      <c r="H83" s="750"/>
      <c r="I83" s="750"/>
      <c r="J83" s="609">
        <f t="shared" si="2"/>
        <v>0</v>
      </c>
      <c r="K83" s="514"/>
    </row>
    <row r="84" spans="2:12" ht="14.25" customHeight="1" thickTop="1" thickBot="1" x14ac:dyDescent="0.25">
      <c r="B84" s="514"/>
      <c r="C84" s="534"/>
      <c r="D84" s="573"/>
      <c r="E84" s="602" t="s">
        <v>82</v>
      </c>
      <c r="F84" s="750"/>
      <c r="G84" s="750"/>
      <c r="H84" s="750"/>
      <c r="I84" s="750"/>
      <c r="J84" s="609">
        <f t="shared" si="2"/>
        <v>0</v>
      </c>
      <c r="K84" s="514"/>
    </row>
    <row r="85" spans="2:12" ht="14.25" customHeight="1" thickTop="1" thickBot="1" x14ac:dyDescent="0.25">
      <c r="B85" s="514"/>
      <c r="C85" s="534"/>
      <c r="D85" s="573"/>
      <c r="E85" s="602" t="s">
        <v>83</v>
      </c>
      <c r="F85" s="750">
        <v>2</v>
      </c>
      <c r="G85" s="750"/>
      <c r="H85" s="750"/>
      <c r="I85" s="750"/>
      <c r="J85" s="609">
        <f t="shared" si="2"/>
        <v>2</v>
      </c>
      <c r="K85" s="514"/>
    </row>
    <row r="86" spans="2:12" ht="14.25" customHeight="1" thickTop="1" thickBot="1" x14ac:dyDescent="0.25">
      <c r="B86" s="514"/>
      <c r="C86" s="534"/>
      <c r="D86" s="573"/>
      <c r="E86" s="574" t="s">
        <v>41</v>
      </c>
      <c r="F86" s="750"/>
      <c r="G86" s="750"/>
      <c r="H86" s="750"/>
      <c r="I86" s="750"/>
      <c r="J86" s="609">
        <f t="shared" si="2"/>
        <v>0</v>
      </c>
      <c r="K86" s="514"/>
    </row>
    <row r="87" spans="2:12" ht="4.5" customHeight="1" thickTop="1" thickBot="1" x14ac:dyDescent="0.25">
      <c r="B87" s="514"/>
      <c r="C87" s="610" t="s">
        <v>11</v>
      </c>
      <c r="D87" s="572"/>
      <c r="E87" s="514"/>
      <c r="F87" s="534"/>
      <c r="G87" s="534"/>
      <c r="H87" s="534"/>
      <c r="I87" s="534"/>
      <c r="J87" s="534"/>
      <c r="K87" s="534"/>
    </row>
    <row r="88" spans="2:12" ht="14.25" customHeight="1" thickTop="1" thickBot="1" x14ac:dyDescent="0.25">
      <c r="B88" s="514"/>
      <c r="C88" s="915" t="s">
        <v>84</v>
      </c>
      <c r="D88" s="916"/>
      <c r="E88" s="916"/>
      <c r="F88" s="916"/>
      <c r="G88" s="917"/>
      <c r="H88" s="907" t="s">
        <v>0</v>
      </c>
      <c r="I88" s="908"/>
      <c r="J88" s="514"/>
      <c r="K88" s="514"/>
    </row>
    <row r="89" spans="2:12" ht="14.25" customHeight="1" thickTop="1" thickBot="1" x14ac:dyDescent="0.25">
      <c r="B89" s="514"/>
      <c r="C89" s="918"/>
      <c r="D89" s="919"/>
      <c r="E89" s="919"/>
      <c r="F89" s="919"/>
      <c r="G89" s="920"/>
      <c r="H89" s="943">
        <f>SUM(H91:I94)</f>
        <v>1</v>
      </c>
      <c r="I89" s="943"/>
      <c r="J89" s="514"/>
      <c r="K89" s="514"/>
    </row>
    <row r="90" spans="2:12" ht="12.75" customHeight="1" thickTop="1" thickBot="1" x14ac:dyDescent="0.25">
      <c r="B90" s="514"/>
      <c r="C90" s="921"/>
      <c r="D90" s="922"/>
      <c r="E90" s="922"/>
      <c r="F90" s="922"/>
      <c r="G90" s="923"/>
      <c r="H90" s="943"/>
      <c r="I90" s="943"/>
      <c r="J90" s="514"/>
      <c r="K90" s="514"/>
      <c r="L90" s="535"/>
    </row>
    <row r="91" spans="2:12" ht="14.25" customHeight="1" thickTop="1" thickBot="1" x14ac:dyDescent="0.25">
      <c r="B91" s="514"/>
      <c r="C91" s="572"/>
      <c r="D91" s="534"/>
      <c r="E91" s="933" t="s">
        <v>138</v>
      </c>
      <c r="F91" s="934"/>
      <c r="G91" s="748"/>
      <c r="H91" s="935">
        <f>SUM(F91:G91)</f>
        <v>0</v>
      </c>
      <c r="I91" s="935"/>
      <c r="J91" s="514"/>
      <c r="K91" s="534"/>
    </row>
    <row r="92" spans="2:12" ht="14.25" customHeight="1" thickTop="1" thickBot="1" x14ac:dyDescent="0.25">
      <c r="B92" s="514"/>
      <c r="C92" s="572"/>
      <c r="D92" s="534"/>
      <c r="E92" s="724" t="s">
        <v>137</v>
      </c>
      <c r="F92" s="725"/>
      <c r="G92" s="748"/>
      <c r="H92" s="935">
        <f>SUM(F92:G92)</f>
        <v>0</v>
      </c>
      <c r="I92" s="935"/>
      <c r="J92" s="514"/>
      <c r="K92" s="534"/>
    </row>
    <row r="93" spans="2:12" ht="14.25" customHeight="1" thickTop="1" thickBot="1" x14ac:dyDescent="0.25">
      <c r="B93" s="514"/>
      <c r="C93" s="572"/>
      <c r="D93" s="534"/>
      <c r="E93" s="724" t="s">
        <v>139</v>
      </c>
      <c r="F93" s="725"/>
      <c r="G93" s="748">
        <v>1</v>
      </c>
      <c r="H93" s="935">
        <f>SUM(F93:G93)</f>
        <v>1</v>
      </c>
      <c r="I93" s="935"/>
      <c r="J93" s="514"/>
      <c r="K93" s="534"/>
    </row>
    <row r="94" spans="2:12" ht="14.25" customHeight="1" thickTop="1" thickBot="1" x14ac:dyDescent="0.25">
      <c r="B94" s="514"/>
      <c r="C94" s="610" t="s">
        <v>9</v>
      </c>
      <c r="D94" s="514"/>
      <c r="E94" s="936" t="s">
        <v>140</v>
      </c>
      <c r="F94" s="937"/>
      <c r="G94" s="751"/>
      <c r="H94" s="935">
        <f>SUM(F94:G94)</f>
        <v>0</v>
      </c>
      <c r="I94" s="935"/>
      <c r="J94" s="514"/>
      <c r="K94" s="534"/>
    </row>
    <row r="95" spans="2:12" ht="15" customHeight="1" thickTop="1" thickBot="1" x14ac:dyDescent="0.25">
      <c r="B95" s="514"/>
      <c r="C95" s="948" t="s">
        <v>141</v>
      </c>
      <c r="D95" s="949"/>
      <c r="E95" s="949"/>
      <c r="F95" s="949"/>
      <c r="G95" s="949"/>
      <c r="H95" s="950"/>
      <c r="I95" s="957" t="s">
        <v>0</v>
      </c>
      <c r="J95" s="958"/>
      <c r="K95" s="514"/>
      <c r="L95" s="535"/>
    </row>
    <row r="96" spans="2:12" ht="18" customHeight="1" thickTop="1" x14ac:dyDescent="0.2">
      <c r="B96" s="514"/>
      <c r="C96" s="951"/>
      <c r="D96" s="952"/>
      <c r="E96" s="952"/>
      <c r="F96" s="952"/>
      <c r="G96" s="952"/>
      <c r="H96" s="953"/>
      <c r="I96" s="891">
        <f>(I98+I137+I173+I211+I215+I218+I223+I227+I232+I237+I242)</f>
        <v>32</v>
      </c>
      <c r="J96" s="892"/>
      <c r="K96" s="514"/>
      <c r="L96" s="535"/>
    </row>
    <row r="97" spans="2:15" ht="21" customHeight="1" thickBot="1" x14ac:dyDescent="0.25">
      <c r="B97" s="514"/>
      <c r="C97" s="954"/>
      <c r="D97" s="955"/>
      <c r="E97" s="955"/>
      <c r="F97" s="955"/>
      <c r="G97" s="955"/>
      <c r="H97" s="956"/>
      <c r="I97" s="893"/>
      <c r="J97" s="894"/>
      <c r="K97" s="514"/>
      <c r="L97" s="535"/>
    </row>
    <row r="98" spans="2:15" ht="15" customHeight="1" thickTop="1" thickBot="1" x14ac:dyDescent="0.25">
      <c r="B98" s="514"/>
      <c r="C98" s="613"/>
      <c r="D98" s="614">
        <v>7.1</v>
      </c>
      <c r="E98" s="615" t="s">
        <v>124</v>
      </c>
      <c r="F98" s="542"/>
      <c r="G98" s="542"/>
      <c r="H98" s="542"/>
      <c r="I98" s="927">
        <f>(I99+I105+I111+I117+I121+I125+I131)</f>
        <v>0</v>
      </c>
      <c r="J98" s="927"/>
      <c r="K98" s="514"/>
    </row>
    <row r="99" spans="2:15" ht="12.75" customHeight="1" thickTop="1" thickBot="1" x14ac:dyDescent="0.25">
      <c r="B99" s="514"/>
      <c r="C99" s="601"/>
      <c r="D99" s="601"/>
      <c r="E99" s="616" t="s">
        <v>85</v>
      </c>
      <c r="F99" s="617"/>
      <c r="G99" s="617"/>
      <c r="H99" s="617"/>
      <c r="I99" s="959">
        <f>(I100+I101+I102+I103+I104)</f>
        <v>0</v>
      </c>
      <c r="J99" s="960"/>
      <c r="K99" s="514"/>
    </row>
    <row r="100" spans="2:15" ht="12.75" customHeight="1" thickTop="1" thickBot="1" x14ac:dyDescent="0.25">
      <c r="B100" s="514"/>
      <c r="C100" s="534"/>
      <c r="D100" s="534"/>
      <c r="E100" s="618" t="s">
        <v>42</v>
      </c>
      <c r="F100" s="619"/>
      <c r="G100" s="619"/>
      <c r="H100" s="620"/>
      <c r="I100" s="947"/>
      <c r="J100" s="947"/>
      <c r="K100" s="514"/>
    </row>
    <row r="101" spans="2:15" ht="15" customHeight="1" thickTop="1" thickBot="1" x14ac:dyDescent="0.25">
      <c r="B101" s="514"/>
      <c r="C101" s="534"/>
      <c r="D101" s="621"/>
      <c r="E101" s="622" t="s">
        <v>142</v>
      </c>
      <c r="F101" s="623"/>
      <c r="G101" s="623"/>
      <c r="H101" s="624"/>
      <c r="I101" s="944"/>
      <c r="J101" s="945"/>
      <c r="K101" s="534"/>
    </row>
    <row r="102" spans="2:15" ht="15" customHeight="1" thickTop="1" thickBot="1" x14ac:dyDescent="0.25">
      <c r="B102" s="514"/>
      <c r="C102" s="534"/>
      <c r="D102" s="534"/>
      <c r="E102" s="622" t="s">
        <v>22</v>
      </c>
      <c r="F102" s="623"/>
      <c r="G102" s="623"/>
      <c r="H102" s="624"/>
      <c r="I102" s="944"/>
      <c r="J102" s="945"/>
      <c r="K102" s="534"/>
    </row>
    <row r="103" spans="2:15" ht="15" customHeight="1" thickTop="1" thickBot="1" x14ac:dyDescent="0.25">
      <c r="B103" s="514"/>
      <c r="C103" s="534"/>
      <c r="D103" s="534"/>
      <c r="E103" s="622" t="s">
        <v>21</v>
      </c>
      <c r="F103" s="623"/>
      <c r="G103" s="623"/>
      <c r="H103" s="624"/>
      <c r="I103" s="944"/>
      <c r="J103" s="945"/>
      <c r="K103" s="534"/>
    </row>
    <row r="104" spans="2:15" ht="15" customHeight="1" thickTop="1" thickBot="1" x14ac:dyDescent="0.25">
      <c r="B104" s="514"/>
      <c r="C104" s="534"/>
      <c r="D104" s="534"/>
      <c r="E104" s="625" t="s">
        <v>143</v>
      </c>
      <c r="F104" s="613"/>
      <c r="G104" s="613"/>
      <c r="H104" s="613"/>
      <c r="I104" s="946"/>
      <c r="J104" s="946"/>
      <c r="K104" s="534"/>
    </row>
    <row r="105" spans="2:15" ht="13.5" customHeight="1" thickTop="1" thickBot="1" x14ac:dyDescent="0.25">
      <c r="B105" s="514"/>
      <c r="C105" s="534"/>
      <c r="D105" s="534"/>
      <c r="E105" s="626" t="s">
        <v>29</v>
      </c>
      <c r="F105" s="627"/>
      <c r="G105" s="627"/>
      <c r="H105" s="627"/>
      <c r="I105" s="935">
        <f>SUM(I106:J110)</f>
        <v>0</v>
      </c>
      <c r="J105" s="935"/>
      <c r="K105" s="534"/>
    </row>
    <row r="106" spans="2:15" ht="13.5" customHeight="1" thickTop="1" thickBot="1" x14ac:dyDescent="0.25">
      <c r="B106" s="514"/>
      <c r="C106" s="534"/>
      <c r="D106" s="621"/>
      <c r="E106" s="618" t="s">
        <v>42</v>
      </c>
      <c r="F106" s="619"/>
      <c r="G106" s="619"/>
      <c r="H106" s="620"/>
      <c r="I106" s="947"/>
      <c r="J106" s="947"/>
      <c r="K106" s="534"/>
      <c r="L106" s="535"/>
    </row>
    <row r="107" spans="2:15" ht="14.25" thickTop="1" thickBot="1" x14ac:dyDescent="0.25">
      <c r="B107" s="514"/>
      <c r="C107" s="534"/>
      <c r="D107" s="621"/>
      <c r="E107" s="622" t="s">
        <v>142</v>
      </c>
      <c r="F107" s="623"/>
      <c r="G107" s="623"/>
      <c r="H107" s="624"/>
      <c r="I107" s="944"/>
      <c r="J107" s="945"/>
      <c r="K107" s="534"/>
      <c r="L107" s="535"/>
    </row>
    <row r="108" spans="2:15" ht="14.25" thickTop="1" thickBot="1" x14ac:dyDescent="0.25">
      <c r="B108" s="514"/>
      <c r="C108" s="534"/>
      <c r="D108" s="621"/>
      <c r="E108" s="622" t="s">
        <v>22</v>
      </c>
      <c r="F108" s="623"/>
      <c r="G108" s="623"/>
      <c r="H108" s="624"/>
      <c r="I108" s="944"/>
      <c r="J108" s="945"/>
      <c r="K108" s="534"/>
      <c r="L108" s="535"/>
    </row>
    <row r="109" spans="2:15" ht="14.25" thickTop="1" thickBot="1" x14ac:dyDescent="0.25">
      <c r="B109" s="514"/>
      <c r="C109" s="534"/>
      <c r="D109" s="621"/>
      <c r="E109" s="622" t="s">
        <v>21</v>
      </c>
      <c r="F109" s="623"/>
      <c r="G109" s="623"/>
      <c r="H109" s="624"/>
      <c r="I109" s="944"/>
      <c r="J109" s="945"/>
      <c r="K109" s="534"/>
      <c r="L109" s="535"/>
    </row>
    <row r="110" spans="2:15" ht="14.25" thickTop="1" thickBot="1" x14ac:dyDescent="0.25">
      <c r="B110" s="514"/>
      <c r="C110" s="534"/>
      <c r="D110" s="621"/>
      <c r="E110" s="628" t="s">
        <v>143</v>
      </c>
      <c r="F110" s="629"/>
      <c r="G110" s="629"/>
      <c r="H110" s="630"/>
      <c r="I110" s="946"/>
      <c r="J110" s="946"/>
      <c r="K110" s="534"/>
      <c r="L110" s="535"/>
    </row>
    <row r="111" spans="2:15" ht="14.25" thickTop="1" thickBot="1" x14ac:dyDescent="0.25">
      <c r="B111" s="514"/>
      <c r="C111" s="534"/>
      <c r="D111" s="621"/>
      <c r="E111" s="631" t="s">
        <v>86</v>
      </c>
      <c r="F111" s="627"/>
      <c r="G111" s="627"/>
      <c r="H111" s="632"/>
      <c r="I111" s="961">
        <f>(I112+I113+I114+I115+I116)</f>
        <v>0</v>
      </c>
      <c r="J111" s="962"/>
      <c r="K111" s="534"/>
      <c r="L111" s="535"/>
      <c r="O111" s="527"/>
    </row>
    <row r="112" spans="2:15" ht="14.25" thickTop="1" thickBot="1" x14ac:dyDescent="0.25">
      <c r="B112" s="514"/>
      <c r="C112" s="534"/>
      <c r="D112" s="621"/>
      <c r="E112" s="618" t="s">
        <v>42</v>
      </c>
      <c r="F112" s="619"/>
      <c r="G112" s="619"/>
      <c r="H112" s="620"/>
      <c r="I112" s="947"/>
      <c r="J112" s="947"/>
      <c r="K112" s="534"/>
      <c r="L112" s="535"/>
      <c r="O112" s="527"/>
    </row>
    <row r="113" spans="2:15" ht="14.25" thickTop="1" thickBot="1" x14ac:dyDescent="0.25">
      <c r="B113" s="514"/>
      <c r="C113" s="534"/>
      <c r="D113" s="621"/>
      <c r="E113" s="622" t="s">
        <v>142</v>
      </c>
      <c r="F113" s="623"/>
      <c r="G113" s="623"/>
      <c r="H113" s="624"/>
      <c r="I113" s="944"/>
      <c r="J113" s="945"/>
      <c r="K113" s="534"/>
      <c r="L113" s="535"/>
      <c r="O113" s="527"/>
    </row>
    <row r="114" spans="2:15" ht="14.25" thickTop="1" thickBot="1" x14ac:dyDescent="0.25">
      <c r="B114" s="514"/>
      <c r="C114" s="534"/>
      <c r="D114" s="621"/>
      <c r="E114" s="622" t="s">
        <v>22</v>
      </c>
      <c r="F114" s="623"/>
      <c r="G114" s="623"/>
      <c r="H114" s="624"/>
      <c r="I114" s="944"/>
      <c r="J114" s="945"/>
      <c r="K114" s="534"/>
      <c r="L114" s="535"/>
      <c r="O114" s="527"/>
    </row>
    <row r="115" spans="2:15" ht="14.25" thickTop="1" thickBot="1" x14ac:dyDescent="0.25">
      <c r="B115" s="514"/>
      <c r="C115" s="534"/>
      <c r="D115" s="621"/>
      <c r="E115" s="622" t="s">
        <v>21</v>
      </c>
      <c r="F115" s="623"/>
      <c r="G115" s="623"/>
      <c r="H115" s="624"/>
      <c r="I115" s="944"/>
      <c r="J115" s="945"/>
      <c r="K115" s="534"/>
      <c r="L115" s="535"/>
      <c r="O115" s="527"/>
    </row>
    <row r="116" spans="2:15" ht="14.25" thickTop="1" thickBot="1" x14ac:dyDescent="0.25">
      <c r="B116" s="514"/>
      <c r="C116" s="534"/>
      <c r="D116" s="621"/>
      <c r="E116" s="625" t="s">
        <v>143</v>
      </c>
      <c r="F116" s="613"/>
      <c r="G116" s="613"/>
      <c r="H116" s="613"/>
      <c r="I116" s="946"/>
      <c r="J116" s="946"/>
      <c r="K116" s="534"/>
      <c r="L116" s="535"/>
      <c r="O116" s="527"/>
    </row>
    <row r="117" spans="2:15" ht="14.25" thickTop="1" thickBot="1" x14ac:dyDescent="0.25">
      <c r="B117" s="514"/>
      <c r="C117" s="534"/>
      <c r="D117" s="621"/>
      <c r="E117" s="631" t="s">
        <v>88</v>
      </c>
      <c r="F117" s="627"/>
      <c r="G117" s="627"/>
      <c r="H117" s="632"/>
      <c r="I117" s="961">
        <f>I119+I120+I118</f>
        <v>0</v>
      </c>
      <c r="J117" s="962"/>
      <c r="K117" s="534"/>
      <c r="L117" s="535"/>
      <c r="O117" s="527"/>
    </row>
    <row r="118" spans="2:15" ht="14.25" thickTop="1" thickBot="1" x14ac:dyDescent="0.25">
      <c r="B118" s="514"/>
      <c r="C118" s="534"/>
      <c r="D118" s="621"/>
      <c r="E118" s="633" t="s">
        <v>144</v>
      </c>
      <c r="F118" s="634"/>
      <c r="G118" s="634"/>
      <c r="H118" s="634"/>
      <c r="I118" s="947"/>
      <c r="J118" s="947"/>
      <c r="K118" s="534"/>
      <c r="L118" s="535"/>
      <c r="O118" s="527"/>
    </row>
    <row r="119" spans="2:15" ht="14.25" thickTop="1" thickBot="1" x14ac:dyDescent="0.25">
      <c r="B119" s="514"/>
      <c r="C119" s="534"/>
      <c r="D119" s="621"/>
      <c r="E119" s="633" t="s">
        <v>46</v>
      </c>
      <c r="F119" s="635"/>
      <c r="G119" s="635"/>
      <c r="H119" s="635"/>
      <c r="I119" s="944"/>
      <c r="J119" s="945"/>
      <c r="K119" s="534"/>
      <c r="L119" s="535"/>
      <c r="O119" s="527"/>
    </row>
    <row r="120" spans="2:15" ht="14.25" thickTop="1" thickBot="1" x14ac:dyDescent="0.25">
      <c r="B120" s="514"/>
      <c r="C120" s="534"/>
      <c r="D120" s="621"/>
      <c r="E120" s="618" t="s">
        <v>45</v>
      </c>
      <c r="F120" s="635"/>
      <c r="G120" s="635"/>
      <c r="H120" s="636"/>
      <c r="I120" s="946"/>
      <c r="J120" s="946"/>
      <c r="K120" s="534"/>
      <c r="L120" s="535"/>
      <c r="O120" s="527"/>
    </row>
    <row r="121" spans="2:15" ht="14.25" thickTop="1" thickBot="1" x14ac:dyDescent="0.25">
      <c r="B121" s="514"/>
      <c r="C121" s="534"/>
      <c r="D121" s="621"/>
      <c r="E121" s="631" t="s">
        <v>89</v>
      </c>
      <c r="F121" s="627"/>
      <c r="G121" s="627"/>
      <c r="H121" s="627"/>
      <c r="I121" s="961">
        <f>I123+I124+I122</f>
        <v>0</v>
      </c>
      <c r="J121" s="962"/>
      <c r="K121" s="534"/>
      <c r="L121" s="535"/>
    </row>
    <row r="122" spans="2:15" ht="14.25" thickTop="1" thickBot="1" x14ac:dyDescent="0.25">
      <c r="B122" s="514"/>
      <c r="C122" s="534"/>
      <c r="D122" s="621"/>
      <c r="E122" s="633" t="s">
        <v>47</v>
      </c>
      <c r="F122" s="634"/>
      <c r="G122" s="634"/>
      <c r="H122" s="634"/>
      <c r="I122" s="947"/>
      <c r="J122" s="947"/>
      <c r="K122" s="534"/>
      <c r="L122" s="535"/>
    </row>
    <row r="123" spans="2:15" ht="14.25" thickTop="1" thickBot="1" x14ac:dyDescent="0.25">
      <c r="B123" s="514"/>
      <c r="C123" s="534"/>
      <c r="D123" s="621"/>
      <c r="E123" s="633" t="s">
        <v>46</v>
      </c>
      <c r="F123" s="635"/>
      <c r="G123" s="635"/>
      <c r="H123" s="635"/>
      <c r="I123" s="944"/>
      <c r="J123" s="945"/>
      <c r="K123" s="534"/>
      <c r="L123" s="535"/>
    </row>
    <row r="124" spans="2:15" ht="14.25" thickTop="1" thickBot="1" x14ac:dyDescent="0.25">
      <c r="B124" s="514"/>
      <c r="C124" s="534"/>
      <c r="D124" s="621"/>
      <c r="E124" s="618" t="s">
        <v>45</v>
      </c>
      <c r="F124" s="635"/>
      <c r="G124" s="635"/>
      <c r="H124" s="636"/>
      <c r="I124" s="946"/>
      <c r="J124" s="946"/>
      <c r="K124" s="534"/>
      <c r="L124" s="535"/>
    </row>
    <row r="125" spans="2:15" ht="14.25" thickTop="1" thickBot="1" x14ac:dyDescent="0.25">
      <c r="B125" s="514"/>
      <c r="C125" s="534"/>
      <c r="D125" s="621"/>
      <c r="E125" s="631" t="s">
        <v>90</v>
      </c>
      <c r="F125" s="627"/>
      <c r="G125" s="627"/>
      <c r="H125" s="627"/>
      <c r="I125" s="935">
        <f>(I126+I127+I128+I129+I130)</f>
        <v>0</v>
      </c>
      <c r="J125" s="935"/>
      <c r="K125" s="534"/>
      <c r="L125" s="535"/>
    </row>
    <row r="126" spans="2:15" ht="14.25" thickTop="1" thickBot="1" x14ac:dyDescent="0.25">
      <c r="B126" s="514"/>
      <c r="C126" s="534"/>
      <c r="D126" s="621"/>
      <c r="E126" s="618" t="s">
        <v>42</v>
      </c>
      <c r="F126" s="619"/>
      <c r="G126" s="619"/>
      <c r="H126" s="620"/>
      <c r="I126" s="947"/>
      <c r="J126" s="947"/>
      <c r="K126" s="534"/>
      <c r="L126" s="535"/>
    </row>
    <row r="127" spans="2:15" ht="14.25" thickTop="1" thickBot="1" x14ac:dyDescent="0.25">
      <c r="B127" s="514"/>
      <c r="C127" s="534"/>
      <c r="D127" s="621"/>
      <c r="E127" s="622" t="s">
        <v>142</v>
      </c>
      <c r="F127" s="623"/>
      <c r="G127" s="623"/>
      <c r="H127" s="624"/>
      <c r="I127" s="944"/>
      <c r="J127" s="945"/>
      <c r="K127" s="534"/>
      <c r="L127" s="535"/>
    </row>
    <row r="128" spans="2:15" ht="14.25" thickTop="1" thickBot="1" x14ac:dyDescent="0.25">
      <c r="B128" s="514"/>
      <c r="C128" s="534"/>
      <c r="D128" s="621"/>
      <c r="E128" s="622" t="s">
        <v>22</v>
      </c>
      <c r="F128" s="623"/>
      <c r="G128" s="623"/>
      <c r="H128" s="624"/>
      <c r="I128" s="944"/>
      <c r="J128" s="945"/>
      <c r="K128" s="534"/>
      <c r="L128" s="535"/>
    </row>
    <row r="129" spans="2:14" ht="14.25" thickTop="1" thickBot="1" x14ac:dyDescent="0.25">
      <c r="B129" s="514"/>
      <c r="C129" s="534"/>
      <c r="D129" s="621"/>
      <c r="E129" s="622" t="s">
        <v>21</v>
      </c>
      <c r="F129" s="623"/>
      <c r="G129" s="623"/>
      <c r="H129" s="624"/>
      <c r="I129" s="944"/>
      <c r="J129" s="945"/>
      <c r="K129" s="534"/>
      <c r="L129" s="535"/>
    </row>
    <row r="130" spans="2:14" ht="14.25" thickTop="1" thickBot="1" x14ac:dyDescent="0.25">
      <c r="B130" s="514"/>
      <c r="C130" s="534"/>
      <c r="D130" s="621"/>
      <c r="E130" s="625" t="s">
        <v>143</v>
      </c>
      <c r="F130" s="613"/>
      <c r="G130" s="613"/>
      <c r="H130" s="613"/>
      <c r="I130" s="946"/>
      <c r="J130" s="946"/>
      <c r="K130" s="534"/>
      <c r="L130" s="535"/>
    </row>
    <row r="131" spans="2:14" ht="14.25" thickTop="1" thickBot="1" x14ac:dyDescent="0.25">
      <c r="B131" s="514"/>
      <c r="C131" s="534"/>
      <c r="D131" s="621"/>
      <c r="E131" s="637" t="s">
        <v>87</v>
      </c>
      <c r="F131" s="627"/>
      <c r="G131" s="627"/>
      <c r="H131" s="627"/>
      <c r="I131" s="935">
        <f>(I132+I133++I134+I135+I136)</f>
        <v>0</v>
      </c>
      <c r="J131" s="935"/>
      <c r="K131" s="534"/>
      <c r="L131" s="535"/>
    </row>
    <row r="132" spans="2:14" ht="14.25" thickTop="1" thickBot="1" x14ac:dyDescent="0.25">
      <c r="B132" s="514"/>
      <c r="C132" s="534"/>
      <c r="D132" s="621"/>
      <c r="E132" s="618" t="s">
        <v>47</v>
      </c>
      <c r="F132" s="619"/>
      <c r="G132" s="619"/>
      <c r="H132" s="620"/>
      <c r="I132" s="946"/>
      <c r="J132" s="946"/>
      <c r="K132" s="534"/>
      <c r="L132" s="535"/>
    </row>
    <row r="133" spans="2:14" ht="14.25" thickTop="1" thickBot="1" x14ac:dyDescent="0.25">
      <c r="B133" s="514"/>
      <c r="C133" s="534"/>
      <c r="D133" s="621"/>
      <c r="E133" s="622" t="s">
        <v>142</v>
      </c>
      <c r="F133" s="623"/>
      <c r="G133" s="623"/>
      <c r="H133" s="624"/>
      <c r="I133" s="946"/>
      <c r="J133" s="946"/>
      <c r="K133" s="534"/>
      <c r="L133" s="535"/>
    </row>
    <row r="134" spans="2:14" ht="14.25" thickTop="1" thickBot="1" x14ac:dyDescent="0.25">
      <c r="B134" s="514"/>
      <c r="C134" s="534"/>
      <c r="D134" s="621"/>
      <c r="E134" s="622" t="s">
        <v>46</v>
      </c>
      <c r="F134" s="623"/>
      <c r="G134" s="623"/>
      <c r="H134" s="624"/>
      <c r="I134" s="946"/>
      <c r="J134" s="946"/>
      <c r="K134" s="534"/>
      <c r="L134" s="535"/>
    </row>
    <row r="135" spans="2:14" ht="14.25" thickTop="1" thickBot="1" x14ac:dyDescent="0.25">
      <c r="B135" s="514"/>
      <c r="C135" s="534"/>
      <c r="D135" s="621"/>
      <c r="E135" s="638" t="s">
        <v>45</v>
      </c>
      <c r="F135" s="635"/>
      <c r="G135" s="635"/>
      <c r="H135" s="635"/>
      <c r="I135" s="946"/>
      <c r="J135" s="946"/>
      <c r="K135" s="534"/>
      <c r="L135" s="535"/>
    </row>
    <row r="136" spans="2:14" ht="14.25" thickTop="1" thickBot="1" x14ac:dyDescent="0.25">
      <c r="B136" s="514"/>
      <c r="C136" s="534"/>
      <c r="D136" s="621"/>
      <c r="E136" s="625" t="s">
        <v>145</v>
      </c>
      <c r="F136" s="613"/>
      <c r="G136" s="613"/>
      <c r="H136" s="613"/>
      <c r="I136" s="946"/>
      <c r="J136" s="946"/>
      <c r="K136" s="534"/>
      <c r="L136" s="535"/>
    </row>
    <row r="137" spans="2:14" ht="16.5" thickTop="1" thickBot="1" x14ac:dyDescent="0.25">
      <c r="B137" s="514"/>
      <c r="C137" s="534"/>
      <c r="D137" s="639" t="s">
        <v>146</v>
      </c>
      <c r="E137" s="640"/>
      <c r="F137" s="641"/>
      <c r="G137" s="642"/>
      <c r="H137" s="642"/>
      <c r="I137" s="899">
        <f>(I138+I143+I148+I153+I158+I163+I168)</f>
        <v>0</v>
      </c>
      <c r="J137" s="900"/>
      <c r="K137" s="534"/>
      <c r="L137" s="535"/>
    </row>
    <row r="138" spans="2:14" ht="14.25" thickTop="1" thickBot="1" x14ac:dyDescent="0.25">
      <c r="B138" s="514"/>
      <c r="C138" s="534"/>
      <c r="D138" s="643"/>
      <c r="E138" s="644" t="s">
        <v>23</v>
      </c>
      <c r="F138" s="627"/>
      <c r="G138" s="627"/>
      <c r="H138" s="632"/>
      <c r="I138" s="961">
        <f>(I139+I140+I141+I142)</f>
        <v>0</v>
      </c>
      <c r="J138" s="962"/>
      <c r="K138" s="534"/>
      <c r="L138" s="535"/>
      <c r="N138" s="527"/>
    </row>
    <row r="139" spans="2:14" ht="14.25" thickTop="1" thickBot="1" x14ac:dyDescent="0.25">
      <c r="B139" s="514"/>
      <c r="C139" s="534"/>
      <c r="D139" s="645"/>
      <c r="E139" s="646" t="s">
        <v>42</v>
      </c>
      <c r="F139" s="635"/>
      <c r="G139" s="635"/>
      <c r="H139" s="636"/>
      <c r="I139" s="946"/>
      <c r="J139" s="946"/>
      <c r="K139" s="534"/>
      <c r="L139" s="535"/>
      <c r="N139" s="527"/>
    </row>
    <row r="140" spans="2:14" ht="14.25" thickTop="1" thickBot="1" x14ac:dyDescent="0.25">
      <c r="B140" s="514"/>
      <c r="C140" s="534"/>
      <c r="D140" s="645"/>
      <c r="E140" s="646" t="s">
        <v>142</v>
      </c>
      <c r="F140" s="635"/>
      <c r="G140" s="635"/>
      <c r="H140" s="636"/>
      <c r="I140" s="946"/>
      <c r="J140" s="946"/>
      <c r="K140" s="534"/>
      <c r="L140" s="535"/>
      <c r="N140" s="527"/>
    </row>
    <row r="141" spans="2:14" ht="14.25" thickTop="1" thickBot="1" x14ac:dyDescent="0.25">
      <c r="B141" s="514"/>
      <c r="C141" s="534"/>
      <c r="D141" s="645"/>
      <c r="E141" s="646" t="s">
        <v>22</v>
      </c>
      <c r="F141" s="635"/>
      <c r="G141" s="635"/>
      <c r="H141" s="636"/>
      <c r="I141" s="946"/>
      <c r="J141" s="946"/>
      <c r="K141" s="534"/>
      <c r="L141" s="535"/>
      <c r="N141" s="527"/>
    </row>
    <row r="142" spans="2:14" ht="14.25" thickTop="1" thickBot="1" x14ac:dyDescent="0.25">
      <c r="B142" s="514"/>
      <c r="C142" s="534"/>
      <c r="D142" s="645"/>
      <c r="E142" s="646" t="s">
        <v>21</v>
      </c>
      <c r="F142" s="647"/>
      <c r="G142" s="647"/>
      <c r="H142" s="648"/>
      <c r="I142" s="946"/>
      <c r="J142" s="946"/>
      <c r="K142" s="534"/>
      <c r="L142" s="535"/>
      <c r="M142" s="527"/>
      <c r="N142" s="527"/>
    </row>
    <row r="143" spans="2:14" ht="14.25" thickTop="1" thickBot="1" x14ac:dyDescent="0.25">
      <c r="B143" s="514"/>
      <c r="C143" s="534"/>
      <c r="D143" s="645"/>
      <c r="E143" s="649" t="s">
        <v>8</v>
      </c>
      <c r="F143" s="650"/>
      <c r="G143" s="650"/>
      <c r="H143" s="650"/>
      <c r="I143" s="963">
        <f>(I144+I145+I146+I147)</f>
        <v>0</v>
      </c>
      <c r="J143" s="963"/>
      <c r="K143" s="534"/>
      <c r="L143" s="535"/>
      <c r="M143" s="527"/>
      <c r="N143" s="527"/>
    </row>
    <row r="144" spans="2:14" ht="14.25" thickTop="1" thickBot="1" x14ac:dyDescent="0.25">
      <c r="B144" s="514"/>
      <c r="C144" s="534"/>
      <c r="D144" s="645"/>
      <c r="E144" s="646" t="s">
        <v>42</v>
      </c>
      <c r="F144" s="635"/>
      <c r="G144" s="635"/>
      <c r="H144" s="636"/>
      <c r="I144" s="946"/>
      <c r="J144" s="946"/>
      <c r="K144" s="534"/>
      <c r="L144" s="535"/>
      <c r="M144" s="527"/>
      <c r="N144" s="527"/>
    </row>
    <row r="145" spans="1:14" ht="14.25" thickTop="1" thickBot="1" x14ac:dyDescent="0.25">
      <c r="B145" s="514"/>
      <c r="C145" s="534"/>
      <c r="D145" s="645"/>
      <c r="E145" s="646" t="s">
        <v>142</v>
      </c>
      <c r="F145" s="635"/>
      <c r="G145" s="635"/>
      <c r="H145" s="636"/>
      <c r="I145" s="946"/>
      <c r="J145" s="946"/>
      <c r="K145" s="534"/>
      <c r="L145" s="535"/>
      <c r="M145" s="527"/>
      <c r="N145" s="527"/>
    </row>
    <row r="146" spans="1:14" ht="14.25" thickTop="1" thickBot="1" x14ac:dyDescent="0.25">
      <c r="B146" s="514"/>
      <c r="C146" s="534"/>
      <c r="D146" s="645"/>
      <c r="E146" s="646" t="s">
        <v>22</v>
      </c>
      <c r="F146" s="635"/>
      <c r="G146" s="635"/>
      <c r="H146" s="636"/>
      <c r="I146" s="946"/>
      <c r="J146" s="946"/>
      <c r="K146" s="534"/>
      <c r="L146" s="535"/>
      <c r="M146" s="527"/>
      <c r="N146" s="527"/>
    </row>
    <row r="147" spans="1:14" ht="14.25" thickTop="1" thickBot="1" x14ac:dyDescent="0.25">
      <c r="B147" s="514"/>
      <c r="C147" s="534"/>
      <c r="D147" s="645"/>
      <c r="E147" s="646" t="s">
        <v>21</v>
      </c>
      <c r="F147" s="647"/>
      <c r="G147" s="647"/>
      <c r="H147" s="648"/>
      <c r="I147" s="946"/>
      <c r="J147" s="946"/>
      <c r="K147" s="534"/>
      <c r="L147" s="535"/>
      <c r="M147" s="527"/>
      <c r="N147" s="527"/>
    </row>
    <row r="148" spans="1:14" ht="14.25" thickTop="1" thickBot="1" x14ac:dyDescent="0.25">
      <c r="B148" s="514"/>
      <c r="C148" s="534"/>
      <c r="D148" s="645"/>
      <c r="E148" s="644" t="s">
        <v>147</v>
      </c>
      <c r="F148" s="627"/>
      <c r="G148" s="627"/>
      <c r="H148" s="632"/>
      <c r="I148" s="961">
        <f>(I149+I150+I151+I152)</f>
        <v>0</v>
      </c>
      <c r="J148" s="962"/>
      <c r="K148" s="534"/>
      <c r="L148" s="535"/>
      <c r="M148" s="527"/>
      <c r="N148" s="527"/>
    </row>
    <row r="149" spans="1:14" ht="14.25" thickTop="1" thickBot="1" x14ac:dyDescent="0.25">
      <c r="B149" s="514"/>
      <c r="C149" s="534"/>
      <c r="D149" s="645"/>
      <c r="E149" s="646" t="s">
        <v>42</v>
      </c>
      <c r="F149" s="635"/>
      <c r="G149" s="635"/>
      <c r="H149" s="636"/>
      <c r="I149" s="946"/>
      <c r="J149" s="946"/>
      <c r="K149" s="534"/>
      <c r="L149" s="535"/>
      <c r="M149" s="527"/>
      <c r="N149" s="527"/>
    </row>
    <row r="150" spans="1:14" ht="14.25" thickTop="1" thickBot="1" x14ac:dyDescent="0.25">
      <c r="B150" s="514"/>
      <c r="C150" s="534"/>
      <c r="D150" s="645"/>
      <c r="E150" s="646" t="s">
        <v>142</v>
      </c>
      <c r="F150" s="635"/>
      <c r="G150" s="635"/>
      <c r="H150" s="636"/>
      <c r="I150" s="946"/>
      <c r="J150" s="946"/>
      <c r="K150" s="534"/>
      <c r="L150" s="535"/>
      <c r="M150" s="527"/>
      <c r="N150" s="527"/>
    </row>
    <row r="151" spans="1:14" ht="14.25" thickTop="1" thickBot="1" x14ac:dyDescent="0.25">
      <c r="B151" s="514"/>
      <c r="C151" s="534"/>
      <c r="D151" s="645"/>
      <c r="E151" s="646" t="s">
        <v>22</v>
      </c>
      <c r="F151" s="635"/>
      <c r="G151" s="635"/>
      <c r="H151" s="636"/>
      <c r="I151" s="946"/>
      <c r="J151" s="946"/>
      <c r="K151" s="534"/>
      <c r="L151" s="535"/>
      <c r="M151" s="527"/>
      <c r="N151" s="527"/>
    </row>
    <row r="152" spans="1:14" ht="14.25" thickTop="1" thickBot="1" x14ac:dyDescent="0.25">
      <c r="B152" s="514"/>
      <c r="C152" s="534"/>
      <c r="D152" s="645"/>
      <c r="E152" s="646" t="s">
        <v>21</v>
      </c>
      <c r="F152" s="647"/>
      <c r="G152" s="647"/>
      <c r="H152" s="648"/>
      <c r="I152" s="946"/>
      <c r="J152" s="946"/>
      <c r="K152" s="534"/>
      <c r="L152" s="535"/>
      <c r="M152" s="527"/>
      <c r="N152" s="527"/>
    </row>
    <row r="153" spans="1:14" ht="14.25" thickTop="1" thickBot="1" x14ac:dyDescent="0.25">
      <c r="B153" s="514"/>
      <c r="C153" s="534"/>
      <c r="D153" s="645"/>
      <c r="E153" s="651" t="s">
        <v>91</v>
      </c>
      <c r="F153" s="627"/>
      <c r="G153" s="627"/>
      <c r="H153" s="632"/>
      <c r="I153" s="963">
        <f>(I154+I155+I156+I157)</f>
        <v>0</v>
      </c>
      <c r="J153" s="963"/>
      <c r="K153" s="534"/>
      <c r="L153" s="535"/>
      <c r="M153" s="527"/>
      <c r="N153" s="527"/>
    </row>
    <row r="154" spans="1:14" ht="14.25" thickTop="1" thickBot="1" x14ac:dyDescent="0.25">
      <c r="B154" s="514"/>
      <c r="C154" s="534"/>
      <c r="D154" s="645"/>
      <c r="E154" s="652" t="s">
        <v>44</v>
      </c>
      <c r="F154" s="619"/>
      <c r="G154" s="619"/>
      <c r="H154" s="620"/>
      <c r="I154" s="946"/>
      <c r="J154" s="946"/>
      <c r="K154" s="534"/>
      <c r="L154" s="535"/>
      <c r="M154" s="527"/>
      <c r="N154" s="527"/>
    </row>
    <row r="155" spans="1:14" ht="14.25" thickTop="1" thickBot="1" x14ac:dyDescent="0.25">
      <c r="B155" s="514"/>
      <c r="C155" s="534"/>
      <c r="D155" s="645"/>
      <c r="E155" s="652" t="s">
        <v>142</v>
      </c>
      <c r="F155" s="619"/>
      <c r="G155" s="619"/>
      <c r="H155" s="620"/>
      <c r="I155" s="946"/>
      <c r="J155" s="946"/>
      <c r="K155" s="534"/>
      <c r="L155" s="535"/>
      <c r="M155" s="527"/>
      <c r="N155" s="527"/>
    </row>
    <row r="156" spans="1:14" ht="14.25" thickTop="1" thickBot="1" x14ac:dyDescent="0.25">
      <c r="B156" s="514"/>
      <c r="C156" s="534"/>
      <c r="D156" s="645"/>
      <c r="E156" s="652" t="s">
        <v>46</v>
      </c>
      <c r="F156" s="619"/>
      <c r="G156" s="619"/>
      <c r="H156" s="620"/>
      <c r="I156" s="946"/>
      <c r="J156" s="946"/>
      <c r="K156" s="534"/>
      <c r="L156" s="535"/>
      <c r="M156" s="527"/>
      <c r="N156" s="527"/>
    </row>
    <row r="157" spans="1:14" ht="14.25" thickTop="1" thickBot="1" x14ac:dyDescent="0.25">
      <c r="A157" s="527"/>
      <c r="B157" s="572"/>
      <c r="C157" s="534"/>
      <c r="D157" s="645"/>
      <c r="E157" s="652" t="s">
        <v>45</v>
      </c>
      <c r="F157" s="619"/>
      <c r="G157" s="619"/>
      <c r="H157" s="620"/>
      <c r="I157" s="946"/>
      <c r="J157" s="946"/>
      <c r="K157" s="534"/>
      <c r="L157" s="535"/>
      <c r="M157" s="527"/>
    </row>
    <row r="158" spans="1:14" ht="14.25" thickTop="1" thickBot="1" x14ac:dyDescent="0.25">
      <c r="A158" s="527"/>
      <c r="B158" s="572"/>
      <c r="C158" s="534"/>
      <c r="D158" s="645"/>
      <c r="E158" s="653" t="s">
        <v>92</v>
      </c>
      <c r="F158" s="627"/>
      <c r="G158" s="627"/>
      <c r="H158" s="632"/>
      <c r="I158" s="963">
        <f>(I159+I160+I161+I162)</f>
        <v>0</v>
      </c>
      <c r="J158" s="963"/>
      <c r="K158" s="534"/>
      <c r="L158" s="535"/>
      <c r="M158" s="527"/>
    </row>
    <row r="159" spans="1:14" ht="14.25" thickTop="1" thickBot="1" x14ac:dyDescent="0.25">
      <c r="A159" s="527"/>
      <c r="B159" s="572"/>
      <c r="C159" s="534"/>
      <c r="D159" s="645"/>
      <c r="E159" s="652" t="s">
        <v>47</v>
      </c>
      <c r="F159" s="619"/>
      <c r="G159" s="619"/>
      <c r="H159" s="620"/>
      <c r="I159" s="946"/>
      <c r="J159" s="946"/>
      <c r="K159" s="534"/>
      <c r="L159" s="535"/>
      <c r="M159" s="527"/>
    </row>
    <row r="160" spans="1:14" ht="14.25" thickTop="1" thickBot="1" x14ac:dyDescent="0.25">
      <c r="A160" s="527"/>
      <c r="B160" s="572"/>
      <c r="C160" s="534"/>
      <c r="D160" s="645"/>
      <c r="E160" s="652" t="s">
        <v>142</v>
      </c>
      <c r="F160" s="619"/>
      <c r="G160" s="619"/>
      <c r="H160" s="620"/>
      <c r="I160" s="946"/>
      <c r="J160" s="946"/>
      <c r="K160" s="534"/>
      <c r="L160" s="535"/>
      <c r="M160" s="527"/>
    </row>
    <row r="161" spans="1:17" ht="14.25" thickTop="1" thickBot="1" x14ac:dyDescent="0.25">
      <c r="A161" s="527"/>
      <c r="B161" s="572"/>
      <c r="C161" s="534"/>
      <c r="D161" s="645"/>
      <c r="E161" s="652" t="s">
        <v>46</v>
      </c>
      <c r="F161" s="619"/>
      <c r="G161" s="619"/>
      <c r="H161" s="620"/>
      <c r="I161" s="946"/>
      <c r="J161" s="946"/>
      <c r="K161" s="534"/>
      <c r="L161" s="535"/>
      <c r="M161" s="527"/>
    </row>
    <row r="162" spans="1:17" ht="14.25" thickTop="1" thickBot="1" x14ac:dyDescent="0.25">
      <c r="A162" s="527"/>
      <c r="B162" s="572"/>
      <c r="C162" s="534"/>
      <c r="D162" s="645"/>
      <c r="E162" s="652" t="s">
        <v>45</v>
      </c>
      <c r="F162" s="619"/>
      <c r="G162" s="619"/>
      <c r="H162" s="620"/>
      <c r="I162" s="946"/>
      <c r="J162" s="946"/>
      <c r="K162" s="534"/>
      <c r="L162" s="535"/>
      <c r="M162" s="527"/>
    </row>
    <row r="163" spans="1:17" ht="14.25" thickTop="1" thickBot="1" x14ac:dyDescent="0.25">
      <c r="A163" s="527"/>
      <c r="B163" s="572"/>
      <c r="C163" s="534"/>
      <c r="D163" s="645"/>
      <c r="E163" s="653" t="s">
        <v>148</v>
      </c>
      <c r="F163" s="654"/>
      <c r="G163" s="654"/>
      <c r="H163" s="655"/>
      <c r="I163" s="963">
        <f>(I164+I165+I166+I167)</f>
        <v>0</v>
      </c>
      <c r="J163" s="963"/>
      <c r="K163" s="534"/>
      <c r="L163" s="535"/>
      <c r="M163" s="527"/>
    </row>
    <row r="164" spans="1:17" ht="14.25" thickTop="1" thickBot="1" x14ac:dyDescent="0.25">
      <c r="A164" s="527"/>
      <c r="B164" s="572"/>
      <c r="C164" s="534"/>
      <c r="D164" s="645"/>
      <c r="E164" s="652" t="s">
        <v>47</v>
      </c>
      <c r="F164" s="619"/>
      <c r="G164" s="619"/>
      <c r="H164" s="620"/>
      <c r="I164" s="946"/>
      <c r="J164" s="946"/>
      <c r="K164" s="534"/>
      <c r="L164" s="535"/>
      <c r="M164" s="527"/>
    </row>
    <row r="165" spans="1:17" ht="14.25" thickTop="1" thickBot="1" x14ac:dyDescent="0.25">
      <c r="A165" s="527"/>
      <c r="B165" s="572"/>
      <c r="C165" s="534"/>
      <c r="D165" s="645"/>
      <c r="E165" s="652" t="s">
        <v>142</v>
      </c>
      <c r="F165" s="619"/>
      <c r="G165" s="619"/>
      <c r="H165" s="620"/>
      <c r="I165" s="964"/>
      <c r="J165" s="964"/>
      <c r="K165" s="534"/>
      <c r="L165" s="535"/>
      <c r="M165" s="527"/>
    </row>
    <row r="166" spans="1:17" ht="14.25" thickTop="1" thickBot="1" x14ac:dyDescent="0.25">
      <c r="A166" s="527"/>
      <c r="B166" s="572"/>
      <c r="C166" s="534"/>
      <c r="D166" s="645"/>
      <c r="E166" s="652" t="s">
        <v>46</v>
      </c>
      <c r="F166" s="619"/>
      <c r="G166" s="619"/>
      <c r="H166" s="620"/>
      <c r="I166" s="946"/>
      <c r="J166" s="946"/>
      <c r="K166" s="534"/>
      <c r="L166" s="535"/>
      <c r="M166" s="527"/>
    </row>
    <row r="167" spans="1:17" ht="14.25" thickTop="1" thickBot="1" x14ac:dyDescent="0.25">
      <c r="A167" s="527"/>
      <c r="B167" s="572"/>
      <c r="C167" s="534"/>
      <c r="D167" s="645"/>
      <c r="E167" s="652" t="s">
        <v>45</v>
      </c>
      <c r="F167" s="619"/>
      <c r="G167" s="619"/>
      <c r="H167" s="620"/>
      <c r="I167" s="946"/>
      <c r="J167" s="946"/>
      <c r="K167" s="534"/>
      <c r="L167" s="535"/>
      <c r="M167" s="527"/>
    </row>
    <row r="168" spans="1:17" ht="14.25" thickTop="1" thickBot="1" x14ac:dyDescent="0.25">
      <c r="A168" s="527"/>
      <c r="B168" s="572"/>
      <c r="C168" s="534"/>
      <c r="D168" s="645"/>
      <c r="E168" s="653" t="s">
        <v>149</v>
      </c>
      <c r="F168" s="654"/>
      <c r="G168" s="654"/>
      <c r="H168" s="655"/>
      <c r="I168" s="963">
        <f>(I169+I170+I171+I172)</f>
        <v>0</v>
      </c>
      <c r="J168" s="963"/>
      <c r="K168" s="534"/>
      <c r="L168" s="535"/>
      <c r="M168" s="527"/>
    </row>
    <row r="169" spans="1:17" ht="14.25" thickTop="1" thickBot="1" x14ac:dyDescent="0.25">
      <c r="A169" s="527"/>
      <c r="B169" s="572"/>
      <c r="C169" s="534"/>
      <c r="D169" s="645"/>
      <c r="E169" s="652" t="s">
        <v>47</v>
      </c>
      <c r="F169" s="619"/>
      <c r="G169" s="619"/>
      <c r="H169" s="620"/>
      <c r="I169" s="946"/>
      <c r="J169" s="946"/>
      <c r="K169" s="534"/>
      <c r="L169" s="535"/>
      <c r="M169" s="527"/>
    </row>
    <row r="170" spans="1:17" ht="14.25" thickTop="1" thickBot="1" x14ac:dyDescent="0.25">
      <c r="A170" s="527"/>
      <c r="B170" s="572"/>
      <c r="C170" s="534"/>
      <c r="D170" s="645"/>
      <c r="E170" s="652" t="s">
        <v>142</v>
      </c>
      <c r="F170" s="619"/>
      <c r="G170" s="619"/>
      <c r="H170" s="620"/>
      <c r="I170" s="946"/>
      <c r="J170" s="946"/>
      <c r="K170" s="534"/>
      <c r="L170" s="535"/>
      <c r="M170" s="527"/>
    </row>
    <row r="171" spans="1:17" ht="14.25" thickTop="1" thickBot="1" x14ac:dyDescent="0.25">
      <c r="A171" s="527"/>
      <c r="B171" s="572"/>
      <c r="C171" s="534"/>
      <c r="D171" s="645"/>
      <c r="E171" s="652" t="s">
        <v>46</v>
      </c>
      <c r="F171" s="619"/>
      <c r="G171" s="619"/>
      <c r="H171" s="620"/>
      <c r="I171" s="946"/>
      <c r="J171" s="946"/>
      <c r="K171" s="534"/>
      <c r="L171" s="535"/>
      <c r="M171" s="527"/>
    </row>
    <row r="172" spans="1:17" ht="14.25" thickTop="1" thickBot="1" x14ac:dyDescent="0.25">
      <c r="A172" s="527"/>
      <c r="B172" s="572"/>
      <c r="C172" s="534"/>
      <c r="D172" s="656"/>
      <c r="E172" s="652" t="s">
        <v>45</v>
      </c>
      <c r="F172" s="619"/>
      <c r="G172" s="619"/>
      <c r="H172" s="620"/>
      <c r="I172" s="946"/>
      <c r="J172" s="946"/>
      <c r="K172" s="534"/>
      <c r="L172" s="535"/>
    </row>
    <row r="173" spans="1:17" ht="16.5" thickTop="1" thickBot="1" x14ac:dyDescent="0.25">
      <c r="B173" s="514"/>
      <c r="C173" s="534"/>
      <c r="D173" s="727" t="s">
        <v>95</v>
      </c>
      <c r="E173" s="657"/>
      <c r="F173" s="642"/>
      <c r="G173" s="642"/>
      <c r="H173" s="658"/>
      <c r="I173" s="927">
        <f>SUM(I174:J210)</f>
        <v>6</v>
      </c>
      <c r="J173" s="927"/>
      <c r="K173" s="534"/>
      <c r="L173" s="535"/>
      <c r="P173" s="527"/>
      <c r="Q173" s="527"/>
    </row>
    <row r="174" spans="1:17" s="527" customFormat="1" ht="14.25" customHeight="1" thickTop="1" thickBot="1" x14ac:dyDescent="0.25">
      <c r="A174" s="517"/>
      <c r="B174" s="514"/>
      <c r="C174" s="514"/>
      <c r="D174" s="659"/>
      <c r="E174" s="660" t="s">
        <v>54</v>
      </c>
      <c r="F174" s="660"/>
      <c r="G174" s="660"/>
      <c r="H174" s="661"/>
      <c r="I174" s="946"/>
      <c r="J174" s="946"/>
      <c r="K174" s="534"/>
      <c r="L174" s="535"/>
      <c r="M174" s="517"/>
      <c r="N174" s="517"/>
      <c r="O174" s="517"/>
      <c r="P174" s="517"/>
      <c r="Q174" s="517"/>
    </row>
    <row r="175" spans="1:17" ht="14.25" customHeight="1" thickTop="1" thickBot="1" x14ac:dyDescent="0.25">
      <c r="B175" s="514"/>
      <c r="C175" s="514"/>
      <c r="D175" s="659"/>
      <c r="E175" s="660" t="s">
        <v>30</v>
      </c>
      <c r="F175" s="619"/>
      <c r="G175" s="619"/>
      <c r="H175" s="620"/>
      <c r="I175" s="946"/>
      <c r="J175" s="946"/>
      <c r="K175" s="534"/>
      <c r="L175" s="535"/>
    </row>
    <row r="176" spans="1:17" ht="14.25" customHeight="1" thickTop="1" thickBot="1" x14ac:dyDescent="0.25">
      <c r="B176" s="514"/>
      <c r="C176" s="514"/>
      <c r="D176" s="659"/>
      <c r="E176" s="660" t="s">
        <v>55</v>
      </c>
      <c r="F176" s="662"/>
      <c r="G176" s="619"/>
      <c r="H176" s="620"/>
      <c r="I176" s="946"/>
      <c r="J176" s="946"/>
      <c r="K176" s="534"/>
      <c r="L176" s="535"/>
    </row>
    <row r="177" spans="2:13" ht="14.25" customHeight="1" thickTop="1" thickBot="1" x14ac:dyDescent="0.25">
      <c r="B177" s="514"/>
      <c r="C177" s="534"/>
      <c r="D177" s="659"/>
      <c r="E177" s="660" t="s">
        <v>97</v>
      </c>
      <c r="F177" s="619"/>
      <c r="G177" s="619"/>
      <c r="H177" s="620"/>
      <c r="I177" s="946"/>
      <c r="J177" s="946"/>
      <c r="K177" s="534"/>
      <c r="L177" s="535"/>
    </row>
    <row r="178" spans="2:13" ht="14.25" customHeight="1" thickTop="1" thickBot="1" x14ac:dyDescent="0.4">
      <c r="B178" s="514"/>
      <c r="C178" s="534"/>
      <c r="D178" s="659"/>
      <c r="E178" s="660" t="s">
        <v>28</v>
      </c>
      <c r="F178" s="619"/>
      <c r="G178" s="619"/>
      <c r="H178" s="620"/>
      <c r="I178" s="946"/>
      <c r="J178" s="946"/>
      <c r="K178" s="534"/>
      <c r="L178" s="535"/>
      <c r="M178" s="663"/>
    </row>
    <row r="179" spans="2:13" ht="14.25" customHeight="1" thickTop="1" thickBot="1" x14ac:dyDescent="0.4">
      <c r="B179" s="514"/>
      <c r="C179" s="534"/>
      <c r="D179" s="659"/>
      <c r="E179" s="664" t="s">
        <v>129</v>
      </c>
      <c r="F179" s="619"/>
      <c r="G179" s="619"/>
      <c r="H179" s="620"/>
      <c r="I179" s="946"/>
      <c r="J179" s="946"/>
      <c r="K179" s="534"/>
      <c r="L179" s="535"/>
      <c r="M179" s="663"/>
    </row>
    <row r="180" spans="2:13" ht="14.25" customHeight="1" thickTop="1" thickBot="1" x14ac:dyDescent="0.25">
      <c r="B180" s="514"/>
      <c r="C180" s="534"/>
      <c r="D180" s="665"/>
      <c r="E180" s="660" t="s">
        <v>98</v>
      </c>
      <c r="F180" s="619"/>
      <c r="G180" s="619"/>
      <c r="H180" s="620"/>
      <c r="I180" s="946"/>
      <c r="J180" s="946"/>
      <c r="K180" s="534"/>
      <c r="L180" s="535"/>
    </row>
    <row r="181" spans="2:13" ht="14.25" customHeight="1" thickTop="1" thickBot="1" x14ac:dyDescent="0.25">
      <c r="B181" s="514"/>
      <c r="C181" s="534"/>
      <c r="D181" s="659"/>
      <c r="E181" s="660" t="s">
        <v>56</v>
      </c>
      <c r="F181" s="619"/>
      <c r="G181" s="619"/>
      <c r="H181" s="620"/>
      <c r="I181" s="946"/>
      <c r="J181" s="946"/>
      <c r="K181" s="534"/>
      <c r="L181" s="535"/>
    </row>
    <row r="182" spans="2:13" ht="14.25" customHeight="1" thickTop="1" thickBot="1" x14ac:dyDescent="0.25">
      <c r="B182" s="514"/>
      <c r="C182" s="534"/>
      <c r="D182" s="665"/>
      <c r="E182" s="666" t="s">
        <v>100</v>
      </c>
      <c r="F182" s="619"/>
      <c r="G182" s="619"/>
      <c r="H182" s="620"/>
      <c r="I182" s="946"/>
      <c r="J182" s="946"/>
      <c r="K182" s="534"/>
      <c r="L182" s="535"/>
    </row>
    <row r="183" spans="2:13" ht="14.25" customHeight="1" thickTop="1" thickBot="1" x14ac:dyDescent="0.25">
      <c r="B183" s="514"/>
      <c r="C183" s="534"/>
      <c r="D183" s="659"/>
      <c r="E183" s="660" t="s">
        <v>99</v>
      </c>
      <c r="F183" s="619"/>
      <c r="G183" s="619"/>
      <c r="H183" s="620"/>
      <c r="I183" s="946"/>
      <c r="J183" s="946"/>
      <c r="K183" s="534"/>
      <c r="L183" s="535"/>
    </row>
    <row r="184" spans="2:13" ht="14.25" customHeight="1" thickTop="1" thickBot="1" x14ac:dyDescent="0.25">
      <c r="B184" s="514"/>
      <c r="C184" s="534"/>
      <c r="D184" s="659"/>
      <c r="E184" s="660" t="s">
        <v>94</v>
      </c>
      <c r="F184" s="619"/>
      <c r="G184" s="619"/>
      <c r="H184" s="620"/>
      <c r="I184" s="946"/>
      <c r="J184" s="946"/>
      <c r="K184" s="534"/>
      <c r="L184" s="535"/>
    </row>
    <row r="185" spans="2:13" ht="14.25" customHeight="1" thickTop="1" thickBot="1" x14ac:dyDescent="0.25">
      <c r="B185" s="514"/>
      <c r="C185" s="534"/>
      <c r="D185" s="659"/>
      <c r="E185" s="667" t="s">
        <v>59</v>
      </c>
      <c r="F185" s="613"/>
      <c r="G185" s="613"/>
      <c r="H185" s="613"/>
      <c r="I185" s="946"/>
      <c r="J185" s="946"/>
      <c r="K185" s="534"/>
      <c r="L185" s="535"/>
    </row>
    <row r="186" spans="2:13" ht="14.25" customHeight="1" thickTop="1" thickBot="1" x14ac:dyDescent="0.25">
      <c r="B186" s="514"/>
      <c r="C186" s="534"/>
      <c r="D186" s="659"/>
      <c r="E186" s="668" t="s">
        <v>103</v>
      </c>
      <c r="F186" s="619"/>
      <c r="G186" s="619"/>
      <c r="H186" s="620"/>
      <c r="I186" s="946"/>
      <c r="J186" s="946"/>
      <c r="K186" s="534"/>
      <c r="L186" s="535"/>
    </row>
    <row r="187" spans="2:13" ht="14.25" customHeight="1" thickTop="1" thickBot="1" x14ac:dyDescent="0.25">
      <c r="B187" s="514"/>
      <c r="C187" s="534"/>
      <c r="D187" s="659"/>
      <c r="E187" s="660" t="s">
        <v>101</v>
      </c>
      <c r="F187" s="613"/>
      <c r="G187" s="613"/>
      <c r="H187" s="613"/>
      <c r="I187" s="946"/>
      <c r="J187" s="946"/>
      <c r="K187" s="534"/>
      <c r="L187" s="535"/>
    </row>
    <row r="188" spans="2:13" ht="14.25" customHeight="1" thickTop="1" thickBot="1" x14ac:dyDescent="0.25">
      <c r="B188" s="514"/>
      <c r="C188" s="534"/>
      <c r="D188" s="659"/>
      <c r="E188" s="660" t="s">
        <v>107</v>
      </c>
      <c r="F188" s="619"/>
      <c r="G188" s="619"/>
      <c r="H188" s="620"/>
      <c r="I188" s="946"/>
      <c r="J188" s="946"/>
      <c r="K188" s="534"/>
      <c r="L188" s="535"/>
    </row>
    <row r="189" spans="2:13" ht="14.25" customHeight="1" thickTop="1" thickBot="1" x14ac:dyDescent="0.25">
      <c r="B189" s="514"/>
      <c r="C189" s="534"/>
      <c r="D189" s="659"/>
      <c r="E189" s="660" t="s">
        <v>93</v>
      </c>
      <c r="F189" s="619"/>
      <c r="G189" s="619"/>
      <c r="H189" s="620"/>
      <c r="I189" s="946"/>
      <c r="J189" s="946"/>
      <c r="K189" s="534"/>
      <c r="L189" s="535"/>
    </row>
    <row r="190" spans="2:13" ht="14.25" customHeight="1" thickTop="1" thickBot="1" x14ac:dyDescent="0.25">
      <c r="B190" s="514"/>
      <c r="C190" s="534"/>
      <c r="D190" s="659"/>
      <c r="E190" s="660" t="s">
        <v>102</v>
      </c>
      <c r="F190" s="662"/>
      <c r="G190" s="619"/>
      <c r="H190" s="620"/>
      <c r="I190" s="946"/>
      <c r="J190" s="946"/>
      <c r="K190" s="534"/>
      <c r="L190" s="535"/>
    </row>
    <row r="191" spans="2:13" ht="14.25" customHeight="1" thickTop="1" thickBot="1" x14ac:dyDescent="0.25">
      <c r="B191" s="514"/>
      <c r="C191" s="514"/>
      <c r="D191" s="665"/>
      <c r="E191" s="660" t="s">
        <v>106</v>
      </c>
      <c r="F191" s="662"/>
      <c r="G191" s="619"/>
      <c r="H191" s="620"/>
      <c r="I191" s="946"/>
      <c r="J191" s="946"/>
      <c r="K191" s="534"/>
      <c r="L191" s="535"/>
    </row>
    <row r="192" spans="2:13" ht="14.25" customHeight="1" thickTop="1" thickBot="1" x14ac:dyDescent="0.25">
      <c r="B192" s="514"/>
      <c r="C192" s="514"/>
      <c r="D192" s="665"/>
      <c r="E192" s="660" t="s">
        <v>70</v>
      </c>
      <c r="F192" s="662"/>
      <c r="G192" s="619"/>
      <c r="H192" s="620"/>
      <c r="I192" s="946"/>
      <c r="J192" s="946"/>
      <c r="K192" s="534"/>
      <c r="L192" s="535"/>
    </row>
    <row r="193" spans="2:12" ht="14.25" customHeight="1" thickTop="1" thickBot="1" x14ac:dyDescent="0.25">
      <c r="B193" s="514"/>
      <c r="C193" s="514"/>
      <c r="D193" s="659"/>
      <c r="E193" s="669" t="s">
        <v>109</v>
      </c>
      <c r="F193" s="613"/>
      <c r="G193" s="613"/>
      <c r="H193" s="613"/>
      <c r="I193" s="946"/>
      <c r="J193" s="946"/>
      <c r="K193" s="534"/>
      <c r="L193" s="535"/>
    </row>
    <row r="194" spans="2:12" ht="14.25" customHeight="1" thickTop="1" thickBot="1" x14ac:dyDescent="0.25">
      <c r="B194" s="514"/>
      <c r="C194" s="514"/>
      <c r="D194" s="659"/>
      <c r="E194" s="669" t="s">
        <v>38</v>
      </c>
      <c r="F194" s="619"/>
      <c r="G194" s="619"/>
      <c r="H194" s="620"/>
      <c r="I194" s="946"/>
      <c r="J194" s="946"/>
      <c r="K194" s="534"/>
      <c r="L194" s="535"/>
    </row>
    <row r="195" spans="2:12" ht="14.25" customHeight="1" thickTop="1" thickBot="1" x14ac:dyDescent="0.25">
      <c r="B195" s="514"/>
      <c r="C195" s="514"/>
      <c r="D195" s="659"/>
      <c r="E195" s="670" t="s">
        <v>74</v>
      </c>
      <c r="F195" s="613"/>
      <c r="G195" s="613"/>
      <c r="H195" s="613"/>
      <c r="I195" s="946"/>
      <c r="J195" s="946"/>
      <c r="K195" s="534"/>
      <c r="L195" s="535"/>
    </row>
    <row r="196" spans="2:12" ht="14.25" customHeight="1" thickTop="1" thickBot="1" x14ac:dyDescent="0.25">
      <c r="B196" s="514"/>
      <c r="C196" s="514"/>
      <c r="D196" s="659"/>
      <c r="E196" s="669" t="s">
        <v>150</v>
      </c>
      <c r="F196" s="619"/>
      <c r="G196" s="619"/>
      <c r="H196" s="620"/>
      <c r="I196" s="946"/>
      <c r="J196" s="946"/>
      <c r="K196" s="534"/>
      <c r="L196" s="535"/>
    </row>
    <row r="197" spans="2:12" ht="14.25" customHeight="1" thickTop="1" thickBot="1" x14ac:dyDescent="0.25">
      <c r="B197" s="514"/>
      <c r="C197" s="514"/>
      <c r="D197" s="665"/>
      <c r="E197" s="669" t="s">
        <v>52</v>
      </c>
      <c r="F197" s="619"/>
      <c r="G197" s="619"/>
      <c r="H197" s="620"/>
      <c r="I197" s="946"/>
      <c r="J197" s="946"/>
      <c r="K197" s="534"/>
      <c r="L197" s="535"/>
    </row>
    <row r="198" spans="2:12" ht="14.25" customHeight="1" thickTop="1" thickBot="1" x14ac:dyDescent="0.25">
      <c r="B198" s="514"/>
      <c r="C198" s="514"/>
      <c r="D198" s="665"/>
      <c r="E198" s="671" t="s">
        <v>110</v>
      </c>
      <c r="F198" s="619"/>
      <c r="G198" s="619"/>
      <c r="H198" s="620"/>
      <c r="I198" s="946"/>
      <c r="J198" s="946"/>
      <c r="K198" s="534"/>
      <c r="L198" s="535"/>
    </row>
    <row r="199" spans="2:12" ht="14.25" customHeight="1" thickTop="1" thickBot="1" x14ac:dyDescent="0.25">
      <c r="B199" s="514"/>
      <c r="C199" s="514"/>
      <c r="D199" s="665"/>
      <c r="E199" s="669" t="s">
        <v>75</v>
      </c>
      <c r="F199" s="619"/>
      <c r="G199" s="619"/>
      <c r="H199" s="620"/>
      <c r="I199" s="946"/>
      <c r="J199" s="946"/>
      <c r="K199" s="534"/>
      <c r="L199" s="535"/>
    </row>
    <row r="200" spans="2:12" ht="14.25" customHeight="1" thickTop="1" thickBot="1" x14ac:dyDescent="0.25">
      <c r="B200" s="514"/>
      <c r="C200" s="514"/>
      <c r="D200" s="665"/>
      <c r="E200" s="669" t="s">
        <v>111</v>
      </c>
      <c r="F200" s="619"/>
      <c r="G200" s="619"/>
      <c r="H200" s="620"/>
      <c r="I200" s="946"/>
      <c r="J200" s="946"/>
      <c r="K200" s="534"/>
      <c r="L200" s="535"/>
    </row>
    <row r="201" spans="2:12" ht="14.25" customHeight="1" thickTop="1" thickBot="1" x14ac:dyDescent="0.25">
      <c r="B201" s="514"/>
      <c r="C201" s="514"/>
      <c r="D201" s="665"/>
      <c r="E201" s="669" t="s">
        <v>151</v>
      </c>
      <c r="F201" s="619"/>
      <c r="G201" s="619"/>
      <c r="H201" s="620"/>
      <c r="I201" s="946"/>
      <c r="J201" s="946"/>
      <c r="K201" s="534"/>
      <c r="L201" s="535"/>
    </row>
    <row r="202" spans="2:12" ht="14.25" customHeight="1" thickTop="1" thickBot="1" x14ac:dyDescent="0.25">
      <c r="B202" s="514"/>
      <c r="C202" s="514"/>
      <c r="D202" s="665"/>
      <c r="E202" s="669" t="s">
        <v>152</v>
      </c>
      <c r="F202" s="619"/>
      <c r="G202" s="619"/>
      <c r="H202" s="620"/>
      <c r="I202" s="946"/>
      <c r="J202" s="946"/>
      <c r="K202" s="534"/>
      <c r="L202" s="535"/>
    </row>
    <row r="203" spans="2:12" ht="14.25" customHeight="1" thickTop="1" thickBot="1" x14ac:dyDescent="0.25">
      <c r="B203" s="514"/>
      <c r="C203" s="514"/>
      <c r="D203" s="665"/>
      <c r="E203" s="669" t="s">
        <v>153</v>
      </c>
      <c r="F203" s="619"/>
      <c r="G203" s="619"/>
      <c r="H203" s="620"/>
      <c r="I203" s="946"/>
      <c r="J203" s="946"/>
      <c r="K203" s="534"/>
      <c r="L203" s="535"/>
    </row>
    <row r="204" spans="2:12" ht="14.25" customHeight="1" thickTop="1" thickBot="1" x14ac:dyDescent="0.25">
      <c r="B204" s="514"/>
      <c r="C204" s="514"/>
      <c r="D204" s="665"/>
      <c r="E204" s="669" t="s">
        <v>154</v>
      </c>
      <c r="F204" s="619"/>
      <c r="G204" s="619"/>
      <c r="H204" s="620"/>
      <c r="I204" s="946"/>
      <c r="J204" s="946"/>
      <c r="K204" s="534"/>
      <c r="L204" s="535"/>
    </row>
    <row r="205" spans="2:12" ht="14.25" customHeight="1" thickTop="1" thickBot="1" x14ac:dyDescent="0.25">
      <c r="B205" s="514"/>
      <c r="C205" s="514"/>
      <c r="D205" s="665"/>
      <c r="E205" s="670" t="s">
        <v>108</v>
      </c>
      <c r="F205" s="619"/>
      <c r="G205" s="619"/>
      <c r="H205" s="620"/>
      <c r="I205" s="946"/>
      <c r="J205" s="946"/>
      <c r="K205" s="534"/>
      <c r="L205" s="535"/>
    </row>
    <row r="206" spans="2:12" ht="14.25" customHeight="1" thickTop="1" thickBot="1" x14ac:dyDescent="0.25">
      <c r="B206" s="514"/>
      <c r="C206" s="514"/>
      <c r="D206" s="659"/>
      <c r="E206" s="635" t="s">
        <v>105</v>
      </c>
      <c r="F206" s="613"/>
      <c r="G206" s="613"/>
      <c r="H206" s="613"/>
      <c r="I206" s="946"/>
      <c r="J206" s="946"/>
      <c r="K206" s="534"/>
      <c r="L206" s="535"/>
    </row>
    <row r="207" spans="2:12" ht="14.25" customHeight="1" thickTop="1" thickBot="1" x14ac:dyDescent="0.25">
      <c r="B207" s="514"/>
      <c r="C207" s="514"/>
      <c r="D207" s="672"/>
      <c r="E207" s="669" t="s">
        <v>104</v>
      </c>
      <c r="F207" s="619"/>
      <c r="G207" s="619"/>
      <c r="H207" s="620"/>
      <c r="I207" s="946"/>
      <c r="J207" s="946"/>
      <c r="K207" s="534"/>
      <c r="L207" s="535"/>
    </row>
    <row r="208" spans="2:12" ht="14.25" customHeight="1" thickTop="1" thickBot="1" x14ac:dyDescent="0.25">
      <c r="B208" s="514"/>
      <c r="C208" s="514"/>
      <c r="D208" s="665"/>
      <c r="E208" s="635" t="s">
        <v>96</v>
      </c>
      <c r="F208" s="619"/>
      <c r="G208" s="619"/>
      <c r="H208" s="620"/>
      <c r="I208" s="965"/>
      <c r="J208" s="965"/>
      <c r="K208" s="534"/>
      <c r="L208" s="535"/>
    </row>
    <row r="209" spans="2:12" ht="14.25" customHeight="1" thickTop="1" thickBot="1" x14ac:dyDescent="0.25">
      <c r="B209" s="514"/>
      <c r="C209" s="514"/>
      <c r="D209" s="665"/>
      <c r="E209" s="669" t="s">
        <v>155</v>
      </c>
      <c r="F209" s="619"/>
      <c r="G209" s="619"/>
      <c r="H209" s="620"/>
      <c r="I209" s="965">
        <v>3</v>
      </c>
      <c r="J209" s="965"/>
      <c r="K209" s="534"/>
      <c r="L209" s="535"/>
    </row>
    <row r="210" spans="2:12" ht="14.25" customHeight="1" thickTop="1" thickBot="1" x14ac:dyDescent="0.25">
      <c r="B210" s="514"/>
      <c r="C210" s="514"/>
      <c r="D210" s="673"/>
      <c r="E210" s="674" t="s">
        <v>50</v>
      </c>
      <c r="F210" s="619"/>
      <c r="G210" s="619"/>
      <c r="H210" s="620"/>
      <c r="I210" s="965">
        <v>3</v>
      </c>
      <c r="J210" s="965"/>
      <c r="K210" s="534"/>
      <c r="L210" s="535"/>
    </row>
    <row r="211" spans="2:12" ht="16.5" thickTop="1" thickBot="1" x14ac:dyDescent="0.25">
      <c r="B211" s="514"/>
      <c r="C211" s="514"/>
      <c r="D211" s="675" t="s">
        <v>157</v>
      </c>
      <c r="E211" s="676"/>
      <c r="F211" s="677"/>
      <c r="G211" s="677"/>
      <c r="H211" s="678"/>
      <c r="I211" s="889">
        <f>SUM(I212:J214)</f>
        <v>7</v>
      </c>
      <c r="J211" s="890"/>
      <c r="K211" s="534"/>
      <c r="L211" s="535"/>
    </row>
    <row r="212" spans="2:12" ht="14.25" thickTop="1" thickBot="1" x14ac:dyDescent="0.25">
      <c r="B212" s="514"/>
      <c r="C212" s="514"/>
      <c r="D212" s="679"/>
      <c r="E212" s="652" t="s">
        <v>115</v>
      </c>
      <c r="F212" s="619"/>
      <c r="G212" s="619"/>
      <c r="H212" s="620"/>
      <c r="I212" s="965">
        <v>4</v>
      </c>
      <c r="J212" s="965"/>
      <c r="K212" s="534"/>
      <c r="L212" s="535"/>
    </row>
    <row r="213" spans="2:12" ht="14.25" thickTop="1" thickBot="1" x14ac:dyDescent="0.25">
      <c r="B213" s="514"/>
      <c r="C213" s="514"/>
      <c r="D213" s="680"/>
      <c r="E213" s="652" t="s">
        <v>158</v>
      </c>
      <c r="F213" s="619"/>
      <c r="G213" s="619"/>
      <c r="H213" s="620"/>
      <c r="I213" s="965"/>
      <c r="J213" s="965"/>
      <c r="K213" s="534"/>
      <c r="L213" s="535"/>
    </row>
    <row r="214" spans="2:12" ht="14.25" thickTop="1" thickBot="1" x14ac:dyDescent="0.25">
      <c r="B214" s="514"/>
      <c r="C214" s="514"/>
      <c r="D214" s="680"/>
      <c r="E214" s="652" t="s">
        <v>159</v>
      </c>
      <c r="F214" s="623"/>
      <c r="G214" s="623"/>
      <c r="H214" s="624"/>
      <c r="I214" s="966">
        <v>3</v>
      </c>
      <c r="J214" s="967"/>
      <c r="K214" s="534"/>
      <c r="L214" s="535"/>
    </row>
    <row r="215" spans="2:12" ht="16.5" thickTop="1" thickBot="1" x14ac:dyDescent="0.3">
      <c r="B215" s="514"/>
      <c r="C215" s="514"/>
      <c r="D215" s="572"/>
      <c r="E215" s="681" t="s">
        <v>116</v>
      </c>
      <c r="F215" s="682"/>
      <c r="G215" s="682"/>
      <c r="H215" s="683"/>
      <c r="I215" s="935">
        <f>(I216+I217)</f>
        <v>0</v>
      </c>
      <c r="J215" s="935"/>
      <c r="K215" s="534"/>
      <c r="L215" s="535"/>
    </row>
    <row r="216" spans="2:12" ht="14.25" thickTop="1" thickBot="1" x14ac:dyDescent="0.25">
      <c r="B216" s="514"/>
      <c r="C216" s="514"/>
      <c r="D216" s="680"/>
      <c r="E216" s="684" t="s">
        <v>175</v>
      </c>
      <c r="F216" s="619"/>
      <c r="G216" s="619"/>
      <c r="H216" s="620"/>
      <c r="I216" s="965"/>
      <c r="J216" s="965"/>
      <c r="K216" s="534"/>
      <c r="L216" s="535"/>
    </row>
    <row r="217" spans="2:12" ht="14.25" thickTop="1" thickBot="1" x14ac:dyDescent="0.25">
      <c r="B217" s="685"/>
      <c r="C217" s="514"/>
      <c r="D217" s="686"/>
      <c r="E217" s="687" t="s">
        <v>176</v>
      </c>
      <c r="F217" s="688"/>
      <c r="G217" s="688"/>
      <c r="H217" s="689"/>
      <c r="I217" s="971"/>
      <c r="J217" s="971"/>
      <c r="K217" s="534"/>
      <c r="L217" s="535"/>
    </row>
    <row r="218" spans="2:12" ht="15.75" thickTop="1" thickBot="1" x14ac:dyDescent="0.25">
      <c r="B218" s="514"/>
      <c r="C218" s="514"/>
      <c r="D218" s="680"/>
      <c r="E218" s="690" t="s">
        <v>120</v>
      </c>
      <c r="F218" s="691"/>
      <c r="G218" s="691"/>
      <c r="H218" s="692"/>
      <c r="I218" s="935">
        <f>(I219+I220+I221+I222)</f>
        <v>0</v>
      </c>
      <c r="J218" s="935"/>
      <c r="K218" s="534"/>
      <c r="L218" s="535"/>
    </row>
    <row r="219" spans="2:12" ht="14.25" thickTop="1" thickBot="1" x14ac:dyDescent="0.25">
      <c r="B219" s="514"/>
      <c r="C219" s="514"/>
      <c r="D219" s="680"/>
      <c r="E219" s="693" t="s">
        <v>160</v>
      </c>
      <c r="F219" s="646"/>
      <c r="G219" s="646"/>
      <c r="H219" s="694"/>
      <c r="I219" s="972"/>
      <c r="J219" s="973"/>
      <c r="K219" s="534"/>
      <c r="L219" s="535"/>
    </row>
    <row r="220" spans="2:12" ht="14.25" thickTop="1" thickBot="1" x14ac:dyDescent="0.25">
      <c r="B220" s="514"/>
      <c r="C220" s="514"/>
      <c r="D220" s="680"/>
      <c r="E220" s="693" t="s">
        <v>118</v>
      </c>
      <c r="F220" s="646"/>
      <c r="G220" s="646"/>
      <c r="H220" s="694"/>
      <c r="I220" s="966"/>
      <c r="J220" s="967"/>
      <c r="K220" s="534"/>
      <c r="L220" s="535"/>
    </row>
    <row r="221" spans="2:12" ht="14.25" thickTop="1" thickBot="1" x14ac:dyDescent="0.25">
      <c r="B221" s="514"/>
      <c r="C221" s="514"/>
      <c r="D221" s="680"/>
      <c r="E221" s="693" t="s">
        <v>119</v>
      </c>
      <c r="F221" s="646"/>
      <c r="G221" s="646"/>
      <c r="H221" s="694"/>
      <c r="I221" s="966"/>
      <c r="J221" s="967"/>
      <c r="K221" s="534"/>
      <c r="L221" s="535"/>
    </row>
    <row r="222" spans="2:12" ht="14.25" thickTop="1" thickBot="1" x14ac:dyDescent="0.25">
      <c r="B222" s="514"/>
      <c r="C222" s="514"/>
      <c r="D222" s="680"/>
      <c r="E222" s="671" t="s">
        <v>161</v>
      </c>
      <c r="F222" s="619"/>
      <c r="G222" s="619"/>
      <c r="H222" s="620"/>
      <c r="I222" s="966"/>
      <c r="J222" s="967"/>
      <c r="K222" s="534"/>
      <c r="L222" s="535"/>
    </row>
    <row r="223" spans="2:12" ht="16.5" thickTop="1" thickBot="1" x14ac:dyDescent="0.25">
      <c r="B223" s="514"/>
      <c r="C223" s="514"/>
      <c r="D223" s="695" t="s">
        <v>162</v>
      </c>
      <c r="E223" s="676"/>
      <c r="F223" s="676"/>
      <c r="G223" s="676"/>
      <c r="H223" s="696"/>
      <c r="I223" s="889">
        <f>(I224+I225+I226)</f>
        <v>13</v>
      </c>
      <c r="J223" s="890"/>
      <c r="K223" s="534"/>
      <c r="L223" s="535"/>
    </row>
    <row r="224" spans="2:12" ht="14.25" thickTop="1" thickBot="1" x14ac:dyDescent="0.25">
      <c r="B224" s="514"/>
      <c r="C224" s="514"/>
      <c r="D224" s="680"/>
      <c r="E224" s="697" t="s">
        <v>10</v>
      </c>
      <c r="F224" s="613"/>
      <c r="G224" s="613"/>
      <c r="H224" s="613"/>
      <c r="I224" s="971">
        <v>1</v>
      </c>
      <c r="J224" s="971"/>
      <c r="K224" s="534"/>
      <c r="L224" s="535"/>
    </row>
    <row r="225" spans="2:13" ht="14.25" thickTop="1" thickBot="1" x14ac:dyDescent="0.25">
      <c r="B225" s="514"/>
      <c r="C225" s="514"/>
      <c r="D225" s="680"/>
      <c r="E225" s="652" t="s">
        <v>163</v>
      </c>
      <c r="F225" s="619"/>
      <c r="G225" s="619"/>
      <c r="H225" s="620"/>
      <c r="I225" s="965"/>
      <c r="J225" s="965"/>
      <c r="K225" s="534"/>
      <c r="L225" s="535"/>
    </row>
    <row r="226" spans="2:13" ht="14.25" thickTop="1" thickBot="1" x14ac:dyDescent="0.25">
      <c r="B226" s="514"/>
      <c r="C226" s="514"/>
      <c r="D226" s="680"/>
      <c r="E226" s="698" t="s">
        <v>164</v>
      </c>
      <c r="F226" s="623"/>
      <c r="G226" s="623"/>
      <c r="H226" s="624"/>
      <c r="I226" s="965">
        <v>12</v>
      </c>
      <c r="J226" s="965"/>
      <c r="K226" s="534"/>
      <c r="L226" s="535"/>
    </row>
    <row r="227" spans="2:13" ht="16.5" thickTop="1" thickBot="1" x14ac:dyDescent="0.25">
      <c r="B227" s="514"/>
      <c r="C227" s="514"/>
      <c r="D227" s="695" t="s">
        <v>165</v>
      </c>
      <c r="E227" s="676"/>
      <c r="F227" s="676"/>
      <c r="G227" s="676"/>
      <c r="H227" s="696"/>
      <c r="I227" s="889">
        <f>(I228+I229+I230+I231)</f>
        <v>3</v>
      </c>
      <c r="J227" s="890"/>
      <c r="K227" s="534"/>
      <c r="L227" s="535"/>
      <c r="M227" s="699"/>
    </row>
    <row r="228" spans="2:13" ht="14.25" thickTop="1" thickBot="1" x14ac:dyDescent="0.25">
      <c r="B228" s="514"/>
      <c r="C228" s="514"/>
      <c r="D228" s="679"/>
      <c r="E228" s="652" t="s">
        <v>10</v>
      </c>
      <c r="F228" s="619"/>
      <c r="G228" s="619"/>
      <c r="H228" s="620"/>
      <c r="I228" s="966">
        <v>2</v>
      </c>
      <c r="J228" s="967"/>
      <c r="K228" s="534"/>
      <c r="L228" s="535"/>
    </row>
    <row r="229" spans="2:13" ht="14.25" thickTop="1" thickBot="1" x14ac:dyDescent="0.25">
      <c r="B229" s="514"/>
      <c r="C229" s="514"/>
      <c r="D229" s="680"/>
      <c r="E229" s="652" t="s">
        <v>163</v>
      </c>
      <c r="F229" s="619"/>
      <c r="G229" s="619"/>
      <c r="H229" s="620"/>
      <c r="I229" s="966"/>
      <c r="J229" s="967"/>
      <c r="K229" s="534"/>
      <c r="L229" s="700"/>
    </row>
    <row r="230" spans="2:13" ht="14.25" thickTop="1" thickBot="1" x14ac:dyDescent="0.25">
      <c r="B230" s="514"/>
      <c r="C230" s="514"/>
      <c r="D230" s="680"/>
      <c r="E230" s="698" t="s">
        <v>164</v>
      </c>
      <c r="F230" s="623"/>
      <c r="G230" s="623"/>
      <c r="H230" s="624"/>
      <c r="I230" s="966">
        <v>1</v>
      </c>
      <c r="J230" s="967"/>
      <c r="K230" s="534"/>
      <c r="L230" s="535"/>
    </row>
    <row r="231" spans="2:13" ht="14.25" thickTop="1" thickBot="1" x14ac:dyDescent="0.25">
      <c r="B231" s="514"/>
      <c r="C231" s="514"/>
      <c r="D231" s="680"/>
      <c r="E231" s="698" t="s">
        <v>166</v>
      </c>
      <c r="F231" s="623"/>
      <c r="G231" s="623"/>
      <c r="H231" s="624"/>
      <c r="I231" s="966"/>
      <c r="J231" s="967"/>
      <c r="K231" s="534"/>
      <c r="L231" s="535"/>
    </row>
    <row r="232" spans="2:13" ht="16.5" thickTop="1" thickBot="1" x14ac:dyDescent="0.3">
      <c r="B232" s="514"/>
      <c r="C232" s="514"/>
      <c r="D232" s="680"/>
      <c r="E232" s="968" t="s">
        <v>31</v>
      </c>
      <c r="F232" s="969"/>
      <c r="G232" s="969"/>
      <c r="H232" s="970"/>
      <c r="I232" s="935">
        <f>(I233+I234+I235+I236)</f>
        <v>0</v>
      </c>
      <c r="J232" s="935"/>
      <c r="K232" s="534"/>
      <c r="L232" s="535"/>
    </row>
    <row r="233" spans="2:13" ht="14.25" thickTop="1" thickBot="1" x14ac:dyDescent="0.25">
      <c r="B233" s="514"/>
      <c r="C233" s="514"/>
      <c r="D233" s="680"/>
      <c r="E233" s="697" t="s">
        <v>10</v>
      </c>
      <c r="F233" s="613"/>
      <c r="G233" s="613"/>
      <c r="H233" s="613"/>
      <c r="I233" s="966"/>
      <c r="J233" s="967"/>
      <c r="K233" s="534"/>
      <c r="L233" s="535"/>
    </row>
    <row r="234" spans="2:13" ht="14.25" thickTop="1" thickBot="1" x14ac:dyDescent="0.25">
      <c r="B234" s="514"/>
      <c r="C234" s="514"/>
      <c r="D234" s="680"/>
      <c r="E234" s="652" t="s">
        <v>163</v>
      </c>
      <c r="F234" s="619"/>
      <c r="G234" s="619"/>
      <c r="H234" s="620"/>
      <c r="I234" s="966"/>
      <c r="J234" s="967"/>
      <c r="K234" s="534"/>
      <c r="L234" s="535"/>
    </row>
    <row r="235" spans="2:13" ht="14.25" thickTop="1" thickBot="1" x14ac:dyDescent="0.25">
      <c r="B235" s="514"/>
      <c r="C235" s="514"/>
      <c r="D235" s="680"/>
      <c r="E235" s="698" t="s">
        <v>164</v>
      </c>
      <c r="F235" s="623"/>
      <c r="G235" s="623"/>
      <c r="H235" s="624"/>
      <c r="I235" s="966"/>
      <c r="J235" s="967"/>
      <c r="K235" s="534"/>
      <c r="L235" s="535"/>
    </row>
    <row r="236" spans="2:13" ht="14.25" thickTop="1" thickBot="1" x14ac:dyDescent="0.25">
      <c r="B236" s="514"/>
      <c r="C236" s="514"/>
      <c r="D236" s="680"/>
      <c r="E236" s="652" t="s">
        <v>44</v>
      </c>
      <c r="F236" s="623"/>
      <c r="G236" s="623"/>
      <c r="H236" s="624"/>
      <c r="I236" s="966"/>
      <c r="J236" s="967"/>
      <c r="K236" s="534"/>
      <c r="L236" s="535"/>
    </row>
    <row r="237" spans="2:13" ht="16.5" thickTop="1" thickBot="1" x14ac:dyDescent="0.25">
      <c r="B237" s="514"/>
      <c r="C237" s="701"/>
      <c r="D237" s="726" t="s">
        <v>171</v>
      </c>
      <c r="E237" s="640"/>
      <c r="F237" s="703"/>
      <c r="G237" s="642"/>
      <c r="H237" s="658"/>
      <c r="I237" s="907">
        <f>(I238+I239+I240+I241)</f>
        <v>3</v>
      </c>
      <c r="J237" s="907"/>
      <c r="K237" s="514"/>
      <c r="L237" s="535"/>
    </row>
    <row r="238" spans="2:13" ht="14.25" thickTop="1" thickBot="1" x14ac:dyDescent="0.25">
      <c r="B238" s="514"/>
      <c r="C238" s="518"/>
      <c r="D238" s="704"/>
      <c r="E238" s="705" t="s">
        <v>167</v>
      </c>
      <c r="F238" s="688"/>
      <c r="G238" s="688"/>
      <c r="H238" s="689"/>
      <c r="I238" s="965"/>
      <c r="J238" s="965"/>
      <c r="K238" s="514"/>
      <c r="L238" s="535"/>
    </row>
    <row r="239" spans="2:13" ht="12.75" customHeight="1" thickTop="1" thickBot="1" x14ac:dyDescent="0.25">
      <c r="B239" s="514"/>
      <c r="C239" s="706"/>
      <c r="D239" s="701"/>
      <c r="E239" s="688" t="s">
        <v>168</v>
      </c>
      <c r="F239" s="688"/>
      <c r="G239" s="688"/>
      <c r="H239" s="688"/>
      <c r="I239" s="971"/>
      <c r="J239" s="971"/>
      <c r="K239" s="514"/>
    </row>
    <row r="240" spans="2:13" ht="12.75" customHeight="1" thickTop="1" thickBot="1" x14ac:dyDescent="0.25">
      <c r="B240" s="514"/>
      <c r="C240" s="706"/>
      <c r="D240" s="701"/>
      <c r="E240" s="707" t="s">
        <v>169</v>
      </c>
      <c r="F240" s="688"/>
      <c r="G240" s="688"/>
      <c r="H240" s="689"/>
      <c r="I240" s="965">
        <v>3</v>
      </c>
      <c r="J240" s="965"/>
      <c r="K240" s="514"/>
    </row>
    <row r="241" spans="2:11" ht="13.5" customHeight="1" thickTop="1" thickBot="1" x14ac:dyDescent="0.25">
      <c r="B241" s="514"/>
      <c r="C241" s="706"/>
      <c r="D241" s="701"/>
      <c r="E241" s="707" t="s">
        <v>170</v>
      </c>
      <c r="F241" s="688"/>
      <c r="G241" s="688"/>
      <c r="H241" s="689"/>
      <c r="I241" s="965"/>
      <c r="J241" s="965"/>
      <c r="K241" s="514"/>
    </row>
    <row r="242" spans="2:11" ht="15" customHeight="1" thickTop="1" thickBot="1" x14ac:dyDescent="0.3">
      <c r="B242" s="514"/>
      <c r="C242" s="610"/>
      <c r="D242" s="680"/>
      <c r="E242" s="681" t="s">
        <v>40</v>
      </c>
      <c r="F242" s="682"/>
      <c r="G242" s="682"/>
      <c r="H242" s="683"/>
      <c r="I242" s="935">
        <f>I243+I244+I245</f>
        <v>0</v>
      </c>
      <c r="J242" s="935"/>
      <c r="K242" s="514"/>
    </row>
    <row r="243" spans="2:11" ht="13.5" customHeight="1" thickTop="1" thickBot="1" x14ac:dyDescent="0.25">
      <c r="B243" s="514"/>
      <c r="C243" s="514"/>
      <c r="D243" s="680"/>
      <c r="E243" s="708" t="s">
        <v>13</v>
      </c>
      <c r="F243" s="619"/>
      <c r="G243" s="619"/>
      <c r="H243" s="620"/>
      <c r="I243" s="965"/>
      <c r="J243" s="965"/>
      <c r="K243" s="514"/>
    </row>
    <row r="244" spans="2:11" ht="13.5" customHeight="1" thickTop="1" thickBot="1" x14ac:dyDescent="0.25">
      <c r="B244" s="514"/>
      <c r="C244" s="610"/>
      <c r="D244" s="680"/>
      <c r="E244" s="709" t="s">
        <v>14</v>
      </c>
      <c r="F244" s="688"/>
      <c r="G244" s="688"/>
      <c r="H244" s="689"/>
      <c r="I244" s="971"/>
      <c r="J244" s="971"/>
      <c r="K244" s="514"/>
    </row>
    <row r="245" spans="2:11" ht="15.75" customHeight="1" thickTop="1" thickBot="1" x14ac:dyDescent="0.25">
      <c r="B245" s="514"/>
      <c r="C245" s="610"/>
      <c r="D245" s="680"/>
      <c r="E245" s="710" t="s">
        <v>121</v>
      </c>
      <c r="F245" s="688"/>
      <c r="G245" s="688"/>
      <c r="H245" s="689"/>
      <c r="I245" s="965"/>
      <c r="J245" s="965"/>
      <c r="K245" s="572"/>
    </row>
    <row r="246" spans="2:11" ht="17.25" thickTop="1" thickBot="1" x14ac:dyDescent="0.25">
      <c r="B246" s="514"/>
      <c r="C246" s="711" t="s">
        <v>172</v>
      </c>
      <c r="D246" s="712"/>
      <c r="E246" s="712"/>
      <c r="F246" s="712"/>
      <c r="G246" s="713"/>
      <c r="H246" s="889" t="s">
        <v>0</v>
      </c>
      <c r="I246" s="974"/>
      <c r="J246" s="890"/>
      <c r="K246" s="514"/>
    </row>
    <row r="247" spans="2:11" ht="16.5" thickTop="1" x14ac:dyDescent="0.2">
      <c r="B247" s="514"/>
      <c r="C247" s="714"/>
      <c r="D247" s="715"/>
      <c r="E247" s="715"/>
      <c r="F247" s="715"/>
      <c r="G247" s="716"/>
      <c r="H247" s="975">
        <f>(F10+J15-F21+J77-H89)</f>
        <v>349</v>
      </c>
      <c r="I247" s="976"/>
      <c r="J247" s="977"/>
      <c r="K247" s="514"/>
    </row>
    <row r="248" spans="2:11" ht="16.5" thickBot="1" x14ac:dyDescent="0.25">
      <c r="B248" s="572"/>
      <c r="C248" s="717"/>
      <c r="D248" s="718"/>
      <c r="E248" s="718"/>
      <c r="F248" s="718"/>
      <c r="G248" s="719"/>
      <c r="H248" s="978"/>
      <c r="I248" s="979"/>
      <c r="J248" s="980"/>
      <c r="K248" s="572"/>
    </row>
    <row r="249" spans="2:11" ht="13.5" thickTop="1" x14ac:dyDescent="0.2">
      <c r="E249" s="527"/>
    </row>
    <row r="251" spans="2:11" x14ac:dyDescent="0.2">
      <c r="E251" s="720"/>
    </row>
    <row r="252" spans="2:11" x14ac:dyDescent="0.2">
      <c r="E252" s="720"/>
    </row>
    <row r="253" spans="2:11" x14ac:dyDescent="0.2">
      <c r="E253" s="720"/>
    </row>
    <row r="254" spans="2:11" x14ac:dyDescent="0.2">
      <c r="E254" s="720"/>
    </row>
    <row r="255" spans="2:11" x14ac:dyDescent="0.2">
      <c r="E255" s="720"/>
    </row>
    <row r="256" spans="2:11" x14ac:dyDescent="0.2">
      <c r="E256" s="527"/>
    </row>
    <row r="258" spans="5:5" x14ac:dyDescent="0.2">
      <c r="E258" s="527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70" zoomScale="120" zoomScaleNormal="120" zoomScaleSheetLayoutView="75" workbookViewId="0">
      <selection activeCell="F40" sqref="F40:I40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250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317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318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 t="s">
        <v>307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245</v>
      </c>
      <c r="G10" s="806"/>
      <c r="H10" s="807">
        <f>SUM(F10:G11)</f>
        <v>245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731" t="s">
        <v>1</v>
      </c>
      <c r="I14" s="731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730">
        <f>SUM(H16:H17)</f>
        <v>19</v>
      </c>
      <c r="I15" s="730">
        <f>SUM(I16:I17)</f>
        <v>2</v>
      </c>
      <c r="J15" s="792">
        <f>H15+I15</f>
        <v>21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f>'[6]CONS ENERO'!H16+'[6]CONS FEBRERO'!H16+'[6]CONS MARZO'!H16</f>
        <v>19</v>
      </c>
      <c r="I16" s="84">
        <f>'[6]CONS ENERO'!I16+'[6]CONS FEBRERO'!I16+'[6]CONS MARZO'!I16</f>
        <v>2</v>
      </c>
      <c r="J16" s="796">
        <f>(H16+I16)</f>
        <v>21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>
        <f>'[6]CONS ENERO'!H17+'[6]CONS FEBRERO'!H17+'[6]CONS MARZO'!H17</f>
        <v>0</v>
      </c>
      <c r="I17" s="84">
        <f>'[6]CONS ENERO'!I17+'[6]CONS FEBRERO'!I17+'[6]CONS MARZO'!I17</f>
        <v>0</v>
      </c>
      <c r="J17" s="824">
        <f>(H17+I17)</f>
        <v>0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731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4</v>
      </c>
      <c r="G21" s="825"/>
      <c r="H21" s="825"/>
      <c r="I21" s="826"/>
      <c r="J21" s="827">
        <f>(J23+J28+J34+J38+J43+J55+J70+J72+J78)</f>
        <v>33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18</v>
      </c>
      <c r="G22" s="97">
        <f>(G23+G28+G34+G38+G43+G55+G70+G72+G77+G78)</f>
        <v>12</v>
      </c>
      <c r="H22" s="97">
        <f>(H23+H28+H34+H38+H43+H55+H70+H72+H77+H78)</f>
        <v>2</v>
      </c>
      <c r="I22" s="97">
        <f>(I23+I28+I34+I38+I43+I55+I70+I72+I77+I78)</f>
        <v>1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84">
        <f>'[6]CONS ENERO'!F24+'[6]CONS FEBRERO'!F24+'[6]CONS MARZO'!F24</f>
        <v>0</v>
      </c>
      <c r="G24" s="84">
        <f>'[6]CONS ENERO'!G24+'[6]CONS FEBRERO'!G24+'[6]CONS MARZO'!G24</f>
        <v>0</v>
      </c>
      <c r="H24" s="84">
        <f>'[6]CONS ENERO'!H24+'[6]CONS FEBRERO'!H24+'[6]CONS MARZO'!H24</f>
        <v>0</v>
      </c>
      <c r="I24" s="84">
        <f>'[6]CONS ENERO'!I24+'[6]CONS FEBRERO'!I24+'[6]CONS MARZO'!I24</f>
        <v>0</v>
      </c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84">
        <f>'[6]CONS ENERO'!F25+'[6]CONS FEBRERO'!F25+'[6]CONS MARZO'!F25</f>
        <v>0</v>
      </c>
      <c r="G25" s="84">
        <f>'[6]CONS ENERO'!G25+'[6]CONS FEBRERO'!G25+'[6]CONS MARZO'!G25</f>
        <v>0</v>
      </c>
      <c r="H25" s="84">
        <f>'[6]CONS ENERO'!H25+'[6]CONS FEBRERO'!H25+'[6]CONS MARZO'!H25</f>
        <v>0</v>
      </c>
      <c r="I25" s="84">
        <f>'[6]CONS ENERO'!I25+'[6]CONS FEBRERO'!I25+'[6]CONS MARZO'!I25</f>
        <v>0</v>
      </c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84">
        <f>'[6]CONS ENERO'!F26+'[6]CONS FEBRERO'!F26+'[6]CONS MARZO'!F26</f>
        <v>0</v>
      </c>
      <c r="G26" s="84">
        <f>'[6]CONS ENERO'!G26+'[6]CONS FEBRERO'!G26+'[6]CONS MARZO'!G26</f>
        <v>0</v>
      </c>
      <c r="H26" s="84">
        <f>'[6]CONS ENERO'!H26+'[6]CONS FEBRERO'!H26+'[6]CONS MARZO'!H26</f>
        <v>0</v>
      </c>
      <c r="I26" s="84">
        <f>'[6]CONS ENERO'!I26+'[6]CONS FEBRERO'!I26+'[6]CONS MARZO'!I26</f>
        <v>0</v>
      </c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84">
        <f>'[6]CONS ENERO'!F27+'[6]CONS FEBRERO'!F27+'[6]CONS MARZO'!F27</f>
        <v>0</v>
      </c>
      <c r="G27" s="84">
        <f>'[6]CONS ENERO'!G27+'[6]CONS FEBRERO'!G27+'[6]CONS MARZO'!G27</f>
        <v>0</v>
      </c>
      <c r="H27" s="84">
        <f>'[6]CONS ENERO'!H27+'[6]CONS FEBRERO'!H27+'[6]CONS MARZO'!H27</f>
        <v>0</v>
      </c>
      <c r="I27" s="84">
        <f>'[6]CONS ENERO'!I27+'[6]CONS FEBRERO'!I27+'[6]CONS MARZO'!I27</f>
        <v>0</v>
      </c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736" t="s">
        <v>20</v>
      </c>
      <c r="E28" s="101"/>
      <c r="F28" s="737">
        <f>SUM(F29:F33)</f>
        <v>1</v>
      </c>
      <c r="G28" s="737">
        <f>SUM(G29:G33)</f>
        <v>0</v>
      </c>
      <c r="H28" s="737">
        <f>SUM(H29:H33)</f>
        <v>0</v>
      </c>
      <c r="I28" s="737">
        <f>SUM(I29:I33)</f>
        <v>0</v>
      </c>
      <c r="J28" s="102">
        <f t="shared" si="0"/>
        <v>1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84">
        <f>'[6]CONS ENERO'!F29+'[6]CONS FEBRERO'!F29+'[6]CONS MARZO'!F29</f>
        <v>0</v>
      </c>
      <c r="G29" s="84">
        <f>'[6]CONS ENERO'!G29+'[6]CONS FEBRERO'!G29+'[6]CONS MARZO'!G29</f>
        <v>0</v>
      </c>
      <c r="H29" s="84">
        <f>'[6]CONS ENERO'!H29+'[6]CONS FEBRERO'!H29+'[6]CONS MARZO'!H29</f>
        <v>0</v>
      </c>
      <c r="I29" s="84">
        <f>'[6]CONS ENERO'!I29+'[6]CONS FEBRERO'!I29+'[6]CONS MARZO'!I29</f>
        <v>0</v>
      </c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84">
        <f>'[6]CONS ENERO'!F30+'[6]CONS FEBRERO'!F30+'[6]CONS MARZO'!F30</f>
        <v>0</v>
      </c>
      <c r="G30" s="84">
        <f>'[6]CONS ENERO'!G30+'[6]CONS FEBRERO'!G30+'[6]CONS MARZO'!G30</f>
        <v>0</v>
      </c>
      <c r="H30" s="84">
        <f>'[6]CONS ENERO'!H30+'[6]CONS FEBRERO'!H30+'[6]CONS MARZO'!H30</f>
        <v>0</v>
      </c>
      <c r="I30" s="84">
        <f>'[6]CONS ENERO'!I30+'[6]CONS FEBRERO'!I30+'[6]CONS MARZO'!I30</f>
        <v>0</v>
      </c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84">
        <f>'[6]CONS ENERO'!F31+'[6]CONS FEBRERO'!F31+'[6]CONS MARZO'!F31</f>
        <v>1</v>
      </c>
      <c r="G31" s="84">
        <f>'[6]CONS ENERO'!G31+'[6]CONS FEBRERO'!G31+'[6]CONS MARZO'!G31</f>
        <v>0</v>
      </c>
      <c r="H31" s="84">
        <f>'[6]CONS ENERO'!H31+'[6]CONS FEBRERO'!H31+'[6]CONS MARZO'!H31</f>
        <v>0</v>
      </c>
      <c r="I31" s="84">
        <f>'[6]CONS ENERO'!I31+'[6]CONS FEBRERO'!I31+'[6]CONS MARZO'!I31</f>
        <v>0</v>
      </c>
      <c r="J31" s="365">
        <f t="shared" si="0"/>
        <v>1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84">
        <f>'[6]CONS ENERO'!F32+'[6]CONS FEBRERO'!F32+'[6]CONS MARZO'!F32</f>
        <v>0</v>
      </c>
      <c r="G32" s="84">
        <f>'[6]CONS ENERO'!G32+'[6]CONS FEBRERO'!G32+'[6]CONS MARZO'!G32</f>
        <v>0</v>
      </c>
      <c r="H32" s="84">
        <f>'[6]CONS ENERO'!H32+'[6]CONS FEBRERO'!H32+'[6]CONS MARZO'!H32</f>
        <v>0</v>
      </c>
      <c r="I32" s="84">
        <f>'[6]CONS ENERO'!I32+'[6]CONS FEBRERO'!I32+'[6]CONS MARZO'!I32</f>
        <v>0</v>
      </c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84">
        <f>'[6]CONS ENERO'!F33+'[6]CONS FEBRERO'!F33+'[6]CONS MARZO'!F33</f>
        <v>0</v>
      </c>
      <c r="G33" s="84">
        <f>'[6]CONS ENERO'!G33+'[6]CONS FEBRERO'!G33+'[6]CONS MARZO'!G33</f>
        <v>0</v>
      </c>
      <c r="H33" s="84">
        <f>'[6]CONS ENERO'!H33+'[6]CONS FEBRERO'!H33+'[6]CONS MARZO'!H33</f>
        <v>0</v>
      </c>
      <c r="I33" s="84">
        <f>'[6]CONS ENERO'!I33+'[6]CONS FEBRERO'!I33+'[6]CONS MARZO'!I33</f>
        <v>0</v>
      </c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2</v>
      </c>
      <c r="G34" s="129">
        <f>SUM(G35:G37)</f>
        <v>2</v>
      </c>
      <c r="H34" s="129">
        <f>SUM(H35:H37)</f>
        <v>0</v>
      </c>
      <c r="I34" s="129">
        <f>SUM(I35:I37)</f>
        <v>0</v>
      </c>
      <c r="J34" s="100">
        <f>SUM(F34:I34)</f>
        <v>4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84">
        <f>'[6]CONS ENERO'!F35+'[6]CONS FEBRERO'!F35+'[6]CONS MARZO'!F35</f>
        <v>1</v>
      </c>
      <c r="G35" s="84">
        <f>'[6]CONS ENERO'!G35+'[6]CONS FEBRERO'!G35+'[6]CONS MARZO'!G35</f>
        <v>0</v>
      </c>
      <c r="H35" s="84">
        <f>'[6]CONS ENERO'!H35+'[6]CONS FEBRERO'!H35+'[6]CONS MARZO'!H35</f>
        <v>0</v>
      </c>
      <c r="I35" s="84">
        <f>'[6]CONS ENERO'!I35+'[6]CONS FEBRERO'!I35+'[6]CONS MARZO'!I35</f>
        <v>0</v>
      </c>
      <c r="J35" s="366">
        <f t="shared" ref="J35:J54" si="1">SUM(F35:I35)</f>
        <v>1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84">
        <f>'[6]CONS ENERO'!F36+'[6]CONS FEBRERO'!F36+'[6]CONS MARZO'!F36</f>
        <v>1</v>
      </c>
      <c r="G36" s="84">
        <f>'[6]CONS ENERO'!G36+'[6]CONS FEBRERO'!G36+'[6]CONS MARZO'!G36</f>
        <v>0</v>
      </c>
      <c r="H36" s="84">
        <f>'[6]CONS ENERO'!H36+'[6]CONS FEBRERO'!H36+'[6]CONS MARZO'!H36</f>
        <v>0</v>
      </c>
      <c r="I36" s="84">
        <f>'[6]CONS ENERO'!I36+'[6]CONS FEBRERO'!I36+'[6]CONS MARZO'!I36</f>
        <v>0</v>
      </c>
      <c r="J36" s="366">
        <f>SUM(F36:I36)</f>
        <v>1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84">
        <f>'[6]CONS ENERO'!F37+'[6]CONS FEBRERO'!F37+'[6]CONS MARZO'!F37</f>
        <v>0</v>
      </c>
      <c r="G37" s="84">
        <f>'[6]CONS ENERO'!G37+'[6]CONS FEBRERO'!G37+'[6]CONS MARZO'!G37</f>
        <v>2</v>
      </c>
      <c r="H37" s="84">
        <f>'[6]CONS ENERO'!H37+'[6]CONS FEBRERO'!H37+'[6]CONS MARZO'!H37</f>
        <v>0</v>
      </c>
      <c r="I37" s="84">
        <f>'[6]CONS ENERO'!I37+'[6]CONS FEBRERO'!I37+'[6]CONS MARZO'!I37</f>
        <v>0</v>
      </c>
      <c r="J37" s="366">
        <f>SUM(F37:I37)</f>
        <v>2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737">
        <f>SUM(F39:F42)</f>
        <v>0</v>
      </c>
      <c r="G38" s="737">
        <f>SUM(G39:G42)</f>
        <v>0</v>
      </c>
      <c r="H38" s="737">
        <f>SUM(H39:H42)</f>
        <v>0</v>
      </c>
      <c r="I38" s="737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84">
        <f>'[6]CONS ENERO'!F39+'[6]CONS FEBRERO'!F39+'[6]CONS MARZO'!F39</f>
        <v>0</v>
      </c>
      <c r="G39" s="84">
        <f>'[6]CONS ENERO'!G39+'[6]CONS FEBRERO'!G39+'[6]CONS MARZO'!G39</f>
        <v>0</v>
      </c>
      <c r="H39" s="84">
        <f>'[6]CONS ENERO'!H39+'[6]CONS FEBRERO'!H39+'[6]CONS MARZO'!H39</f>
        <v>0</v>
      </c>
      <c r="I39" s="84">
        <f>'[6]CONS ENERO'!I39+'[6]CONS FEBRERO'!I39+'[6]CONS MARZO'!I39</f>
        <v>0</v>
      </c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84"/>
      <c r="G40" s="84"/>
      <c r="H40" s="84"/>
      <c r="I40" s="84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84">
        <f>'[6]CONS ENERO'!F41+'[6]CONS FEBRERO'!F41+'[6]CONS MARZO'!F41</f>
        <v>0</v>
      </c>
      <c r="G41" s="84">
        <f>'[6]CONS ENERO'!G41+'[6]CONS FEBRERO'!G41+'[6]CONS MARZO'!G41</f>
        <v>0</v>
      </c>
      <c r="H41" s="84">
        <f>'[6]CONS ENERO'!H41+'[6]CONS FEBRERO'!H41+'[6]CONS MARZO'!H41</f>
        <v>0</v>
      </c>
      <c r="I41" s="84">
        <f>'[6]CONS ENERO'!I41+'[6]CONS FEBRERO'!I41+'[6]CONS MARZO'!I41</f>
        <v>0</v>
      </c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84">
        <f>'[6]CONS ENERO'!F42+'[6]CONS FEBRERO'!F42+'[6]CONS MARZO'!F42</f>
        <v>0</v>
      </c>
      <c r="G42" s="84">
        <f>'[6]CONS ENERO'!G42+'[6]CONS FEBRERO'!G42+'[6]CONS MARZO'!G42</f>
        <v>0</v>
      </c>
      <c r="H42" s="84">
        <f>'[6]CONS ENERO'!H42+'[6]CONS FEBRERO'!H42+'[6]CONS MARZO'!H42</f>
        <v>0</v>
      </c>
      <c r="I42" s="84">
        <f>'[6]CONS ENERO'!I42+'[6]CONS FEBRERO'!I42+'[6]CONS MARZO'!I42</f>
        <v>0</v>
      </c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737">
        <f>SUM(F44:F54)</f>
        <v>0</v>
      </c>
      <c r="G43" s="737">
        <f>SUM(G44:G54)</f>
        <v>7</v>
      </c>
      <c r="H43" s="737">
        <f>SUM(H44:H54)</f>
        <v>2</v>
      </c>
      <c r="I43" s="737">
        <f>SUM(I44:I54)</f>
        <v>0</v>
      </c>
      <c r="J43" s="105">
        <f>SUM(F43:I43)</f>
        <v>9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84">
        <f>'[6]CONS ENERO'!F44+'[6]CONS FEBRERO'!F44+'[6]CONS MARZO'!F44</f>
        <v>0</v>
      </c>
      <c r="G44" s="84">
        <f>'[6]CONS ENERO'!G44+'[6]CONS FEBRERO'!G44+'[6]CONS MARZO'!G44</f>
        <v>0</v>
      </c>
      <c r="H44" s="84">
        <f>'[6]CONS ENERO'!H44+'[6]CONS FEBRERO'!H44+'[6]CONS MARZO'!H44</f>
        <v>0</v>
      </c>
      <c r="I44" s="84">
        <f>'[6]CONS ENERO'!I44+'[6]CONS FEBRERO'!I44+'[6]CONS MARZO'!I44</f>
        <v>0</v>
      </c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84">
        <f>'[6]CONS ENERO'!F45+'[6]CONS FEBRERO'!F45+'[6]CONS MARZO'!F45</f>
        <v>0</v>
      </c>
      <c r="G45" s="84">
        <f>'[6]CONS ENERO'!G45+'[6]CONS FEBRERO'!G45+'[6]CONS MARZO'!G45</f>
        <v>0</v>
      </c>
      <c r="H45" s="84">
        <f>'[6]CONS ENERO'!H45+'[6]CONS FEBRERO'!H45+'[6]CONS MARZO'!H45</f>
        <v>0</v>
      </c>
      <c r="I45" s="84">
        <f>'[6]CONS ENERO'!I45+'[6]CONS FEBRERO'!I45+'[6]CONS MARZO'!I45</f>
        <v>0</v>
      </c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84">
        <f>'[6]CONS ENERO'!F46+'[6]CONS FEBRERO'!F46+'[6]CONS MARZO'!F46</f>
        <v>0</v>
      </c>
      <c r="G46" s="84">
        <f>'[6]CONS ENERO'!G46+'[6]CONS FEBRERO'!G46+'[6]CONS MARZO'!G46</f>
        <v>0</v>
      </c>
      <c r="H46" s="84">
        <f>'[6]CONS ENERO'!H46+'[6]CONS FEBRERO'!H46+'[6]CONS MARZO'!H46</f>
        <v>0</v>
      </c>
      <c r="I46" s="84">
        <f>'[6]CONS ENERO'!I46+'[6]CONS FEBRERO'!I46+'[6]CONS MARZO'!I46</f>
        <v>0</v>
      </c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84">
        <f>'[6]CONS ENERO'!F47+'[6]CONS FEBRERO'!F47+'[6]CONS MARZO'!F47</f>
        <v>0</v>
      </c>
      <c r="G47" s="84">
        <f>'[6]CONS ENERO'!G47+'[6]CONS FEBRERO'!G47+'[6]CONS MARZO'!G47</f>
        <v>0</v>
      </c>
      <c r="H47" s="84">
        <f>'[6]CONS ENERO'!H47+'[6]CONS FEBRERO'!H47+'[6]CONS MARZO'!H47</f>
        <v>0</v>
      </c>
      <c r="I47" s="84">
        <f>'[6]CONS ENERO'!I47+'[6]CONS FEBRERO'!I47+'[6]CONS MARZO'!I47</f>
        <v>0</v>
      </c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84">
        <f>'[6]CONS ENERO'!F48+'[6]CONS FEBRERO'!F48+'[6]CONS MARZO'!F48</f>
        <v>0</v>
      </c>
      <c r="G48" s="84">
        <f>'[6]CONS ENERO'!G48+'[6]CONS FEBRERO'!G48+'[6]CONS MARZO'!G48</f>
        <v>0</v>
      </c>
      <c r="H48" s="84">
        <f>'[6]CONS ENERO'!H48+'[6]CONS FEBRERO'!H48+'[6]CONS MARZO'!H48</f>
        <v>0</v>
      </c>
      <c r="I48" s="84">
        <f>'[6]CONS ENERO'!I48+'[6]CONS FEBRERO'!I48+'[6]CONS MARZO'!I48</f>
        <v>0</v>
      </c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84">
        <f>'[6]CONS ENERO'!F49+'[6]CONS FEBRERO'!F49+'[6]CONS MARZO'!F49</f>
        <v>0</v>
      </c>
      <c r="G49" s="84">
        <f>'[6]CONS ENERO'!G49+'[6]CONS FEBRERO'!G49+'[6]CONS MARZO'!G49</f>
        <v>4</v>
      </c>
      <c r="H49" s="84">
        <f>'[6]CONS ENERO'!H49+'[6]CONS FEBRERO'!H49+'[6]CONS MARZO'!H49</f>
        <v>0</v>
      </c>
      <c r="I49" s="84">
        <f>'[6]CONS ENERO'!I49+'[6]CONS FEBRERO'!I49+'[6]CONS MARZO'!I49</f>
        <v>0</v>
      </c>
      <c r="J49" s="367">
        <f t="shared" si="1"/>
        <v>4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84">
        <f>'[6]CONS ENERO'!F50+'[6]CONS FEBRERO'!F50+'[6]CONS MARZO'!F50</f>
        <v>0</v>
      </c>
      <c r="G50" s="84">
        <f>'[6]CONS ENERO'!G50+'[6]CONS FEBRERO'!G50+'[6]CONS MARZO'!G50</f>
        <v>0</v>
      </c>
      <c r="H50" s="84">
        <f>'[6]CONS ENERO'!H50+'[6]CONS FEBRERO'!H50+'[6]CONS MARZO'!H50</f>
        <v>0</v>
      </c>
      <c r="I50" s="84">
        <f>'[6]CONS ENERO'!I50+'[6]CONS FEBRERO'!I50+'[6]CONS MARZO'!I50</f>
        <v>0</v>
      </c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84">
        <f>'[6]CONS ENERO'!F51+'[6]CONS FEBRERO'!F51+'[6]CONS MARZO'!F51</f>
        <v>0</v>
      </c>
      <c r="G51" s="84">
        <f>'[6]CONS ENERO'!G51+'[6]CONS FEBRERO'!G51+'[6]CONS MARZO'!G51</f>
        <v>0</v>
      </c>
      <c r="H51" s="84">
        <f>'[6]CONS ENERO'!H51+'[6]CONS FEBRERO'!H51+'[6]CONS MARZO'!H51</f>
        <v>0</v>
      </c>
      <c r="I51" s="84">
        <f>'[6]CONS ENERO'!I51+'[6]CONS FEBRERO'!I51+'[6]CONS MARZO'!I51</f>
        <v>0</v>
      </c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84">
        <f>'[6]CONS ENERO'!F52+'[6]CONS FEBRERO'!F52+'[6]CONS MARZO'!F52</f>
        <v>0</v>
      </c>
      <c r="G52" s="84">
        <f>'[6]CONS ENERO'!G52+'[6]CONS FEBRERO'!G52+'[6]CONS MARZO'!G52</f>
        <v>0</v>
      </c>
      <c r="H52" s="84">
        <f>'[6]CONS ENERO'!H52+'[6]CONS FEBRERO'!H52+'[6]CONS MARZO'!H52</f>
        <v>0</v>
      </c>
      <c r="I52" s="84">
        <f>'[6]CONS ENERO'!I52+'[6]CONS FEBRERO'!I52+'[6]CONS MARZO'!I52</f>
        <v>0</v>
      </c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84">
        <f>'[6]CONS ENERO'!F53+'[6]CONS FEBRERO'!F53+'[6]CONS MARZO'!F53</f>
        <v>0</v>
      </c>
      <c r="G53" s="84">
        <f>'[6]CONS ENERO'!G53+'[6]CONS FEBRERO'!G53+'[6]CONS MARZO'!G53</f>
        <v>3</v>
      </c>
      <c r="H53" s="84">
        <f>'[6]CONS ENERO'!H53+'[6]CONS FEBRERO'!H53+'[6]CONS MARZO'!H53</f>
        <v>0</v>
      </c>
      <c r="I53" s="84">
        <f>'[6]CONS ENERO'!I53+'[6]CONS FEBRERO'!I53+'[6]CONS MARZO'!I53</f>
        <v>0</v>
      </c>
      <c r="J53" s="367">
        <f t="shared" si="1"/>
        <v>3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84">
        <f>'[6]CONS ENERO'!F54+'[6]CONS FEBRERO'!F54+'[6]CONS MARZO'!F54</f>
        <v>0</v>
      </c>
      <c r="G54" s="84">
        <f>'[6]CONS ENERO'!G54+'[6]CONS FEBRERO'!G54+'[6]CONS MARZO'!G54</f>
        <v>0</v>
      </c>
      <c r="H54" s="84">
        <f>'[6]CONS ENERO'!H54+'[6]CONS FEBRERO'!H54+'[6]CONS MARZO'!H54</f>
        <v>2</v>
      </c>
      <c r="I54" s="84">
        <f>'[6]CONS ENERO'!I54+'[6]CONS FEBRERO'!I54+'[6]CONS MARZO'!I54</f>
        <v>0</v>
      </c>
      <c r="J54" s="367">
        <f t="shared" si="1"/>
        <v>2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2</v>
      </c>
      <c r="H55" s="130">
        <f>SUM(H56:H64)</f>
        <v>0</v>
      </c>
      <c r="I55" s="130">
        <f>SUM(I56:I64)</f>
        <v>0</v>
      </c>
      <c r="J55" s="105">
        <f>SUM(F55:F55:I55)</f>
        <v>2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84">
        <f>'[6]CONS ENERO'!F56+'[6]CONS FEBRERO'!F56+'[6]CONS MARZO'!F56</f>
        <v>0</v>
      </c>
      <c r="G56" s="84">
        <f>'[6]CONS ENERO'!G56+'[6]CONS FEBRERO'!G56+'[6]CONS MARZO'!G56</f>
        <v>0</v>
      </c>
      <c r="H56" s="84">
        <f>'[6]CONS ENERO'!H56+'[6]CONS FEBRERO'!H56+'[6]CONS MARZO'!H56</f>
        <v>0</v>
      </c>
      <c r="I56" s="84">
        <f>'[6]CONS ENERO'!I56+'[6]CONS FEBRERO'!I56+'[6]CONS MARZO'!I56</f>
        <v>0</v>
      </c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84">
        <f>'[6]CONS ENERO'!F57+'[6]CONS FEBRERO'!F57+'[6]CONS MARZO'!F57</f>
        <v>0</v>
      </c>
      <c r="G57" s="84">
        <f>'[6]CONS ENERO'!G57+'[6]CONS FEBRERO'!G57+'[6]CONS MARZO'!G57</f>
        <v>0</v>
      </c>
      <c r="H57" s="84">
        <f>'[6]CONS ENERO'!H57+'[6]CONS FEBRERO'!H57+'[6]CONS MARZO'!H57</f>
        <v>0</v>
      </c>
      <c r="I57" s="84">
        <f>'[6]CONS ENERO'!I57+'[6]CONS FEBRERO'!I57+'[6]CONS MARZO'!I57</f>
        <v>0</v>
      </c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84">
        <f>'[6]CONS ENERO'!F58+'[6]CONS FEBRERO'!F58+'[6]CONS MARZO'!F58</f>
        <v>0</v>
      </c>
      <c r="G58" s="84">
        <f>'[6]CONS ENERO'!G58+'[6]CONS FEBRERO'!G58+'[6]CONS MARZO'!G58</f>
        <v>0</v>
      </c>
      <c r="H58" s="84">
        <f>'[6]CONS ENERO'!H58+'[6]CONS FEBRERO'!H58+'[6]CONS MARZO'!H58</f>
        <v>0</v>
      </c>
      <c r="I58" s="84">
        <f>'[6]CONS ENERO'!I58+'[6]CONS FEBRERO'!I58+'[6]CONS MARZO'!I58</f>
        <v>0</v>
      </c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84">
        <f>'[6]CONS ENERO'!F59+'[6]CONS FEBRERO'!F59+'[6]CONS MARZO'!F59</f>
        <v>0</v>
      </c>
      <c r="G59" s="84">
        <f>'[6]CONS ENERO'!G59+'[6]CONS FEBRERO'!G59+'[6]CONS MARZO'!G59</f>
        <v>2</v>
      </c>
      <c r="H59" s="84">
        <f>'[6]CONS ENERO'!H59+'[6]CONS FEBRERO'!H59+'[6]CONS MARZO'!H59</f>
        <v>0</v>
      </c>
      <c r="I59" s="84">
        <f>'[6]CONS ENERO'!I59+'[6]CONS FEBRERO'!I59+'[6]CONS MARZO'!I59</f>
        <v>0</v>
      </c>
      <c r="J59" s="106">
        <f>(I59+H59+G59+F59)</f>
        <v>2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84">
        <f>'[6]CONS ENERO'!F60+'[6]CONS FEBRERO'!F60+'[6]CONS MARZO'!F60</f>
        <v>0</v>
      </c>
      <c r="G60" s="84">
        <f>'[6]CONS ENERO'!G60+'[6]CONS FEBRERO'!G60+'[6]CONS MARZO'!G60</f>
        <v>0</v>
      </c>
      <c r="H60" s="84">
        <f>'[6]CONS ENERO'!H60+'[6]CONS FEBRERO'!H60+'[6]CONS MARZO'!H60</f>
        <v>0</v>
      </c>
      <c r="I60" s="84">
        <f>'[6]CONS ENERO'!I60+'[6]CONS FEBRERO'!I60+'[6]CONS MARZO'!I60</f>
        <v>0</v>
      </c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84">
        <f>'[6]CONS ENERO'!F61+'[6]CONS FEBRERO'!F61+'[6]CONS MARZO'!F61</f>
        <v>0</v>
      </c>
      <c r="G61" s="84">
        <f>'[6]CONS ENERO'!G61+'[6]CONS FEBRERO'!G61+'[6]CONS MARZO'!G61</f>
        <v>0</v>
      </c>
      <c r="H61" s="84">
        <f>'[6]CONS ENERO'!H61+'[6]CONS FEBRERO'!H61+'[6]CONS MARZO'!H61</f>
        <v>0</v>
      </c>
      <c r="I61" s="84">
        <f>'[6]CONS ENERO'!I61+'[6]CONS FEBRERO'!I61+'[6]CONS MARZO'!I61</f>
        <v>0</v>
      </c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84">
        <f>'[6]CONS ENERO'!F62+'[6]CONS FEBRERO'!F62+'[6]CONS MARZO'!F62</f>
        <v>0</v>
      </c>
      <c r="G62" s="84">
        <f>'[6]CONS ENERO'!G62+'[6]CONS FEBRERO'!G62+'[6]CONS MARZO'!G62</f>
        <v>0</v>
      </c>
      <c r="H62" s="84">
        <f>'[6]CONS ENERO'!H62+'[6]CONS FEBRERO'!H62+'[6]CONS MARZO'!H62</f>
        <v>0</v>
      </c>
      <c r="I62" s="84">
        <f>'[6]CONS ENERO'!I62+'[6]CONS FEBRERO'!I62+'[6]CONS MARZO'!I62</f>
        <v>0</v>
      </c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84">
        <f>'[6]CONS ENERO'!F63+'[6]CONS FEBRERO'!F63+'[6]CONS MARZO'!F63</f>
        <v>0</v>
      </c>
      <c r="G63" s="84">
        <f>'[6]CONS ENERO'!G63+'[6]CONS FEBRERO'!G63+'[6]CONS MARZO'!G63</f>
        <v>0</v>
      </c>
      <c r="H63" s="84">
        <f>'[6]CONS ENERO'!H63+'[6]CONS FEBRERO'!H63+'[6]CONS MARZO'!H63</f>
        <v>0</v>
      </c>
      <c r="I63" s="84">
        <f>'[6]CONS ENERO'!I63+'[6]CONS FEBRERO'!I63+'[6]CONS MARZO'!I63</f>
        <v>0</v>
      </c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84">
        <f>'[6]CONS ENERO'!F64+'[6]CONS FEBRERO'!F64+'[6]CONS MARZO'!F64</f>
        <v>0</v>
      </c>
      <c r="G64" s="84">
        <f>'[6]CONS ENERO'!G64+'[6]CONS FEBRERO'!G64+'[6]CONS MARZO'!G64</f>
        <v>0</v>
      </c>
      <c r="H64" s="84">
        <f>'[6]CONS ENERO'!H64+'[6]CONS FEBRERO'!H64+'[6]CONS MARZO'!H64</f>
        <v>0</v>
      </c>
      <c r="I64" s="84">
        <f>'[6]CONS ENERO'!I64+'[6]CONS FEBRERO'!I64+'[6]CONS MARZO'!I64</f>
        <v>0</v>
      </c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18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737">
        <f>(F71)</f>
        <v>1</v>
      </c>
      <c r="G70" s="737">
        <f>(G71)</f>
        <v>1</v>
      </c>
      <c r="H70" s="737">
        <f>(H71)</f>
        <v>0</v>
      </c>
      <c r="I70" s="737">
        <f>(I71)</f>
        <v>0</v>
      </c>
      <c r="J70" s="737">
        <f>SUM(F70:I70)</f>
        <v>2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84">
        <f>'[6]CONS ENERO'!F71+'[6]CONS FEBRERO'!F71+'[6]CONS MARZO'!F71</f>
        <v>1</v>
      </c>
      <c r="G71" s="84">
        <f>'[6]CONS ENERO'!G71+'[6]CONS FEBRERO'!G71+'[6]CONS MARZO'!G71</f>
        <v>1</v>
      </c>
      <c r="H71" s="84">
        <f>'[6]CONS ENERO'!H71+'[6]CONS FEBRERO'!H71+'[6]CONS MARZO'!H71</f>
        <v>0</v>
      </c>
      <c r="I71" s="84">
        <f>'[6]CONS ENERO'!I71+'[6]CONS FEBRERO'!I71+'[6]CONS MARZO'!I71</f>
        <v>0</v>
      </c>
      <c r="J71" s="367">
        <f>SUM(F71:I71)</f>
        <v>2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737">
        <f>SUM(F73:F75)</f>
        <v>6</v>
      </c>
      <c r="G72" s="737">
        <f>SUM(G73:G75)</f>
        <v>0</v>
      </c>
      <c r="H72" s="737">
        <f>SUM(H73:H75)</f>
        <v>0</v>
      </c>
      <c r="I72" s="737">
        <f>SUM(I73:I75)</f>
        <v>0</v>
      </c>
      <c r="J72" s="737">
        <f t="shared" ref="J72:J86" si="2">SUM(F72:I72)</f>
        <v>6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84">
        <f>'[6]CONS ENERO'!F73+'[6]CONS FEBRERO'!F73+'[6]CONS MARZO'!F73</f>
        <v>0</v>
      </c>
      <c r="G73" s="84">
        <f>'[6]CONS ENERO'!G73+'[6]CONS FEBRERO'!G73+'[6]CONS MARZO'!G73</f>
        <v>0</v>
      </c>
      <c r="H73" s="84">
        <f>'[6]CONS ENERO'!H73+'[6]CONS FEBRERO'!H73+'[6]CONS MARZO'!H73</f>
        <v>0</v>
      </c>
      <c r="I73" s="84">
        <f>'[6]CONS ENERO'!I73+'[6]CONS FEBRERO'!I73+'[6]CONS MARZO'!I73</f>
        <v>0</v>
      </c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84">
        <f>'[6]CONS ENERO'!F74+'[6]CONS FEBRERO'!F74+'[6]CONS MARZO'!F74</f>
        <v>0</v>
      </c>
      <c r="G74" s="84">
        <f>'[6]CONS ENERO'!G74+'[6]CONS FEBRERO'!G74+'[6]CONS MARZO'!G74</f>
        <v>0</v>
      </c>
      <c r="H74" s="84">
        <f>'[6]CONS ENERO'!H74+'[6]CONS FEBRERO'!H74+'[6]CONS MARZO'!H74</f>
        <v>0</v>
      </c>
      <c r="I74" s="84">
        <f>'[6]CONS ENERO'!I74+'[6]CONS FEBRERO'!I74+'[6]CONS MARZO'!I74</f>
        <v>0</v>
      </c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84">
        <f>'[6]CONS ENERO'!F75+'[6]CONS FEBRERO'!F75+'[6]CONS MARZO'!F75</f>
        <v>6</v>
      </c>
      <c r="G75" s="84">
        <f>'[6]CONS ENERO'!G75+'[6]CONS FEBRERO'!G75+'[6]CONS MARZO'!G75</f>
        <v>0</v>
      </c>
      <c r="H75" s="84">
        <f>'[6]CONS ENERO'!H75+'[6]CONS FEBRERO'!H75+'[6]CONS MARZO'!H75</f>
        <v>0</v>
      </c>
      <c r="I75" s="84">
        <f>'[6]CONS ENERO'!I75+'[6]CONS FEBRERO'!I75+'[6]CONS MARZO'!I75</f>
        <v>0</v>
      </c>
      <c r="J75" s="368">
        <f t="shared" si="2"/>
        <v>6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238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84">
        <f>'[6]CONS ENERO'!F77+'[6]CONS FEBRERO'!F77+'[6]CONS MARZO'!F77</f>
        <v>0</v>
      </c>
      <c r="G77" s="84">
        <f>'[6]CONS ENERO'!G77+'[6]CONS FEBRERO'!G77+'[6]CONS MARZO'!G77</f>
        <v>0</v>
      </c>
      <c r="H77" s="84">
        <f>'[6]CONS ENERO'!H77+'[6]CONS FEBRERO'!H77+'[6]CONS MARZO'!H77</f>
        <v>0</v>
      </c>
      <c r="I77" s="84">
        <f>'[6]CONS ENERO'!I77+'[6]CONS FEBRERO'!I77+'[6]CONS MARZO'!I77</f>
        <v>0</v>
      </c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8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1</v>
      </c>
      <c r="J78" s="227">
        <f>SUM(F78:I78)</f>
        <v>9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84">
        <f>'[6]CONS ENERO'!F79+'[6]CONS FEBRERO'!F79+'[6]CONS MARZO'!F79</f>
        <v>0</v>
      </c>
      <c r="G79" s="84">
        <f>'[6]CONS ENERO'!G79+'[6]CONS FEBRERO'!G79+'[6]CONS MARZO'!G79</f>
        <v>0</v>
      </c>
      <c r="H79" s="84">
        <f>'[6]CONS ENERO'!H79+'[6]CONS FEBRERO'!H79+'[6]CONS MARZO'!H79</f>
        <v>0</v>
      </c>
      <c r="I79" s="84">
        <f>'[6]CONS ENERO'!I79+'[6]CONS FEBRERO'!I79+'[6]CONS MARZO'!I79</f>
        <v>0</v>
      </c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84">
        <f>'[6]CONS ENERO'!F80+'[6]CONS FEBRERO'!F80+'[6]CONS MARZO'!F80</f>
        <v>4</v>
      </c>
      <c r="G80" s="84">
        <f>'[6]CONS ENERO'!G80+'[6]CONS FEBRERO'!G80+'[6]CONS MARZO'!G80</f>
        <v>0</v>
      </c>
      <c r="H80" s="84">
        <f>'[6]CONS ENERO'!H80+'[6]CONS FEBRERO'!H80+'[6]CONS MARZO'!H80</f>
        <v>0</v>
      </c>
      <c r="I80" s="84">
        <f>'[6]CONS ENERO'!I80+'[6]CONS FEBRERO'!I80+'[6]CONS MARZO'!I80</f>
        <v>0</v>
      </c>
      <c r="J80" s="415">
        <f>SUM(F80:I80)</f>
        <v>4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84">
        <f>'[6]CONS ENERO'!F81+'[6]CONS FEBRERO'!F81+'[6]CONS MARZO'!F81</f>
        <v>0</v>
      </c>
      <c r="G81" s="84">
        <f>'[6]CONS ENERO'!G81+'[6]CONS FEBRERO'!G81+'[6]CONS MARZO'!G81</f>
        <v>0</v>
      </c>
      <c r="H81" s="84">
        <f>'[6]CONS ENERO'!H81+'[6]CONS FEBRERO'!H81+'[6]CONS MARZO'!H81</f>
        <v>0</v>
      </c>
      <c r="I81" s="84">
        <f>'[6]CONS ENERO'!I81+'[6]CONS FEBRERO'!I81+'[6]CONS MARZO'!I81</f>
        <v>0</v>
      </c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84">
        <f>'[6]CONS ENERO'!F82+'[6]CONS FEBRERO'!F82+'[6]CONS MARZO'!F82</f>
        <v>0</v>
      </c>
      <c r="G82" s="84">
        <f>'[6]CONS ENERO'!G82+'[6]CONS FEBRERO'!G82+'[6]CONS MARZO'!G82</f>
        <v>0</v>
      </c>
      <c r="H82" s="84">
        <f>'[6]CONS ENERO'!H82+'[6]CONS FEBRERO'!H82+'[6]CONS MARZO'!H82</f>
        <v>0</v>
      </c>
      <c r="I82" s="84">
        <f>'[6]CONS ENERO'!I82+'[6]CONS FEBRERO'!I82+'[6]CONS MARZO'!I82</f>
        <v>0</v>
      </c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84">
        <f>'[6]CONS ENERO'!F83+'[6]CONS FEBRERO'!F83+'[6]CONS MARZO'!F83</f>
        <v>0</v>
      </c>
      <c r="G83" s="84">
        <f>'[6]CONS ENERO'!G83+'[6]CONS FEBRERO'!G83+'[6]CONS MARZO'!G83</f>
        <v>0</v>
      </c>
      <c r="H83" s="84">
        <f>'[6]CONS ENERO'!H83+'[6]CONS FEBRERO'!H83+'[6]CONS MARZO'!H83</f>
        <v>0</v>
      </c>
      <c r="I83" s="84">
        <f>'[6]CONS ENERO'!I83+'[6]CONS FEBRERO'!I83+'[6]CONS MARZO'!I83</f>
        <v>0</v>
      </c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84">
        <f>'[6]CONS ENERO'!F84+'[6]CONS FEBRERO'!F84+'[6]CONS MARZO'!F84</f>
        <v>0</v>
      </c>
      <c r="G84" s="84">
        <f>'[6]CONS ENERO'!G84+'[6]CONS FEBRERO'!G84+'[6]CONS MARZO'!G84</f>
        <v>0</v>
      </c>
      <c r="H84" s="84">
        <f>'[6]CONS ENERO'!H84+'[6]CONS FEBRERO'!H84+'[6]CONS MARZO'!H84</f>
        <v>0</v>
      </c>
      <c r="I84" s="84">
        <f>'[6]CONS ENERO'!I84+'[6]CONS FEBRERO'!I84+'[6]CONS MARZO'!I84</f>
        <v>0</v>
      </c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84">
        <f>'[6]CONS ENERO'!F85+'[6]CONS FEBRERO'!F85+'[6]CONS MARZO'!F85</f>
        <v>3</v>
      </c>
      <c r="G85" s="84">
        <f>'[6]CONS ENERO'!G85+'[6]CONS FEBRERO'!G85+'[6]CONS MARZO'!G85</f>
        <v>0</v>
      </c>
      <c r="H85" s="84">
        <f>'[6]CONS ENERO'!H85+'[6]CONS FEBRERO'!H85+'[6]CONS MARZO'!H85</f>
        <v>0</v>
      </c>
      <c r="I85" s="84">
        <f>'[6]CONS ENERO'!I85+'[6]CONS FEBRERO'!I85+'[6]CONS MARZO'!I85</f>
        <v>0</v>
      </c>
      <c r="J85" s="415">
        <f t="shared" si="2"/>
        <v>3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84">
        <f>'[6]CONS ENERO'!F86+'[6]CONS FEBRERO'!F86+'[6]CONS MARZO'!F86</f>
        <v>1</v>
      </c>
      <c r="G86" s="84">
        <f>'[6]CONS ENERO'!G86+'[6]CONS FEBRERO'!G86+'[6]CONS MARZO'!G86</f>
        <v>0</v>
      </c>
      <c r="H86" s="84">
        <f>'[6]CONS ENERO'!H86+'[6]CONS FEBRERO'!H86+'[6]CONS MARZO'!H86</f>
        <v>0</v>
      </c>
      <c r="I86" s="84">
        <f>'[6]CONS ENERO'!I86+'[6]CONS FEBRERO'!I86+'[6]CONS MARZO'!I86</f>
        <v>1</v>
      </c>
      <c r="J86" s="415">
        <f t="shared" si="2"/>
        <v>2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6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84">
        <f>'[6]CONS ENERO'!G91+'[6]CONS FEBRERO'!G91+'[6]CONS MARZO'!G91</f>
        <v>2</v>
      </c>
      <c r="H91" s="832">
        <f>SUM(F91:G91)</f>
        <v>2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733" t="s">
        <v>137</v>
      </c>
      <c r="F92" s="734"/>
      <c r="G92" s="84">
        <f>'[6]CONS ENERO'!G92+'[6]CONS FEBRERO'!G92+'[6]CONS MARZO'!G92</f>
        <v>0</v>
      </c>
      <c r="H92" s="832">
        <f>SUM(F92:G92)</f>
        <v>0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733" t="s">
        <v>139</v>
      </c>
      <c r="F93" s="734"/>
      <c r="G93" s="84">
        <f>'[6]CONS ENERO'!G93+'[6]CONS FEBRERO'!G93+'[6]CONS MARZO'!G93</f>
        <v>0</v>
      </c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84">
        <f>'[6]CONS ENERO'!G94+'[6]CONS FEBRERO'!G94+'[6]CONS MARZO'!G94</f>
        <v>4</v>
      </c>
      <c r="H94" s="832">
        <f>SUM(F94:G94)</f>
        <v>4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113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7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78">
        <f>'[6]CONS ENERO'!I100:J100+'[6]CONS FEBRERO'!I100:J100+'[6]CONS MARZO'!I100:J100</f>
        <v>0</v>
      </c>
      <c r="J100" s="879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>
        <f>'[6]CONS ENERO'!I101:J101+'[6]CONS FEBRERO'!I101:J101+'[6]CONS MARZO'!I101:J101</f>
        <v>0</v>
      </c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>
        <f>'[6]CONS ENERO'!I102:J102+'[6]CONS FEBRERO'!I102:J102+'[6]CONS MARZO'!I102:J102</f>
        <v>0</v>
      </c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>
        <f>'[6]CONS ENERO'!I103:J103+'[6]CONS FEBRERO'!I103:J103+'[6]CONS MARZO'!I103:J103</f>
        <v>0</v>
      </c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8">
        <f>'[6]CONS ENERO'!I104:J104+'[6]CONS FEBRERO'!I104:J104+'[6]CONS MARZO'!I104:J104</f>
        <v>0</v>
      </c>
      <c r="J104" s="879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4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78">
        <f>'[6]CONS ENERO'!I106:J106+'[6]CONS FEBRERO'!I106:J106+'[6]CONS MARZO'!I106:J106</f>
        <v>1</v>
      </c>
      <c r="J106" s="879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>
        <f>'[6]CONS ENERO'!I107:J107+'[6]CONS FEBRERO'!I107:J107+'[6]CONS MARZO'!I107:J107</f>
        <v>0</v>
      </c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>
        <f>'[6]CONS ENERO'!I108:J108+'[6]CONS FEBRERO'!I108:J108+'[6]CONS MARZO'!I108:J108</f>
        <v>1</v>
      </c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>
        <f>'[6]CONS ENERO'!I109:J109+'[6]CONS FEBRERO'!I109:J109+'[6]CONS MARZO'!I109:J109</f>
        <v>2</v>
      </c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8">
        <f>'[6]CONS ENERO'!I110:J110+'[6]CONS FEBRERO'!I110:J110+'[6]CONS MARZO'!I110:J110</f>
        <v>0</v>
      </c>
      <c r="J110" s="879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78">
        <f>'[6]CONS ENERO'!I112:J112+'[6]CONS FEBRERO'!I112:J112+'[6]CONS MARZO'!I112:J112</f>
        <v>0</v>
      </c>
      <c r="J112" s="879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>
        <f>'[6]CONS ENERO'!I113:J113+'[6]CONS FEBRERO'!I113:J113+'[6]CONS MARZO'!I113:J113</f>
        <v>0</v>
      </c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>
        <f>'[6]CONS ENERO'!I114:J114+'[6]CONS FEBRERO'!I114:J114+'[6]CONS MARZO'!I114:J114</f>
        <v>0</v>
      </c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>
        <f>'[6]CONS ENERO'!I115:J115+'[6]CONS FEBRERO'!I115:J115+'[6]CONS MARZO'!I115:J115</f>
        <v>0</v>
      </c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8">
        <f>'[6]CONS ENERO'!I116:J116+'[6]CONS FEBRERO'!I116:J116+'[6]CONS MARZO'!I116:J116</f>
        <v>0</v>
      </c>
      <c r="J116" s="879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78">
        <f>'[6]CONS ENERO'!I118:J118+'[6]CONS FEBRERO'!I118:J118+'[6]CONS MARZO'!I118:J118</f>
        <v>0</v>
      </c>
      <c r="J118" s="879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>
        <f>'[6]CONS ENERO'!I119:J119+'[6]CONS FEBRERO'!I119:J119+'[6]CONS MARZO'!I119:J119</f>
        <v>0</v>
      </c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8">
        <f>'[6]CONS ENERO'!I120:J120+'[6]CONS FEBRERO'!I120:J120+'[6]CONS MARZO'!I120:J120</f>
        <v>0</v>
      </c>
      <c r="J120" s="879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78">
        <f>'[6]CONS ENERO'!I122:J122+'[6]CONS FEBRERO'!I122:J122+'[6]CONS MARZO'!I122:J122</f>
        <v>0</v>
      </c>
      <c r="J122" s="879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>
        <f>'[6]CONS ENERO'!I123:J123+'[6]CONS FEBRERO'!I123:J123+'[6]CONS MARZO'!I123:J123</f>
        <v>0</v>
      </c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8">
        <f>'[6]CONS ENERO'!I124:J124+'[6]CONS FEBRERO'!I124:J124+'[6]CONS MARZO'!I124:J124</f>
        <v>0</v>
      </c>
      <c r="J124" s="879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0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78">
        <f>'[6]CONS ENERO'!I126:J126+'[6]CONS FEBRERO'!I126:J126+'[6]CONS MARZO'!I126:J126</f>
        <v>0</v>
      </c>
      <c r="J126" s="879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>
        <f>'[6]CONS ENERO'!I127:J127+'[6]CONS FEBRERO'!I127:J127+'[6]CONS MARZO'!I127:J127</f>
        <v>0</v>
      </c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>
        <f>'[6]CONS ENERO'!I128:J128+'[6]CONS FEBRERO'!I128:J128+'[6]CONS MARZO'!I128:J128</f>
        <v>0</v>
      </c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>
        <f>'[6]CONS ENERO'!I129:J129+'[6]CONS FEBRERO'!I129:J129+'[6]CONS MARZO'!I129:J129</f>
        <v>0</v>
      </c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8">
        <f>'[6]CONS ENERO'!I130:J130+'[6]CONS FEBRERO'!I130:J130+'[6]CONS MARZO'!I130:J130</f>
        <v>0</v>
      </c>
      <c r="J130" s="879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3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8">
        <f>'[6]CONS ENERO'!I132:J132+'[6]CONS FEBRERO'!I132:J132+'[6]CONS MARZO'!I132:J132</f>
        <v>1</v>
      </c>
      <c r="J132" s="879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8">
        <f>'[6]CONS ENERO'!I133:J133+'[6]CONS FEBRERO'!I133:J133+'[6]CONS MARZO'!I133:J133</f>
        <v>0</v>
      </c>
      <c r="J133" s="879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8">
        <f>'[6]CONS ENERO'!I134:J134+'[6]CONS FEBRERO'!I134:J134+'[6]CONS MARZO'!I134:J134</f>
        <v>0</v>
      </c>
      <c r="J134" s="879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8">
        <f>'[6]CONS ENERO'!I135:J135+'[6]CONS FEBRERO'!I135:J135+'[6]CONS MARZO'!I135:J135</f>
        <v>2</v>
      </c>
      <c r="J135" s="879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8">
        <f>'[6]CONS ENERO'!I136:J136+'[6]CONS FEBRERO'!I136:J136+'[6]CONS MARZO'!I136:J136</f>
        <v>0</v>
      </c>
      <c r="J136" s="879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4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4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8">
        <f>'[6]CONS ENERO'!I139:J139+'[6]CONS FEBRERO'!I139:J139+'[6]CONS MARZO'!I139:J139</f>
        <v>2</v>
      </c>
      <c r="J139" s="879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8">
        <f>'[6]CONS ENERO'!I140:J140+'[6]CONS FEBRERO'!I140:J140+'[6]CONS MARZO'!I140:J140</f>
        <v>0</v>
      </c>
      <c r="J140" s="879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8">
        <f>'[6]CONS ENERO'!I141:J141+'[6]CONS FEBRERO'!I141:J141+'[6]CONS MARZO'!I141:J141</f>
        <v>0</v>
      </c>
      <c r="J141" s="879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8">
        <f>'[6]CONS ENERO'!I142:J142+'[6]CONS FEBRERO'!I142:J142+'[6]CONS MARZO'!I142:J142</f>
        <v>2</v>
      </c>
      <c r="J142" s="879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8">
        <f>'[6]CONS ENERO'!I144:J144+'[6]CONS FEBRERO'!I144:J144+'[6]CONS MARZO'!I144:J144</f>
        <v>0</v>
      </c>
      <c r="J144" s="879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8">
        <f>'[6]CONS ENERO'!I145:J145+'[6]CONS FEBRERO'!I145:J145+'[6]CONS MARZO'!I145:J145</f>
        <v>0</v>
      </c>
      <c r="J145" s="879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8">
        <f>'[6]CONS ENERO'!I146:J146+'[6]CONS FEBRERO'!I146:J146+'[6]CONS MARZO'!I146:J146</f>
        <v>0</v>
      </c>
      <c r="J146" s="879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8">
        <f>'[6]CONS ENERO'!I147:J147+'[6]CONS FEBRERO'!I147:J147+'[6]CONS MARZO'!I147:J147</f>
        <v>0</v>
      </c>
      <c r="J147" s="879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8">
        <f>'[6]CONS ENERO'!I149:J149+'[6]CONS FEBRERO'!I149:J149+'[6]CONS MARZO'!I149:J149</f>
        <v>0</v>
      </c>
      <c r="J149" s="879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8">
        <f>'[6]CONS ENERO'!I150:J150+'[6]CONS FEBRERO'!I150:J150+'[6]CONS MARZO'!I150:J150</f>
        <v>0</v>
      </c>
      <c r="J150" s="879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8">
        <f>'[6]CONS ENERO'!I151:J151+'[6]CONS FEBRERO'!I151:J151+'[6]CONS MARZO'!I151:J151</f>
        <v>0</v>
      </c>
      <c r="J151" s="879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8">
        <f>'[6]CONS ENERO'!I152:J152+'[6]CONS FEBRERO'!I152:J152+'[6]CONS MARZO'!I152:J152</f>
        <v>0</v>
      </c>
      <c r="J152" s="879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8">
        <f>'[6]CONS ENERO'!I154:J154+'[6]CONS FEBRERO'!I154:J154+'[6]CONS MARZO'!I154:J154</f>
        <v>0</v>
      </c>
      <c r="J154" s="879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8">
        <f>'[6]CONS ENERO'!I155:J155+'[6]CONS FEBRERO'!I155:J155+'[6]CONS MARZO'!I155:J155</f>
        <v>0</v>
      </c>
      <c r="J155" s="879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8">
        <f>'[6]CONS ENERO'!I156:J156+'[6]CONS FEBRERO'!I156:J156+'[6]CONS MARZO'!I156:J156</f>
        <v>0</v>
      </c>
      <c r="J156" s="879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8">
        <f>'[6]CONS ENERO'!I157:J157+'[6]CONS FEBRERO'!I157:J157+'[6]CONS MARZO'!I157:J157</f>
        <v>0</v>
      </c>
      <c r="J157" s="879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8">
        <f>'[6]CONS ENERO'!I159:J159+'[6]CONS FEBRERO'!I159:J159+'[6]CONS MARZO'!I159:J159</f>
        <v>0</v>
      </c>
      <c r="J159" s="879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8">
        <f>'[6]CONS ENERO'!I160:J160+'[6]CONS FEBRERO'!I160:J160+'[6]CONS MARZO'!I160:J160</f>
        <v>0</v>
      </c>
      <c r="J160" s="879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8">
        <f>'[6]CONS ENERO'!I161:J161+'[6]CONS FEBRERO'!I161:J161+'[6]CONS MARZO'!I161:J161</f>
        <v>0</v>
      </c>
      <c r="J161" s="879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8">
        <f>'[6]CONS ENERO'!I162:J162+'[6]CONS FEBRERO'!I162:J162+'[6]CONS MARZO'!I162:J162</f>
        <v>0</v>
      </c>
      <c r="J162" s="879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8">
        <f>'[6]CONS ENERO'!I164:J164+'[6]CONS FEBRERO'!I164:J164+'[6]CONS MARZO'!I164:J164</f>
        <v>0</v>
      </c>
      <c r="J164" s="879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8">
        <f>'[6]CONS ENERO'!I165:J165+'[6]CONS FEBRERO'!I165:J165+'[6]CONS MARZO'!I165:J165</f>
        <v>0</v>
      </c>
      <c r="J165" s="879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8">
        <f>'[6]CONS ENERO'!I166:J166+'[6]CONS FEBRERO'!I166:J166+'[6]CONS MARZO'!I166:J166</f>
        <v>0</v>
      </c>
      <c r="J166" s="879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8">
        <f>'[6]CONS ENERO'!I167:J167+'[6]CONS FEBRERO'!I167:J167+'[6]CONS MARZO'!I167:J167</f>
        <v>0</v>
      </c>
      <c r="J167" s="879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8">
        <f>'[6]CONS ENERO'!I169:J169+'[6]CONS FEBRERO'!I169:J169+'[6]CONS MARZO'!I169:J169</f>
        <v>0</v>
      </c>
      <c r="J169" s="879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8">
        <f>'[6]CONS ENERO'!I170:J170+'[6]CONS FEBRERO'!I170:J170+'[6]CONS MARZO'!I170:J170</f>
        <v>0</v>
      </c>
      <c r="J170" s="879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8">
        <f>'[6]CONS ENERO'!I171:J171+'[6]CONS FEBRERO'!I171:J171+'[6]CONS MARZO'!I171:J171</f>
        <v>0</v>
      </c>
      <c r="J171" s="879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8">
        <f>'[6]CONS ENERO'!I172:J172+'[6]CONS FEBRERO'!I172:J172+'[6]CONS MARZO'!I172:J172</f>
        <v>0</v>
      </c>
      <c r="J172" s="879"/>
      <c r="K172" s="382"/>
      <c r="L172" s="383"/>
    </row>
    <row r="173" spans="1:17" ht="16.5" thickTop="1" thickBot="1" x14ac:dyDescent="0.25">
      <c r="B173" s="371"/>
      <c r="C173" s="382"/>
      <c r="D173" s="736" t="s">
        <v>95</v>
      </c>
      <c r="E173" s="448"/>
      <c r="F173" s="437"/>
      <c r="G173" s="437"/>
      <c r="H173" s="449"/>
      <c r="I173" s="824">
        <f>SUM(I174:J210)</f>
        <v>5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8">
        <f>'[6]CONS ENERO'!I174:J174+'[6]CONS FEBRERO'!I174:J174+'[6]CONS MARZO'!I174:J174</f>
        <v>0</v>
      </c>
      <c r="J174" s="879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8">
        <f>'[6]CONS ENERO'!I175:J175+'[6]CONS FEBRERO'!I175:J175+'[6]CONS MARZO'!I175:J175</f>
        <v>0</v>
      </c>
      <c r="J175" s="879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8">
        <f>'[6]CONS ENERO'!I176:J176+'[6]CONS FEBRERO'!I176:J176+'[6]CONS MARZO'!I176:J176</f>
        <v>0</v>
      </c>
      <c r="J176" s="879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8">
        <f>'[6]CONS ENERO'!I177:J177+'[6]CONS FEBRERO'!I177:J177+'[6]CONS MARZO'!I177:J177</f>
        <v>0</v>
      </c>
      <c r="J177" s="879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8">
        <f>'[6]CONS ENERO'!I178:J178+'[6]CONS FEBRERO'!I178:J178+'[6]CONS MARZO'!I178:J178</f>
        <v>0</v>
      </c>
      <c r="J178" s="879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8">
        <f>'[6]CONS ENERO'!I179:J179+'[6]CONS FEBRERO'!I179:J179+'[6]CONS MARZO'!I179:J179</f>
        <v>0</v>
      </c>
      <c r="J179" s="879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8">
        <f>'[6]CONS ENERO'!I180:J180+'[6]CONS FEBRERO'!I180:J180+'[6]CONS MARZO'!I180:J180</f>
        <v>0</v>
      </c>
      <c r="J180" s="879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8">
        <f>'[6]CONS ENERO'!I181:J181+'[6]CONS FEBRERO'!I181:J181+'[6]CONS MARZO'!I181:J181</f>
        <v>0</v>
      </c>
      <c r="J181" s="879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8">
        <f>'[6]CONS ENERO'!I182:J182+'[6]CONS FEBRERO'!I182:J182+'[6]CONS MARZO'!I182:J182</f>
        <v>1</v>
      </c>
      <c r="J182" s="879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8">
        <f>'[6]CONS ENERO'!I183:J183+'[6]CONS FEBRERO'!I183:J183+'[6]CONS MARZO'!I183:J183</f>
        <v>0</v>
      </c>
      <c r="J183" s="879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8">
        <f>'[6]CONS ENERO'!I184:J184+'[6]CONS FEBRERO'!I184:J184+'[6]CONS MARZO'!I184:J184</f>
        <v>0</v>
      </c>
      <c r="J184" s="879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8">
        <f>'[6]CONS ENERO'!I185:J185+'[6]CONS FEBRERO'!I185:J185+'[6]CONS MARZO'!I185:J185</f>
        <v>1</v>
      </c>
      <c r="J185" s="879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8">
        <f>'[6]CONS ENERO'!I186:J186+'[6]CONS FEBRERO'!I186:J186+'[6]CONS MARZO'!I186:J186</f>
        <v>0</v>
      </c>
      <c r="J186" s="879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8">
        <f>'[6]CONS ENERO'!I187:J187+'[6]CONS FEBRERO'!I187:J187+'[6]CONS MARZO'!I187:J187</f>
        <v>0</v>
      </c>
      <c r="J187" s="879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8">
        <f>'[6]CONS ENERO'!I188:J188+'[6]CONS FEBRERO'!I188:J188+'[6]CONS MARZO'!I188:J188</f>
        <v>0</v>
      </c>
      <c r="J188" s="879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8">
        <f>'[6]CONS ENERO'!I189:J189+'[6]CONS FEBRERO'!I189:J189+'[6]CONS MARZO'!I189:J189</f>
        <v>0</v>
      </c>
      <c r="J189" s="879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8">
        <f>'[6]CONS ENERO'!I190:J190+'[6]CONS FEBRERO'!I190:J190+'[6]CONS MARZO'!I190:J190</f>
        <v>0</v>
      </c>
      <c r="J190" s="879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8">
        <f>'[6]CONS ENERO'!I191:J191+'[6]CONS FEBRERO'!I191:J191+'[6]CONS MARZO'!I191:J191</f>
        <v>0</v>
      </c>
      <c r="J191" s="879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8">
        <f>'[6]CONS ENERO'!I192:J192+'[6]CONS FEBRERO'!I192:J192+'[6]CONS MARZO'!I192:J192</f>
        <v>0</v>
      </c>
      <c r="J192" s="879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8">
        <f>'[6]CONS ENERO'!I193:J193+'[6]CONS FEBRERO'!I193:J193+'[6]CONS MARZO'!I193:J193</f>
        <v>0</v>
      </c>
      <c r="J193" s="879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8">
        <f>'[6]CONS ENERO'!I194:J194+'[6]CONS FEBRERO'!I194:J194+'[6]CONS MARZO'!I194:J194</f>
        <v>0</v>
      </c>
      <c r="J194" s="879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8">
        <f>'[6]CONS ENERO'!I195:J195+'[6]CONS FEBRERO'!I195:J195+'[6]CONS MARZO'!I195:J195</f>
        <v>0</v>
      </c>
      <c r="J195" s="879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8">
        <f>'[6]CONS ENERO'!I196:J196+'[6]CONS FEBRERO'!I196:J196+'[6]CONS MARZO'!I196:J196</f>
        <v>0</v>
      </c>
      <c r="J196" s="879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8">
        <f>'[6]CONS ENERO'!I197:J197+'[6]CONS FEBRERO'!I197:J197+'[6]CONS MARZO'!I197:J197</f>
        <v>1</v>
      </c>
      <c r="J197" s="879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8">
        <f>'[6]CONS ENERO'!I198:J198+'[6]CONS FEBRERO'!I198:J198+'[6]CONS MARZO'!I198:J198</f>
        <v>0</v>
      </c>
      <c r="J198" s="879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8">
        <f>'[6]CONS ENERO'!I199:J199+'[6]CONS FEBRERO'!I199:J199+'[6]CONS MARZO'!I199:J199</f>
        <v>0</v>
      </c>
      <c r="J199" s="879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8">
        <f>'[6]CONS ENERO'!I200:J200+'[6]CONS FEBRERO'!I200:J200+'[6]CONS MARZO'!I200:J200</f>
        <v>0</v>
      </c>
      <c r="J200" s="879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8">
        <f>'[6]CONS ENERO'!I201:J201+'[6]CONS FEBRERO'!I201:J201+'[6]CONS MARZO'!I201:J201</f>
        <v>0</v>
      </c>
      <c r="J201" s="879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8">
        <f>'[6]CONS ENERO'!I202:J202+'[6]CONS FEBRERO'!I202:J202+'[6]CONS MARZO'!I202:J202</f>
        <v>0</v>
      </c>
      <c r="J202" s="879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8">
        <f>'[6]CONS ENERO'!I203:J203+'[6]CONS FEBRERO'!I203:J203+'[6]CONS MARZO'!I203:J203</f>
        <v>2</v>
      </c>
      <c r="J203" s="879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8">
        <f>'[6]CONS ENERO'!I204:J204+'[6]CONS FEBRERO'!I204:J204+'[6]CONS MARZO'!I204:J204</f>
        <v>0</v>
      </c>
      <c r="J204" s="879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8">
        <f>'[6]CONS ENERO'!I205:J205+'[6]CONS FEBRERO'!I205:J205+'[6]CONS MARZO'!I205:J205</f>
        <v>0</v>
      </c>
      <c r="J205" s="879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8">
        <f>'[6]CONS ENERO'!I206:J206+'[6]CONS FEBRERO'!I206:J206+'[6]CONS MARZO'!I206:J206</f>
        <v>0</v>
      </c>
      <c r="J206" s="879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8">
        <f>'[6]CONS ENERO'!I207:J207+'[6]CONS FEBRERO'!I207:J207+'[6]CONS MARZO'!I207:J207</f>
        <v>0</v>
      </c>
      <c r="J207" s="879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8">
        <f>'[6]CONS ENERO'!I208:J208+'[6]CONS FEBRERO'!I208:J208+'[6]CONS MARZO'!I208:J208</f>
        <v>0</v>
      </c>
      <c r="J208" s="879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8">
        <f>'[6]CONS ENERO'!I209:J209+'[6]CONS FEBRERO'!I209:J209+'[6]CONS MARZO'!I209:J209</f>
        <v>0</v>
      </c>
      <c r="J209" s="879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8">
        <f>'[6]CONS ENERO'!I210:J210+'[6]CONS FEBRERO'!I210:J210+'[6]CONS MARZO'!I210:J210</f>
        <v>0</v>
      </c>
      <c r="J210" s="879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18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8">
        <f>'[6]CONS ENERO'!I212:J212+'[6]CONS FEBRERO'!I212:J212+'[6]CONS MARZO'!I212:J212</f>
        <v>11</v>
      </c>
      <c r="J212" s="879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8">
        <f>'[6]CONS ENERO'!I213:J213+'[6]CONS FEBRERO'!I213:J213+'[6]CONS MARZO'!I213:J213</f>
        <v>0</v>
      </c>
      <c r="J213" s="879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8">
        <f>'[6]CONS ENERO'!I214:J214+'[6]CONS FEBRERO'!I214:J214+'[6]CONS MARZO'!I214:J214</f>
        <v>7</v>
      </c>
      <c r="J214" s="879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8">
        <f>'[6]CONS ENERO'!I216:J216+'[6]CONS FEBRERO'!I216:J216+'[6]CONS MARZO'!I216:J216</f>
        <v>0</v>
      </c>
      <c r="J216" s="879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8">
        <f>'[6]CONS ENERO'!I217:J217+'[6]CONS FEBRERO'!I217:J217+'[6]CONS MARZO'!I217:J217</f>
        <v>0</v>
      </c>
      <c r="J217" s="879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8">
        <f>'[6]CONS ENERO'!I219:J219+'[6]CONS FEBRERO'!I219:J219+'[6]CONS MARZO'!I219:J219</f>
        <v>0</v>
      </c>
      <c r="J219" s="879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8">
        <f>'[6]CONS ENERO'!I220:J220+'[6]CONS FEBRERO'!I220:J220+'[6]CONS MARZO'!I220:J220</f>
        <v>0</v>
      </c>
      <c r="J220" s="879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8">
        <f>'[6]CONS ENERO'!I221:J221+'[6]CONS FEBRERO'!I221:J221+'[6]CONS MARZO'!I221:J221</f>
        <v>0</v>
      </c>
      <c r="J221" s="879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8">
        <f>'[6]CONS ENERO'!I222:J222+'[6]CONS FEBRERO'!I222:J222+'[6]CONS MARZO'!I222:J222</f>
        <v>0</v>
      </c>
      <c r="J222" s="879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18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8">
        <f>'[6]CONS ENERO'!I224:J224+'[6]CONS FEBRERO'!I224:J224+'[6]CONS MARZO'!I224:J224</f>
        <v>4</v>
      </c>
      <c r="J224" s="879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8">
        <f>'[6]CONS ENERO'!I225:J225+'[6]CONS FEBRERO'!I225:J225+'[6]CONS MARZO'!I225:J225</f>
        <v>0</v>
      </c>
      <c r="J225" s="879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8">
        <f>'[6]CONS ENERO'!I226:J226+'[6]CONS FEBRERO'!I226:J226+'[6]CONS MARZO'!I226:J226</f>
        <v>14</v>
      </c>
      <c r="J226" s="879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47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8">
        <f>'[6]CONS ENERO'!I228:J228+'[6]CONS FEBRERO'!I228:J228+'[6]CONS MARZO'!I228:J228</f>
        <v>13</v>
      </c>
      <c r="J228" s="879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8">
        <f>'[6]CONS ENERO'!I229:J229+'[6]CONS FEBRERO'!I229:J229+'[6]CONS MARZO'!I229:J229</f>
        <v>0</v>
      </c>
      <c r="J229" s="879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8">
        <f>'[6]CONS ENERO'!I230:J230+'[6]CONS FEBRERO'!I230:J230+'[6]CONS MARZO'!I230:J230</f>
        <v>32</v>
      </c>
      <c r="J230" s="879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8">
        <f>'[6]CONS ENERO'!I231:J231+'[6]CONS FEBRERO'!I231:J231+'[6]CONS MARZO'!I231:J231</f>
        <v>2</v>
      </c>
      <c r="J231" s="879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13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8">
        <f>'[6]CONS ENERO'!I233:J233+'[6]CONS FEBRERO'!I233:J233+'[6]CONS MARZO'!I233:J233</f>
        <v>1</v>
      </c>
      <c r="J233" s="879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8">
        <f>'[6]CONS ENERO'!I234:J234+'[6]CONS FEBRERO'!I234:J234+'[6]CONS MARZO'!I234:J234</f>
        <v>0</v>
      </c>
      <c r="J234" s="879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8">
        <f>'[6]CONS ENERO'!I235:J235+'[6]CONS FEBRERO'!I235:J235+'[6]CONS MARZO'!I235:J235</f>
        <v>7</v>
      </c>
      <c r="J235" s="879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8">
        <f>'[6]CONS ENERO'!I236:J236+'[6]CONS FEBRERO'!I236:J236+'[6]CONS MARZO'!I236:J236</f>
        <v>5</v>
      </c>
      <c r="J236" s="879"/>
      <c r="K236" s="382"/>
      <c r="L236" s="383"/>
    </row>
    <row r="237" spans="2:13" ht="16.5" thickTop="1" thickBot="1" x14ac:dyDescent="0.25">
      <c r="B237" s="371"/>
      <c r="C237" s="475"/>
      <c r="D237" s="735" t="s">
        <v>171</v>
      </c>
      <c r="E237" s="155"/>
      <c r="F237" s="476"/>
      <c r="G237" s="437"/>
      <c r="H237" s="449"/>
      <c r="I237" s="804">
        <f>(I238+I239+I240+I241)</f>
        <v>1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8">
        <f>'[6]CONS ENERO'!I238:J238+'[6]CONS FEBRERO'!I238:J238+'[6]CONS MARZO'!I238:J238</f>
        <v>0</v>
      </c>
      <c r="J238" s="879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8">
        <f>'[6]CONS ENERO'!I239:J239+'[6]CONS FEBRERO'!I239:J239+'[6]CONS MARZO'!I239:J239</f>
        <v>0</v>
      </c>
      <c r="J239" s="879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8">
        <f>'[6]CONS ENERO'!I240:J240+'[6]CONS FEBRERO'!I240:J240+'[6]CONS MARZO'!I240:J240</f>
        <v>1</v>
      </c>
      <c r="J240" s="879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8">
        <f>'[6]CONS ENERO'!I241:J241+'[6]CONS FEBRERO'!I241:J241+'[6]CONS MARZO'!I241:J241</f>
        <v>0</v>
      </c>
      <c r="J241" s="879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8">
        <f>'[6]CONS ENERO'!I243:J243+'[6]CONS FEBRERO'!I243:J243+'[6]CONS MARZO'!I243:J243</f>
        <v>0</v>
      </c>
      <c r="J243" s="879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8">
        <f>'[6]CONS ENERO'!I244:J244+'[6]CONS FEBRERO'!I244:J244+'[6]CONS MARZO'!I244:J244</f>
        <v>0</v>
      </c>
      <c r="J244" s="879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8">
        <f>'[6]CONS ENERO'!I245:J245+'[6]CONS FEBRERO'!I245:J245+'[6]CONS MARZO'!I245:J245</f>
        <v>0</v>
      </c>
      <c r="J245" s="879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256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5" fitToHeight="2" pageOrder="overThenDown" orientation="portrait" r:id="rId1"/>
  <headerFooter alignWithMargins="0"/>
  <rowBreaks count="1" manualBreakCount="1">
    <brk id="78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8"/>
  <sheetViews>
    <sheetView showGridLines="0" showRowColHeaders="0" showZeros="0" topLeftCell="A53" zoomScale="115" zoomScaleNormal="115" zoomScaleSheetLayoutView="115" workbookViewId="0">
      <selection activeCell="F40" sqref="F40:I40"/>
    </sheetView>
  </sheetViews>
  <sheetFormatPr baseColWidth="10" defaultRowHeight="12.75" x14ac:dyDescent="0.2"/>
  <cols>
    <col min="1" max="1" width="7.5703125" style="374" customWidth="1"/>
    <col min="2" max="2" width="18.7109375" style="374" customWidth="1"/>
    <col min="3" max="3" width="13.5703125" style="374" customWidth="1"/>
    <col min="4" max="4" width="13.85546875" style="374" customWidth="1"/>
    <col min="5" max="5" width="46.85546875" style="374" customWidth="1"/>
    <col min="6" max="6" width="9.28515625" style="374" customWidth="1"/>
    <col min="7" max="7" width="7.7109375" style="374" customWidth="1"/>
    <col min="8" max="8" width="8.7109375" style="374" customWidth="1"/>
    <col min="9" max="9" width="7.85546875" style="374" customWidth="1"/>
    <col min="10" max="10" width="9.7109375" style="374" customWidth="1"/>
    <col min="11" max="17" width="7.7109375" style="374" customWidth="1"/>
    <col min="18" max="256" width="11.42578125" style="374"/>
    <col min="257" max="257" width="7.5703125" style="374" customWidth="1"/>
    <col min="258" max="258" width="18.7109375" style="374" customWidth="1"/>
    <col min="259" max="259" width="13.5703125" style="374" customWidth="1"/>
    <col min="260" max="260" width="13.85546875" style="374" customWidth="1"/>
    <col min="261" max="261" width="46.85546875" style="374" customWidth="1"/>
    <col min="262" max="262" width="9.28515625" style="374" customWidth="1"/>
    <col min="263" max="263" width="7.7109375" style="374" customWidth="1"/>
    <col min="264" max="264" width="8.7109375" style="374" customWidth="1"/>
    <col min="265" max="265" width="7.85546875" style="374" customWidth="1"/>
    <col min="266" max="266" width="9.7109375" style="374" customWidth="1"/>
    <col min="267" max="273" width="7.7109375" style="374" customWidth="1"/>
    <col min="274" max="512" width="11.42578125" style="374"/>
    <col min="513" max="513" width="7.5703125" style="374" customWidth="1"/>
    <col min="514" max="514" width="18.7109375" style="374" customWidth="1"/>
    <col min="515" max="515" width="13.5703125" style="374" customWidth="1"/>
    <col min="516" max="516" width="13.85546875" style="374" customWidth="1"/>
    <col min="517" max="517" width="46.85546875" style="374" customWidth="1"/>
    <col min="518" max="518" width="9.28515625" style="374" customWidth="1"/>
    <col min="519" max="519" width="7.7109375" style="374" customWidth="1"/>
    <col min="520" max="520" width="8.7109375" style="374" customWidth="1"/>
    <col min="521" max="521" width="7.85546875" style="374" customWidth="1"/>
    <col min="522" max="522" width="9.7109375" style="374" customWidth="1"/>
    <col min="523" max="529" width="7.7109375" style="374" customWidth="1"/>
    <col min="530" max="768" width="11.42578125" style="374"/>
    <col min="769" max="769" width="7.5703125" style="374" customWidth="1"/>
    <col min="770" max="770" width="18.7109375" style="374" customWidth="1"/>
    <col min="771" max="771" width="13.5703125" style="374" customWidth="1"/>
    <col min="772" max="772" width="13.85546875" style="374" customWidth="1"/>
    <col min="773" max="773" width="46.85546875" style="374" customWidth="1"/>
    <col min="774" max="774" width="9.28515625" style="374" customWidth="1"/>
    <col min="775" max="775" width="7.7109375" style="374" customWidth="1"/>
    <col min="776" max="776" width="8.7109375" style="374" customWidth="1"/>
    <col min="777" max="777" width="7.85546875" style="374" customWidth="1"/>
    <col min="778" max="778" width="9.7109375" style="374" customWidth="1"/>
    <col min="779" max="785" width="7.7109375" style="374" customWidth="1"/>
    <col min="786" max="1024" width="11.42578125" style="374"/>
    <col min="1025" max="1025" width="7.5703125" style="374" customWidth="1"/>
    <col min="1026" max="1026" width="18.7109375" style="374" customWidth="1"/>
    <col min="1027" max="1027" width="13.5703125" style="374" customWidth="1"/>
    <col min="1028" max="1028" width="13.85546875" style="374" customWidth="1"/>
    <col min="1029" max="1029" width="46.85546875" style="374" customWidth="1"/>
    <col min="1030" max="1030" width="9.28515625" style="374" customWidth="1"/>
    <col min="1031" max="1031" width="7.7109375" style="374" customWidth="1"/>
    <col min="1032" max="1032" width="8.7109375" style="374" customWidth="1"/>
    <col min="1033" max="1033" width="7.85546875" style="374" customWidth="1"/>
    <col min="1034" max="1034" width="9.7109375" style="374" customWidth="1"/>
    <col min="1035" max="1041" width="7.7109375" style="374" customWidth="1"/>
    <col min="1042" max="1280" width="11.42578125" style="374"/>
    <col min="1281" max="1281" width="7.5703125" style="374" customWidth="1"/>
    <col min="1282" max="1282" width="18.7109375" style="374" customWidth="1"/>
    <col min="1283" max="1283" width="13.5703125" style="374" customWidth="1"/>
    <col min="1284" max="1284" width="13.85546875" style="374" customWidth="1"/>
    <col min="1285" max="1285" width="46.85546875" style="374" customWidth="1"/>
    <col min="1286" max="1286" width="9.28515625" style="374" customWidth="1"/>
    <col min="1287" max="1287" width="7.7109375" style="374" customWidth="1"/>
    <col min="1288" max="1288" width="8.7109375" style="374" customWidth="1"/>
    <col min="1289" max="1289" width="7.85546875" style="374" customWidth="1"/>
    <col min="1290" max="1290" width="9.7109375" style="374" customWidth="1"/>
    <col min="1291" max="1297" width="7.7109375" style="374" customWidth="1"/>
    <col min="1298" max="1536" width="11.42578125" style="374"/>
    <col min="1537" max="1537" width="7.5703125" style="374" customWidth="1"/>
    <col min="1538" max="1538" width="18.7109375" style="374" customWidth="1"/>
    <col min="1539" max="1539" width="13.5703125" style="374" customWidth="1"/>
    <col min="1540" max="1540" width="13.85546875" style="374" customWidth="1"/>
    <col min="1541" max="1541" width="46.85546875" style="374" customWidth="1"/>
    <col min="1542" max="1542" width="9.28515625" style="374" customWidth="1"/>
    <col min="1543" max="1543" width="7.7109375" style="374" customWidth="1"/>
    <col min="1544" max="1544" width="8.7109375" style="374" customWidth="1"/>
    <col min="1545" max="1545" width="7.85546875" style="374" customWidth="1"/>
    <col min="1546" max="1546" width="9.7109375" style="374" customWidth="1"/>
    <col min="1547" max="1553" width="7.7109375" style="374" customWidth="1"/>
    <col min="1554" max="1792" width="11.42578125" style="374"/>
    <col min="1793" max="1793" width="7.5703125" style="374" customWidth="1"/>
    <col min="1794" max="1794" width="18.7109375" style="374" customWidth="1"/>
    <col min="1795" max="1795" width="13.5703125" style="374" customWidth="1"/>
    <col min="1796" max="1796" width="13.85546875" style="374" customWidth="1"/>
    <col min="1797" max="1797" width="46.85546875" style="374" customWidth="1"/>
    <col min="1798" max="1798" width="9.28515625" style="374" customWidth="1"/>
    <col min="1799" max="1799" width="7.7109375" style="374" customWidth="1"/>
    <col min="1800" max="1800" width="8.7109375" style="374" customWidth="1"/>
    <col min="1801" max="1801" width="7.85546875" style="374" customWidth="1"/>
    <col min="1802" max="1802" width="9.7109375" style="374" customWidth="1"/>
    <col min="1803" max="1809" width="7.7109375" style="374" customWidth="1"/>
    <col min="1810" max="2048" width="11.42578125" style="374"/>
    <col min="2049" max="2049" width="7.5703125" style="374" customWidth="1"/>
    <col min="2050" max="2050" width="18.7109375" style="374" customWidth="1"/>
    <col min="2051" max="2051" width="13.5703125" style="374" customWidth="1"/>
    <col min="2052" max="2052" width="13.85546875" style="374" customWidth="1"/>
    <col min="2053" max="2053" width="46.85546875" style="374" customWidth="1"/>
    <col min="2054" max="2054" width="9.28515625" style="374" customWidth="1"/>
    <col min="2055" max="2055" width="7.7109375" style="374" customWidth="1"/>
    <col min="2056" max="2056" width="8.7109375" style="374" customWidth="1"/>
    <col min="2057" max="2057" width="7.85546875" style="374" customWidth="1"/>
    <col min="2058" max="2058" width="9.7109375" style="374" customWidth="1"/>
    <col min="2059" max="2065" width="7.7109375" style="374" customWidth="1"/>
    <col min="2066" max="2304" width="11.42578125" style="374"/>
    <col min="2305" max="2305" width="7.5703125" style="374" customWidth="1"/>
    <col min="2306" max="2306" width="18.7109375" style="374" customWidth="1"/>
    <col min="2307" max="2307" width="13.5703125" style="374" customWidth="1"/>
    <col min="2308" max="2308" width="13.85546875" style="374" customWidth="1"/>
    <col min="2309" max="2309" width="46.85546875" style="374" customWidth="1"/>
    <col min="2310" max="2310" width="9.28515625" style="374" customWidth="1"/>
    <col min="2311" max="2311" width="7.7109375" style="374" customWidth="1"/>
    <col min="2312" max="2312" width="8.7109375" style="374" customWidth="1"/>
    <col min="2313" max="2313" width="7.85546875" style="374" customWidth="1"/>
    <col min="2314" max="2314" width="9.7109375" style="374" customWidth="1"/>
    <col min="2315" max="2321" width="7.7109375" style="374" customWidth="1"/>
    <col min="2322" max="2560" width="11.42578125" style="374"/>
    <col min="2561" max="2561" width="7.5703125" style="374" customWidth="1"/>
    <col min="2562" max="2562" width="18.7109375" style="374" customWidth="1"/>
    <col min="2563" max="2563" width="13.5703125" style="374" customWidth="1"/>
    <col min="2564" max="2564" width="13.85546875" style="374" customWidth="1"/>
    <col min="2565" max="2565" width="46.85546875" style="374" customWidth="1"/>
    <col min="2566" max="2566" width="9.28515625" style="374" customWidth="1"/>
    <col min="2567" max="2567" width="7.7109375" style="374" customWidth="1"/>
    <col min="2568" max="2568" width="8.7109375" style="374" customWidth="1"/>
    <col min="2569" max="2569" width="7.85546875" style="374" customWidth="1"/>
    <col min="2570" max="2570" width="9.7109375" style="374" customWidth="1"/>
    <col min="2571" max="2577" width="7.7109375" style="374" customWidth="1"/>
    <col min="2578" max="2816" width="11.42578125" style="374"/>
    <col min="2817" max="2817" width="7.5703125" style="374" customWidth="1"/>
    <col min="2818" max="2818" width="18.7109375" style="374" customWidth="1"/>
    <col min="2819" max="2819" width="13.5703125" style="374" customWidth="1"/>
    <col min="2820" max="2820" width="13.85546875" style="374" customWidth="1"/>
    <col min="2821" max="2821" width="46.85546875" style="374" customWidth="1"/>
    <col min="2822" max="2822" width="9.28515625" style="374" customWidth="1"/>
    <col min="2823" max="2823" width="7.7109375" style="374" customWidth="1"/>
    <col min="2824" max="2824" width="8.7109375" style="374" customWidth="1"/>
    <col min="2825" max="2825" width="7.85546875" style="374" customWidth="1"/>
    <col min="2826" max="2826" width="9.7109375" style="374" customWidth="1"/>
    <col min="2827" max="2833" width="7.7109375" style="374" customWidth="1"/>
    <col min="2834" max="3072" width="11.42578125" style="374"/>
    <col min="3073" max="3073" width="7.5703125" style="374" customWidth="1"/>
    <col min="3074" max="3074" width="18.7109375" style="374" customWidth="1"/>
    <col min="3075" max="3075" width="13.5703125" style="374" customWidth="1"/>
    <col min="3076" max="3076" width="13.85546875" style="374" customWidth="1"/>
    <col min="3077" max="3077" width="46.85546875" style="374" customWidth="1"/>
    <col min="3078" max="3078" width="9.28515625" style="374" customWidth="1"/>
    <col min="3079" max="3079" width="7.7109375" style="374" customWidth="1"/>
    <col min="3080" max="3080" width="8.7109375" style="374" customWidth="1"/>
    <col min="3081" max="3081" width="7.85546875" style="374" customWidth="1"/>
    <col min="3082" max="3082" width="9.7109375" style="374" customWidth="1"/>
    <col min="3083" max="3089" width="7.7109375" style="374" customWidth="1"/>
    <col min="3090" max="3328" width="11.42578125" style="374"/>
    <col min="3329" max="3329" width="7.5703125" style="374" customWidth="1"/>
    <col min="3330" max="3330" width="18.7109375" style="374" customWidth="1"/>
    <col min="3331" max="3331" width="13.5703125" style="374" customWidth="1"/>
    <col min="3332" max="3332" width="13.85546875" style="374" customWidth="1"/>
    <col min="3333" max="3333" width="46.85546875" style="374" customWidth="1"/>
    <col min="3334" max="3334" width="9.28515625" style="374" customWidth="1"/>
    <col min="3335" max="3335" width="7.7109375" style="374" customWidth="1"/>
    <col min="3336" max="3336" width="8.7109375" style="374" customWidth="1"/>
    <col min="3337" max="3337" width="7.85546875" style="374" customWidth="1"/>
    <col min="3338" max="3338" width="9.7109375" style="374" customWidth="1"/>
    <col min="3339" max="3345" width="7.7109375" style="374" customWidth="1"/>
    <col min="3346" max="3584" width="11.42578125" style="374"/>
    <col min="3585" max="3585" width="7.5703125" style="374" customWidth="1"/>
    <col min="3586" max="3586" width="18.7109375" style="374" customWidth="1"/>
    <col min="3587" max="3587" width="13.5703125" style="374" customWidth="1"/>
    <col min="3588" max="3588" width="13.85546875" style="374" customWidth="1"/>
    <col min="3589" max="3589" width="46.85546875" style="374" customWidth="1"/>
    <col min="3590" max="3590" width="9.28515625" style="374" customWidth="1"/>
    <col min="3591" max="3591" width="7.7109375" style="374" customWidth="1"/>
    <col min="3592" max="3592" width="8.7109375" style="374" customWidth="1"/>
    <col min="3593" max="3593" width="7.85546875" style="374" customWidth="1"/>
    <col min="3594" max="3594" width="9.7109375" style="374" customWidth="1"/>
    <col min="3595" max="3601" width="7.7109375" style="374" customWidth="1"/>
    <col min="3602" max="3840" width="11.42578125" style="374"/>
    <col min="3841" max="3841" width="7.5703125" style="374" customWidth="1"/>
    <col min="3842" max="3842" width="18.7109375" style="374" customWidth="1"/>
    <col min="3843" max="3843" width="13.5703125" style="374" customWidth="1"/>
    <col min="3844" max="3844" width="13.85546875" style="374" customWidth="1"/>
    <col min="3845" max="3845" width="46.85546875" style="374" customWidth="1"/>
    <col min="3846" max="3846" width="9.28515625" style="374" customWidth="1"/>
    <col min="3847" max="3847" width="7.7109375" style="374" customWidth="1"/>
    <col min="3848" max="3848" width="8.7109375" style="374" customWidth="1"/>
    <col min="3849" max="3849" width="7.85546875" style="374" customWidth="1"/>
    <col min="3850" max="3850" width="9.7109375" style="374" customWidth="1"/>
    <col min="3851" max="3857" width="7.7109375" style="374" customWidth="1"/>
    <col min="3858" max="4096" width="11.42578125" style="374"/>
    <col min="4097" max="4097" width="7.5703125" style="374" customWidth="1"/>
    <col min="4098" max="4098" width="18.7109375" style="374" customWidth="1"/>
    <col min="4099" max="4099" width="13.5703125" style="374" customWidth="1"/>
    <col min="4100" max="4100" width="13.85546875" style="374" customWidth="1"/>
    <col min="4101" max="4101" width="46.85546875" style="374" customWidth="1"/>
    <col min="4102" max="4102" width="9.28515625" style="374" customWidth="1"/>
    <col min="4103" max="4103" width="7.7109375" style="374" customWidth="1"/>
    <col min="4104" max="4104" width="8.7109375" style="374" customWidth="1"/>
    <col min="4105" max="4105" width="7.85546875" style="374" customWidth="1"/>
    <col min="4106" max="4106" width="9.7109375" style="374" customWidth="1"/>
    <col min="4107" max="4113" width="7.7109375" style="374" customWidth="1"/>
    <col min="4114" max="4352" width="11.42578125" style="374"/>
    <col min="4353" max="4353" width="7.5703125" style="374" customWidth="1"/>
    <col min="4354" max="4354" width="18.7109375" style="374" customWidth="1"/>
    <col min="4355" max="4355" width="13.5703125" style="374" customWidth="1"/>
    <col min="4356" max="4356" width="13.85546875" style="374" customWidth="1"/>
    <col min="4357" max="4357" width="46.85546875" style="374" customWidth="1"/>
    <col min="4358" max="4358" width="9.28515625" style="374" customWidth="1"/>
    <col min="4359" max="4359" width="7.7109375" style="374" customWidth="1"/>
    <col min="4360" max="4360" width="8.7109375" style="374" customWidth="1"/>
    <col min="4361" max="4361" width="7.85546875" style="374" customWidth="1"/>
    <col min="4362" max="4362" width="9.7109375" style="374" customWidth="1"/>
    <col min="4363" max="4369" width="7.7109375" style="374" customWidth="1"/>
    <col min="4370" max="4608" width="11.42578125" style="374"/>
    <col min="4609" max="4609" width="7.5703125" style="374" customWidth="1"/>
    <col min="4610" max="4610" width="18.7109375" style="374" customWidth="1"/>
    <col min="4611" max="4611" width="13.5703125" style="374" customWidth="1"/>
    <col min="4612" max="4612" width="13.85546875" style="374" customWidth="1"/>
    <col min="4613" max="4613" width="46.85546875" style="374" customWidth="1"/>
    <col min="4614" max="4614" width="9.28515625" style="374" customWidth="1"/>
    <col min="4615" max="4615" width="7.7109375" style="374" customWidth="1"/>
    <col min="4616" max="4616" width="8.7109375" style="374" customWidth="1"/>
    <col min="4617" max="4617" width="7.85546875" style="374" customWidth="1"/>
    <col min="4618" max="4618" width="9.7109375" style="374" customWidth="1"/>
    <col min="4619" max="4625" width="7.7109375" style="374" customWidth="1"/>
    <col min="4626" max="4864" width="11.42578125" style="374"/>
    <col min="4865" max="4865" width="7.5703125" style="374" customWidth="1"/>
    <col min="4866" max="4866" width="18.7109375" style="374" customWidth="1"/>
    <col min="4867" max="4867" width="13.5703125" style="374" customWidth="1"/>
    <col min="4868" max="4868" width="13.85546875" style="374" customWidth="1"/>
    <col min="4869" max="4869" width="46.85546875" style="374" customWidth="1"/>
    <col min="4870" max="4870" width="9.28515625" style="374" customWidth="1"/>
    <col min="4871" max="4871" width="7.7109375" style="374" customWidth="1"/>
    <col min="4872" max="4872" width="8.7109375" style="374" customWidth="1"/>
    <col min="4873" max="4873" width="7.85546875" style="374" customWidth="1"/>
    <col min="4874" max="4874" width="9.7109375" style="374" customWidth="1"/>
    <col min="4875" max="4881" width="7.7109375" style="374" customWidth="1"/>
    <col min="4882" max="5120" width="11.42578125" style="374"/>
    <col min="5121" max="5121" width="7.5703125" style="374" customWidth="1"/>
    <col min="5122" max="5122" width="18.7109375" style="374" customWidth="1"/>
    <col min="5123" max="5123" width="13.5703125" style="374" customWidth="1"/>
    <col min="5124" max="5124" width="13.85546875" style="374" customWidth="1"/>
    <col min="5125" max="5125" width="46.85546875" style="374" customWidth="1"/>
    <col min="5126" max="5126" width="9.28515625" style="374" customWidth="1"/>
    <col min="5127" max="5127" width="7.7109375" style="374" customWidth="1"/>
    <col min="5128" max="5128" width="8.7109375" style="374" customWidth="1"/>
    <col min="5129" max="5129" width="7.85546875" style="374" customWidth="1"/>
    <col min="5130" max="5130" width="9.7109375" style="374" customWidth="1"/>
    <col min="5131" max="5137" width="7.7109375" style="374" customWidth="1"/>
    <col min="5138" max="5376" width="11.42578125" style="374"/>
    <col min="5377" max="5377" width="7.5703125" style="374" customWidth="1"/>
    <col min="5378" max="5378" width="18.7109375" style="374" customWidth="1"/>
    <col min="5379" max="5379" width="13.5703125" style="374" customWidth="1"/>
    <col min="5380" max="5380" width="13.85546875" style="374" customWidth="1"/>
    <col min="5381" max="5381" width="46.85546875" style="374" customWidth="1"/>
    <col min="5382" max="5382" width="9.28515625" style="374" customWidth="1"/>
    <col min="5383" max="5383" width="7.7109375" style="374" customWidth="1"/>
    <col min="5384" max="5384" width="8.7109375" style="374" customWidth="1"/>
    <col min="5385" max="5385" width="7.85546875" style="374" customWidth="1"/>
    <col min="5386" max="5386" width="9.7109375" style="374" customWidth="1"/>
    <col min="5387" max="5393" width="7.7109375" style="374" customWidth="1"/>
    <col min="5394" max="5632" width="11.42578125" style="374"/>
    <col min="5633" max="5633" width="7.5703125" style="374" customWidth="1"/>
    <col min="5634" max="5634" width="18.7109375" style="374" customWidth="1"/>
    <col min="5635" max="5635" width="13.5703125" style="374" customWidth="1"/>
    <col min="5636" max="5636" width="13.85546875" style="374" customWidth="1"/>
    <col min="5637" max="5637" width="46.85546875" style="374" customWidth="1"/>
    <col min="5638" max="5638" width="9.28515625" style="374" customWidth="1"/>
    <col min="5639" max="5639" width="7.7109375" style="374" customWidth="1"/>
    <col min="5640" max="5640" width="8.7109375" style="374" customWidth="1"/>
    <col min="5641" max="5641" width="7.85546875" style="374" customWidth="1"/>
    <col min="5642" max="5642" width="9.7109375" style="374" customWidth="1"/>
    <col min="5643" max="5649" width="7.7109375" style="374" customWidth="1"/>
    <col min="5650" max="5888" width="11.42578125" style="374"/>
    <col min="5889" max="5889" width="7.5703125" style="374" customWidth="1"/>
    <col min="5890" max="5890" width="18.7109375" style="374" customWidth="1"/>
    <col min="5891" max="5891" width="13.5703125" style="374" customWidth="1"/>
    <col min="5892" max="5892" width="13.85546875" style="374" customWidth="1"/>
    <col min="5893" max="5893" width="46.85546875" style="374" customWidth="1"/>
    <col min="5894" max="5894" width="9.28515625" style="374" customWidth="1"/>
    <col min="5895" max="5895" width="7.7109375" style="374" customWidth="1"/>
    <col min="5896" max="5896" width="8.7109375" style="374" customWidth="1"/>
    <col min="5897" max="5897" width="7.85546875" style="374" customWidth="1"/>
    <col min="5898" max="5898" width="9.7109375" style="374" customWidth="1"/>
    <col min="5899" max="5905" width="7.7109375" style="374" customWidth="1"/>
    <col min="5906" max="6144" width="11.42578125" style="374"/>
    <col min="6145" max="6145" width="7.5703125" style="374" customWidth="1"/>
    <col min="6146" max="6146" width="18.7109375" style="374" customWidth="1"/>
    <col min="6147" max="6147" width="13.5703125" style="374" customWidth="1"/>
    <col min="6148" max="6148" width="13.85546875" style="374" customWidth="1"/>
    <col min="6149" max="6149" width="46.85546875" style="374" customWidth="1"/>
    <col min="6150" max="6150" width="9.28515625" style="374" customWidth="1"/>
    <col min="6151" max="6151" width="7.7109375" style="374" customWidth="1"/>
    <col min="6152" max="6152" width="8.7109375" style="374" customWidth="1"/>
    <col min="6153" max="6153" width="7.85546875" style="374" customWidth="1"/>
    <col min="6154" max="6154" width="9.7109375" style="374" customWidth="1"/>
    <col min="6155" max="6161" width="7.7109375" style="374" customWidth="1"/>
    <col min="6162" max="6400" width="11.42578125" style="374"/>
    <col min="6401" max="6401" width="7.5703125" style="374" customWidth="1"/>
    <col min="6402" max="6402" width="18.7109375" style="374" customWidth="1"/>
    <col min="6403" max="6403" width="13.5703125" style="374" customWidth="1"/>
    <col min="6404" max="6404" width="13.85546875" style="374" customWidth="1"/>
    <col min="6405" max="6405" width="46.85546875" style="374" customWidth="1"/>
    <col min="6406" max="6406" width="9.28515625" style="374" customWidth="1"/>
    <col min="6407" max="6407" width="7.7109375" style="374" customWidth="1"/>
    <col min="6408" max="6408" width="8.7109375" style="374" customWidth="1"/>
    <col min="6409" max="6409" width="7.85546875" style="374" customWidth="1"/>
    <col min="6410" max="6410" width="9.7109375" style="374" customWidth="1"/>
    <col min="6411" max="6417" width="7.7109375" style="374" customWidth="1"/>
    <col min="6418" max="6656" width="11.42578125" style="374"/>
    <col min="6657" max="6657" width="7.5703125" style="374" customWidth="1"/>
    <col min="6658" max="6658" width="18.7109375" style="374" customWidth="1"/>
    <col min="6659" max="6659" width="13.5703125" style="374" customWidth="1"/>
    <col min="6660" max="6660" width="13.85546875" style="374" customWidth="1"/>
    <col min="6661" max="6661" width="46.85546875" style="374" customWidth="1"/>
    <col min="6662" max="6662" width="9.28515625" style="374" customWidth="1"/>
    <col min="6663" max="6663" width="7.7109375" style="374" customWidth="1"/>
    <col min="6664" max="6664" width="8.7109375" style="374" customWidth="1"/>
    <col min="6665" max="6665" width="7.85546875" style="374" customWidth="1"/>
    <col min="6666" max="6666" width="9.7109375" style="374" customWidth="1"/>
    <col min="6667" max="6673" width="7.7109375" style="374" customWidth="1"/>
    <col min="6674" max="6912" width="11.42578125" style="374"/>
    <col min="6913" max="6913" width="7.5703125" style="374" customWidth="1"/>
    <col min="6914" max="6914" width="18.7109375" style="374" customWidth="1"/>
    <col min="6915" max="6915" width="13.5703125" style="374" customWidth="1"/>
    <col min="6916" max="6916" width="13.85546875" style="374" customWidth="1"/>
    <col min="6917" max="6917" width="46.85546875" style="374" customWidth="1"/>
    <col min="6918" max="6918" width="9.28515625" style="374" customWidth="1"/>
    <col min="6919" max="6919" width="7.7109375" style="374" customWidth="1"/>
    <col min="6920" max="6920" width="8.7109375" style="374" customWidth="1"/>
    <col min="6921" max="6921" width="7.85546875" style="374" customWidth="1"/>
    <col min="6922" max="6922" width="9.7109375" style="374" customWidth="1"/>
    <col min="6923" max="6929" width="7.7109375" style="374" customWidth="1"/>
    <col min="6930" max="7168" width="11.42578125" style="374"/>
    <col min="7169" max="7169" width="7.5703125" style="374" customWidth="1"/>
    <col min="7170" max="7170" width="18.7109375" style="374" customWidth="1"/>
    <col min="7171" max="7171" width="13.5703125" style="374" customWidth="1"/>
    <col min="7172" max="7172" width="13.85546875" style="374" customWidth="1"/>
    <col min="7173" max="7173" width="46.85546875" style="374" customWidth="1"/>
    <col min="7174" max="7174" width="9.28515625" style="374" customWidth="1"/>
    <col min="7175" max="7175" width="7.7109375" style="374" customWidth="1"/>
    <col min="7176" max="7176" width="8.7109375" style="374" customWidth="1"/>
    <col min="7177" max="7177" width="7.85546875" style="374" customWidth="1"/>
    <col min="7178" max="7178" width="9.7109375" style="374" customWidth="1"/>
    <col min="7179" max="7185" width="7.7109375" style="374" customWidth="1"/>
    <col min="7186" max="7424" width="11.42578125" style="374"/>
    <col min="7425" max="7425" width="7.5703125" style="374" customWidth="1"/>
    <col min="7426" max="7426" width="18.7109375" style="374" customWidth="1"/>
    <col min="7427" max="7427" width="13.5703125" style="374" customWidth="1"/>
    <col min="7428" max="7428" width="13.85546875" style="374" customWidth="1"/>
    <col min="7429" max="7429" width="46.85546875" style="374" customWidth="1"/>
    <col min="7430" max="7430" width="9.28515625" style="374" customWidth="1"/>
    <col min="7431" max="7431" width="7.7109375" style="374" customWidth="1"/>
    <col min="7432" max="7432" width="8.7109375" style="374" customWidth="1"/>
    <col min="7433" max="7433" width="7.85546875" style="374" customWidth="1"/>
    <col min="7434" max="7434" width="9.7109375" style="374" customWidth="1"/>
    <col min="7435" max="7441" width="7.7109375" style="374" customWidth="1"/>
    <col min="7442" max="7680" width="11.42578125" style="374"/>
    <col min="7681" max="7681" width="7.5703125" style="374" customWidth="1"/>
    <col min="7682" max="7682" width="18.7109375" style="374" customWidth="1"/>
    <col min="7683" max="7683" width="13.5703125" style="374" customWidth="1"/>
    <col min="7684" max="7684" width="13.85546875" style="374" customWidth="1"/>
    <col min="7685" max="7685" width="46.85546875" style="374" customWidth="1"/>
    <col min="7686" max="7686" width="9.28515625" style="374" customWidth="1"/>
    <col min="7687" max="7687" width="7.7109375" style="374" customWidth="1"/>
    <col min="7688" max="7688" width="8.7109375" style="374" customWidth="1"/>
    <col min="7689" max="7689" width="7.85546875" style="374" customWidth="1"/>
    <col min="7690" max="7690" width="9.7109375" style="374" customWidth="1"/>
    <col min="7691" max="7697" width="7.7109375" style="374" customWidth="1"/>
    <col min="7698" max="7936" width="11.42578125" style="374"/>
    <col min="7937" max="7937" width="7.5703125" style="374" customWidth="1"/>
    <col min="7938" max="7938" width="18.7109375" style="374" customWidth="1"/>
    <col min="7939" max="7939" width="13.5703125" style="374" customWidth="1"/>
    <col min="7940" max="7940" width="13.85546875" style="374" customWidth="1"/>
    <col min="7941" max="7941" width="46.85546875" style="374" customWidth="1"/>
    <col min="7942" max="7942" width="9.28515625" style="374" customWidth="1"/>
    <col min="7943" max="7943" width="7.7109375" style="374" customWidth="1"/>
    <col min="7944" max="7944" width="8.7109375" style="374" customWidth="1"/>
    <col min="7945" max="7945" width="7.85546875" style="374" customWidth="1"/>
    <col min="7946" max="7946" width="9.7109375" style="374" customWidth="1"/>
    <col min="7947" max="7953" width="7.7109375" style="374" customWidth="1"/>
    <col min="7954" max="8192" width="11.42578125" style="374"/>
    <col min="8193" max="8193" width="7.5703125" style="374" customWidth="1"/>
    <col min="8194" max="8194" width="18.7109375" style="374" customWidth="1"/>
    <col min="8195" max="8195" width="13.5703125" style="374" customWidth="1"/>
    <col min="8196" max="8196" width="13.85546875" style="374" customWidth="1"/>
    <col min="8197" max="8197" width="46.85546875" style="374" customWidth="1"/>
    <col min="8198" max="8198" width="9.28515625" style="374" customWidth="1"/>
    <col min="8199" max="8199" width="7.7109375" style="374" customWidth="1"/>
    <col min="8200" max="8200" width="8.7109375" style="374" customWidth="1"/>
    <col min="8201" max="8201" width="7.85546875" style="374" customWidth="1"/>
    <col min="8202" max="8202" width="9.7109375" style="374" customWidth="1"/>
    <col min="8203" max="8209" width="7.7109375" style="374" customWidth="1"/>
    <col min="8210" max="8448" width="11.42578125" style="374"/>
    <col min="8449" max="8449" width="7.5703125" style="374" customWidth="1"/>
    <col min="8450" max="8450" width="18.7109375" style="374" customWidth="1"/>
    <col min="8451" max="8451" width="13.5703125" style="374" customWidth="1"/>
    <col min="8452" max="8452" width="13.85546875" style="374" customWidth="1"/>
    <col min="8453" max="8453" width="46.85546875" style="374" customWidth="1"/>
    <col min="8454" max="8454" width="9.28515625" style="374" customWidth="1"/>
    <col min="8455" max="8455" width="7.7109375" style="374" customWidth="1"/>
    <col min="8456" max="8456" width="8.7109375" style="374" customWidth="1"/>
    <col min="8457" max="8457" width="7.85546875" style="374" customWidth="1"/>
    <col min="8458" max="8458" width="9.7109375" style="374" customWidth="1"/>
    <col min="8459" max="8465" width="7.7109375" style="374" customWidth="1"/>
    <col min="8466" max="8704" width="11.42578125" style="374"/>
    <col min="8705" max="8705" width="7.5703125" style="374" customWidth="1"/>
    <col min="8706" max="8706" width="18.7109375" style="374" customWidth="1"/>
    <col min="8707" max="8707" width="13.5703125" style="374" customWidth="1"/>
    <col min="8708" max="8708" width="13.85546875" style="374" customWidth="1"/>
    <col min="8709" max="8709" width="46.85546875" style="374" customWidth="1"/>
    <col min="8710" max="8710" width="9.28515625" style="374" customWidth="1"/>
    <col min="8711" max="8711" width="7.7109375" style="374" customWidth="1"/>
    <col min="8712" max="8712" width="8.7109375" style="374" customWidth="1"/>
    <col min="8713" max="8713" width="7.85546875" style="374" customWidth="1"/>
    <col min="8714" max="8714" width="9.7109375" style="374" customWidth="1"/>
    <col min="8715" max="8721" width="7.7109375" style="374" customWidth="1"/>
    <col min="8722" max="8960" width="11.42578125" style="374"/>
    <col min="8961" max="8961" width="7.5703125" style="374" customWidth="1"/>
    <col min="8962" max="8962" width="18.7109375" style="374" customWidth="1"/>
    <col min="8963" max="8963" width="13.5703125" style="374" customWidth="1"/>
    <col min="8964" max="8964" width="13.85546875" style="374" customWidth="1"/>
    <col min="8965" max="8965" width="46.85546875" style="374" customWidth="1"/>
    <col min="8966" max="8966" width="9.28515625" style="374" customWidth="1"/>
    <col min="8967" max="8967" width="7.7109375" style="374" customWidth="1"/>
    <col min="8968" max="8968" width="8.7109375" style="374" customWidth="1"/>
    <col min="8969" max="8969" width="7.85546875" style="374" customWidth="1"/>
    <col min="8970" max="8970" width="9.7109375" style="374" customWidth="1"/>
    <col min="8971" max="8977" width="7.7109375" style="374" customWidth="1"/>
    <col min="8978" max="9216" width="11.42578125" style="374"/>
    <col min="9217" max="9217" width="7.5703125" style="374" customWidth="1"/>
    <col min="9218" max="9218" width="18.7109375" style="374" customWidth="1"/>
    <col min="9219" max="9219" width="13.5703125" style="374" customWidth="1"/>
    <col min="9220" max="9220" width="13.85546875" style="374" customWidth="1"/>
    <col min="9221" max="9221" width="46.85546875" style="374" customWidth="1"/>
    <col min="9222" max="9222" width="9.28515625" style="374" customWidth="1"/>
    <col min="9223" max="9223" width="7.7109375" style="374" customWidth="1"/>
    <col min="9224" max="9224" width="8.7109375" style="374" customWidth="1"/>
    <col min="9225" max="9225" width="7.85546875" style="374" customWidth="1"/>
    <col min="9226" max="9226" width="9.7109375" style="374" customWidth="1"/>
    <col min="9227" max="9233" width="7.7109375" style="374" customWidth="1"/>
    <col min="9234" max="9472" width="11.42578125" style="374"/>
    <col min="9473" max="9473" width="7.5703125" style="374" customWidth="1"/>
    <col min="9474" max="9474" width="18.7109375" style="374" customWidth="1"/>
    <col min="9475" max="9475" width="13.5703125" style="374" customWidth="1"/>
    <col min="9476" max="9476" width="13.85546875" style="374" customWidth="1"/>
    <col min="9477" max="9477" width="46.85546875" style="374" customWidth="1"/>
    <col min="9478" max="9478" width="9.28515625" style="374" customWidth="1"/>
    <col min="9479" max="9479" width="7.7109375" style="374" customWidth="1"/>
    <col min="9480" max="9480" width="8.7109375" style="374" customWidth="1"/>
    <col min="9481" max="9481" width="7.85546875" style="374" customWidth="1"/>
    <col min="9482" max="9482" width="9.7109375" style="374" customWidth="1"/>
    <col min="9483" max="9489" width="7.7109375" style="374" customWidth="1"/>
    <col min="9490" max="9728" width="11.42578125" style="374"/>
    <col min="9729" max="9729" width="7.5703125" style="374" customWidth="1"/>
    <col min="9730" max="9730" width="18.7109375" style="374" customWidth="1"/>
    <col min="9731" max="9731" width="13.5703125" style="374" customWidth="1"/>
    <col min="9732" max="9732" width="13.85546875" style="374" customWidth="1"/>
    <col min="9733" max="9733" width="46.85546875" style="374" customWidth="1"/>
    <col min="9734" max="9734" width="9.28515625" style="374" customWidth="1"/>
    <col min="9735" max="9735" width="7.7109375" style="374" customWidth="1"/>
    <col min="9736" max="9736" width="8.7109375" style="374" customWidth="1"/>
    <col min="9737" max="9737" width="7.85546875" style="374" customWidth="1"/>
    <col min="9738" max="9738" width="9.7109375" style="374" customWidth="1"/>
    <col min="9739" max="9745" width="7.7109375" style="374" customWidth="1"/>
    <col min="9746" max="9984" width="11.42578125" style="374"/>
    <col min="9985" max="9985" width="7.5703125" style="374" customWidth="1"/>
    <col min="9986" max="9986" width="18.7109375" style="374" customWidth="1"/>
    <col min="9987" max="9987" width="13.5703125" style="374" customWidth="1"/>
    <col min="9988" max="9988" width="13.85546875" style="374" customWidth="1"/>
    <col min="9989" max="9989" width="46.85546875" style="374" customWidth="1"/>
    <col min="9990" max="9990" width="9.28515625" style="374" customWidth="1"/>
    <col min="9991" max="9991" width="7.7109375" style="374" customWidth="1"/>
    <col min="9992" max="9992" width="8.7109375" style="374" customWidth="1"/>
    <col min="9993" max="9993" width="7.85546875" style="374" customWidth="1"/>
    <col min="9994" max="9994" width="9.7109375" style="374" customWidth="1"/>
    <col min="9995" max="10001" width="7.7109375" style="374" customWidth="1"/>
    <col min="10002" max="10240" width="11.42578125" style="374"/>
    <col min="10241" max="10241" width="7.5703125" style="374" customWidth="1"/>
    <col min="10242" max="10242" width="18.7109375" style="374" customWidth="1"/>
    <col min="10243" max="10243" width="13.5703125" style="374" customWidth="1"/>
    <col min="10244" max="10244" width="13.85546875" style="374" customWidth="1"/>
    <col min="10245" max="10245" width="46.85546875" style="374" customWidth="1"/>
    <col min="10246" max="10246" width="9.28515625" style="374" customWidth="1"/>
    <col min="10247" max="10247" width="7.7109375" style="374" customWidth="1"/>
    <col min="10248" max="10248" width="8.7109375" style="374" customWidth="1"/>
    <col min="10249" max="10249" width="7.85546875" style="374" customWidth="1"/>
    <col min="10250" max="10250" width="9.7109375" style="374" customWidth="1"/>
    <col min="10251" max="10257" width="7.7109375" style="374" customWidth="1"/>
    <col min="10258" max="10496" width="11.42578125" style="374"/>
    <col min="10497" max="10497" width="7.5703125" style="374" customWidth="1"/>
    <col min="10498" max="10498" width="18.7109375" style="374" customWidth="1"/>
    <col min="10499" max="10499" width="13.5703125" style="374" customWidth="1"/>
    <col min="10500" max="10500" width="13.85546875" style="374" customWidth="1"/>
    <col min="10501" max="10501" width="46.85546875" style="374" customWidth="1"/>
    <col min="10502" max="10502" width="9.28515625" style="374" customWidth="1"/>
    <col min="10503" max="10503" width="7.7109375" style="374" customWidth="1"/>
    <col min="10504" max="10504" width="8.7109375" style="374" customWidth="1"/>
    <col min="10505" max="10505" width="7.85546875" style="374" customWidth="1"/>
    <col min="10506" max="10506" width="9.7109375" style="374" customWidth="1"/>
    <col min="10507" max="10513" width="7.7109375" style="374" customWidth="1"/>
    <col min="10514" max="10752" width="11.42578125" style="374"/>
    <col min="10753" max="10753" width="7.5703125" style="374" customWidth="1"/>
    <col min="10754" max="10754" width="18.7109375" style="374" customWidth="1"/>
    <col min="10755" max="10755" width="13.5703125" style="374" customWidth="1"/>
    <col min="10756" max="10756" width="13.85546875" style="374" customWidth="1"/>
    <col min="10757" max="10757" width="46.85546875" style="374" customWidth="1"/>
    <col min="10758" max="10758" width="9.28515625" style="374" customWidth="1"/>
    <col min="10759" max="10759" width="7.7109375" style="374" customWidth="1"/>
    <col min="10760" max="10760" width="8.7109375" style="374" customWidth="1"/>
    <col min="10761" max="10761" width="7.85546875" style="374" customWidth="1"/>
    <col min="10762" max="10762" width="9.7109375" style="374" customWidth="1"/>
    <col min="10763" max="10769" width="7.7109375" style="374" customWidth="1"/>
    <col min="10770" max="11008" width="11.42578125" style="374"/>
    <col min="11009" max="11009" width="7.5703125" style="374" customWidth="1"/>
    <col min="11010" max="11010" width="18.7109375" style="374" customWidth="1"/>
    <col min="11011" max="11011" width="13.5703125" style="374" customWidth="1"/>
    <col min="11012" max="11012" width="13.85546875" style="374" customWidth="1"/>
    <col min="11013" max="11013" width="46.85546875" style="374" customWidth="1"/>
    <col min="11014" max="11014" width="9.28515625" style="374" customWidth="1"/>
    <col min="11015" max="11015" width="7.7109375" style="374" customWidth="1"/>
    <col min="11016" max="11016" width="8.7109375" style="374" customWidth="1"/>
    <col min="11017" max="11017" width="7.85546875" style="374" customWidth="1"/>
    <col min="11018" max="11018" width="9.7109375" style="374" customWidth="1"/>
    <col min="11019" max="11025" width="7.7109375" style="374" customWidth="1"/>
    <col min="11026" max="11264" width="11.42578125" style="374"/>
    <col min="11265" max="11265" width="7.5703125" style="374" customWidth="1"/>
    <col min="11266" max="11266" width="18.7109375" style="374" customWidth="1"/>
    <col min="11267" max="11267" width="13.5703125" style="374" customWidth="1"/>
    <col min="11268" max="11268" width="13.85546875" style="374" customWidth="1"/>
    <col min="11269" max="11269" width="46.85546875" style="374" customWidth="1"/>
    <col min="11270" max="11270" width="9.28515625" style="374" customWidth="1"/>
    <col min="11271" max="11271" width="7.7109375" style="374" customWidth="1"/>
    <col min="11272" max="11272" width="8.7109375" style="374" customWidth="1"/>
    <col min="11273" max="11273" width="7.85546875" style="374" customWidth="1"/>
    <col min="11274" max="11274" width="9.7109375" style="374" customWidth="1"/>
    <col min="11275" max="11281" width="7.7109375" style="374" customWidth="1"/>
    <col min="11282" max="11520" width="11.42578125" style="374"/>
    <col min="11521" max="11521" width="7.5703125" style="374" customWidth="1"/>
    <col min="11522" max="11522" width="18.7109375" style="374" customWidth="1"/>
    <col min="11523" max="11523" width="13.5703125" style="374" customWidth="1"/>
    <col min="11524" max="11524" width="13.85546875" style="374" customWidth="1"/>
    <col min="11525" max="11525" width="46.85546875" style="374" customWidth="1"/>
    <col min="11526" max="11526" width="9.28515625" style="374" customWidth="1"/>
    <col min="11527" max="11527" width="7.7109375" style="374" customWidth="1"/>
    <col min="11528" max="11528" width="8.7109375" style="374" customWidth="1"/>
    <col min="11529" max="11529" width="7.85546875" style="374" customWidth="1"/>
    <col min="11530" max="11530" width="9.7109375" style="374" customWidth="1"/>
    <col min="11531" max="11537" width="7.7109375" style="374" customWidth="1"/>
    <col min="11538" max="11776" width="11.42578125" style="374"/>
    <col min="11777" max="11777" width="7.5703125" style="374" customWidth="1"/>
    <col min="11778" max="11778" width="18.7109375" style="374" customWidth="1"/>
    <col min="11779" max="11779" width="13.5703125" style="374" customWidth="1"/>
    <col min="11780" max="11780" width="13.85546875" style="374" customWidth="1"/>
    <col min="11781" max="11781" width="46.85546875" style="374" customWidth="1"/>
    <col min="11782" max="11782" width="9.28515625" style="374" customWidth="1"/>
    <col min="11783" max="11783" width="7.7109375" style="374" customWidth="1"/>
    <col min="11784" max="11784" width="8.7109375" style="374" customWidth="1"/>
    <col min="11785" max="11785" width="7.85546875" style="374" customWidth="1"/>
    <col min="11786" max="11786" width="9.7109375" style="374" customWidth="1"/>
    <col min="11787" max="11793" width="7.7109375" style="374" customWidth="1"/>
    <col min="11794" max="12032" width="11.42578125" style="374"/>
    <col min="12033" max="12033" width="7.5703125" style="374" customWidth="1"/>
    <col min="12034" max="12034" width="18.7109375" style="374" customWidth="1"/>
    <col min="12035" max="12035" width="13.5703125" style="374" customWidth="1"/>
    <col min="12036" max="12036" width="13.85546875" style="374" customWidth="1"/>
    <col min="12037" max="12037" width="46.85546875" style="374" customWidth="1"/>
    <col min="12038" max="12038" width="9.28515625" style="374" customWidth="1"/>
    <col min="12039" max="12039" width="7.7109375" style="374" customWidth="1"/>
    <col min="12040" max="12040" width="8.7109375" style="374" customWidth="1"/>
    <col min="12041" max="12041" width="7.85546875" style="374" customWidth="1"/>
    <col min="12042" max="12042" width="9.7109375" style="374" customWidth="1"/>
    <col min="12043" max="12049" width="7.7109375" style="374" customWidth="1"/>
    <col min="12050" max="12288" width="11.42578125" style="374"/>
    <col min="12289" max="12289" width="7.5703125" style="374" customWidth="1"/>
    <col min="12290" max="12290" width="18.7109375" style="374" customWidth="1"/>
    <col min="12291" max="12291" width="13.5703125" style="374" customWidth="1"/>
    <col min="12292" max="12292" width="13.85546875" style="374" customWidth="1"/>
    <col min="12293" max="12293" width="46.85546875" style="374" customWidth="1"/>
    <col min="12294" max="12294" width="9.28515625" style="374" customWidth="1"/>
    <col min="12295" max="12295" width="7.7109375" style="374" customWidth="1"/>
    <col min="12296" max="12296" width="8.7109375" style="374" customWidth="1"/>
    <col min="12297" max="12297" width="7.85546875" style="374" customWidth="1"/>
    <col min="12298" max="12298" width="9.7109375" style="374" customWidth="1"/>
    <col min="12299" max="12305" width="7.7109375" style="374" customWidth="1"/>
    <col min="12306" max="12544" width="11.42578125" style="374"/>
    <col min="12545" max="12545" width="7.5703125" style="374" customWidth="1"/>
    <col min="12546" max="12546" width="18.7109375" style="374" customWidth="1"/>
    <col min="12547" max="12547" width="13.5703125" style="374" customWidth="1"/>
    <col min="12548" max="12548" width="13.85546875" style="374" customWidth="1"/>
    <col min="12549" max="12549" width="46.85546875" style="374" customWidth="1"/>
    <col min="12550" max="12550" width="9.28515625" style="374" customWidth="1"/>
    <col min="12551" max="12551" width="7.7109375" style="374" customWidth="1"/>
    <col min="12552" max="12552" width="8.7109375" style="374" customWidth="1"/>
    <col min="12553" max="12553" width="7.85546875" style="374" customWidth="1"/>
    <col min="12554" max="12554" width="9.7109375" style="374" customWidth="1"/>
    <col min="12555" max="12561" width="7.7109375" style="374" customWidth="1"/>
    <col min="12562" max="12800" width="11.42578125" style="374"/>
    <col min="12801" max="12801" width="7.5703125" style="374" customWidth="1"/>
    <col min="12802" max="12802" width="18.7109375" style="374" customWidth="1"/>
    <col min="12803" max="12803" width="13.5703125" style="374" customWidth="1"/>
    <col min="12804" max="12804" width="13.85546875" style="374" customWidth="1"/>
    <col min="12805" max="12805" width="46.85546875" style="374" customWidth="1"/>
    <col min="12806" max="12806" width="9.28515625" style="374" customWidth="1"/>
    <col min="12807" max="12807" width="7.7109375" style="374" customWidth="1"/>
    <col min="12808" max="12808" width="8.7109375" style="374" customWidth="1"/>
    <col min="12809" max="12809" width="7.85546875" style="374" customWidth="1"/>
    <col min="12810" max="12810" width="9.7109375" style="374" customWidth="1"/>
    <col min="12811" max="12817" width="7.7109375" style="374" customWidth="1"/>
    <col min="12818" max="13056" width="11.42578125" style="374"/>
    <col min="13057" max="13057" width="7.5703125" style="374" customWidth="1"/>
    <col min="13058" max="13058" width="18.7109375" style="374" customWidth="1"/>
    <col min="13059" max="13059" width="13.5703125" style="374" customWidth="1"/>
    <col min="13060" max="13060" width="13.85546875" style="374" customWidth="1"/>
    <col min="13061" max="13061" width="46.85546875" style="374" customWidth="1"/>
    <col min="13062" max="13062" width="9.28515625" style="374" customWidth="1"/>
    <col min="13063" max="13063" width="7.7109375" style="374" customWidth="1"/>
    <col min="13064" max="13064" width="8.7109375" style="374" customWidth="1"/>
    <col min="13065" max="13065" width="7.85546875" style="374" customWidth="1"/>
    <col min="13066" max="13066" width="9.7109375" style="374" customWidth="1"/>
    <col min="13067" max="13073" width="7.7109375" style="374" customWidth="1"/>
    <col min="13074" max="13312" width="11.42578125" style="374"/>
    <col min="13313" max="13313" width="7.5703125" style="374" customWidth="1"/>
    <col min="13314" max="13314" width="18.7109375" style="374" customWidth="1"/>
    <col min="13315" max="13315" width="13.5703125" style="374" customWidth="1"/>
    <col min="13316" max="13316" width="13.85546875" style="374" customWidth="1"/>
    <col min="13317" max="13317" width="46.85546875" style="374" customWidth="1"/>
    <col min="13318" max="13318" width="9.28515625" style="374" customWidth="1"/>
    <col min="13319" max="13319" width="7.7109375" style="374" customWidth="1"/>
    <col min="13320" max="13320" width="8.7109375" style="374" customWidth="1"/>
    <col min="13321" max="13321" width="7.85546875" style="374" customWidth="1"/>
    <col min="13322" max="13322" width="9.7109375" style="374" customWidth="1"/>
    <col min="13323" max="13329" width="7.7109375" style="374" customWidth="1"/>
    <col min="13330" max="13568" width="11.42578125" style="374"/>
    <col min="13569" max="13569" width="7.5703125" style="374" customWidth="1"/>
    <col min="13570" max="13570" width="18.7109375" style="374" customWidth="1"/>
    <col min="13571" max="13571" width="13.5703125" style="374" customWidth="1"/>
    <col min="13572" max="13572" width="13.85546875" style="374" customWidth="1"/>
    <col min="13573" max="13573" width="46.85546875" style="374" customWidth="1"/>
    <col min="13574" max="13574" width="9.28515625" style="374" customWidth="1"/>
    <col min="13575" max="13575" width="7.7109375" style="374" customWidth="1"/>
    <col min="13576" max="13576" width="8.7109375" style="374" customWidth="1"/>
    <col min="13577" max="13577" width="7.85546875" style="374" customWidth="1"/>
    <col min="13578" max="13578" width="9.7109375" style="374" customWidth="1"/>
    <col min="13579" max="13585" width="7.7109375" style="374" customWidth="1"/>
    <col min="13586" max="13824" width="11.42578125" style="374"/>
    <col min="13825" max="13825" width="7.5703125" style="374" customWidth="1"/>
    <col min="13826" max="13826" width="18.7109375" style="374" customWidth="1"/>
    <col min="13827" max="13827" width="13.5703125" style="374" customWidth="1"/>
    <col min="13828" max="13828" width="13.85546875" style="374" customWidth="1"/>
    <col min="13829" max="13829" width="46.85546875" style="374" customWidth="1"/>
    <col min="13830" max="13830" width="9.28515625" style="374" customWidth="1"/>
    <col min="13831" max="13831" width="7.7109375" style="374" customWidth="1"/>
    <col min="13832" max="13832" width="8.7109375" style="374" customWidth="1"/>
    <col min="13833" max="13833" width="7.85546875" style="374" customWidth="1"/>
    <col min="13834" max="13834" width="9.7109375" style="374" customWidth="1"/>
    <col min="13835" max="13841" width="7.7109375" style="374" customWidth="1"/>
    <col min="13842" max="14080" width="11.42578125" style="374"/>
    <col min="14081" max="14081" width="7.5703125" style="374" customWidth="1"/>
    <col min="14082" max="14082" width="18.7109375" style="374" customWidth="1"/>
    <col min="14083" max="14083" width="13.5703125" style="374" customWidth="1"/>
    <col min="14084" max="14084" width="13.85546875" style="374" customWidth="1"/>
    <col min="14085" max="14085" width="46.85546875" style="374" customWidth="1"/>
    <col min="14086" max="14086" width="9.28515625" style="374" customWidth="1"/>
    <col min="14087" max="14087" width="7.7109375" style="374" customWidth="1"/>
    <col min="14088" max="14088" width="8.7109375" style="374" customWidth="1"/>
    <col min="14089" max="14089" width="7.85546875" style="374" customWidth="1"/>
    <col min="14090" max="14090" width="9.7109375" style="374" customWidth="1"/>
    <col min="14091" max="14097" width="7.7109375" style="374" customWidth="1"/>
    <col min="14098" max="14336" width="11.42578125" style="374"/>
    <col min="14337" max="14337" width="7.5703125" style="374" customWidth="1"/>
    <col min="14338" max="14338" width="18.7109375" style="374" customWidth="1"/>
    <col min="14339" max="14339" width="13.5703125" style="374" customWidth="1"/>
    <col min="14340" max="14340" width="13.85546875" style="374" customWidth="1"/>
    <col min="14341" max="14341" width="46.85546875" style="374" customWidth="1"/>
    <col min="14342" max="14342" width="9.28515625" style="374" customWidth="1"/>
    <col min="14343" max="14343" width="7.7109375" style="374" customWidth="1"/>
    <col min="14344" max="14344" width="8.7109375" style="374" customWidth="1"/>
    <col min="14345" max="14345" width="7.85546875" style="374" customWidth="1"/>
    <col min="14346" max="14346" width="9.7109375" style="374" customWidth="1"/>
    <col min="14347" max="14353" width="7.7109375" style="374" customWidth="1"/>
    <col min="14354" max="14592" width="11.42578125" style="374"/>
    <col min="14593" max="14593" width="7.5703125" style="374" customWidth="1"/>
    <col min="14594" max="14594" width="18.7109375" style="374" customWidth="1"/>
    <col min="14595" max="14595" width="13.5703125" style="374" customWidth="1"/>
    <col min="14596" max="14596" width="13.85546875" style="374" customWidth="1"/>
    <col min="14597" max="14597" width="46.85546875" style="374" customWidth="1"/>
    <col min="14598" max="14598" width="9.28515625" style="374" customWidth="1"/>
    <col min="14599" max="14599" width="7.7109375" style="374" customWidth="1"/>
    <col min="14600" max="14600" width="8.7109375" style="374" customWidth="1"/>
    <col min="14601" max="14601" width="7.85546875" style="374" customWidth="1"/>
    <col min="14602" max="14602" width="9.7109375" style="374" customWidth="1"/>
    <col min="14603" max="14609" width="7.7109375" style="374" customWidth="1"/>
    <col min="14610" max="14848" width="11.42578125" style="374"/>
    <col min="14849" max="14849" width="7.5703125" style="374" customWidth="1"/>
    <col min="14850" max="14850" width="18.7109375" style="374" customWidth="1"/>
    <col min="14851" max="14851" width="13.5703125" style="374" customWidth="1"/>
    <col min="14852" max="14852" width="13.85546875" style="374" customWidth="1"/>
    <col min="14853" max="14853" width="46.85546875" style="374" customWidth="1"/>
    <col min="14854" max="14854" width="9.28515625" style="374" customWidth="1"/>
    <col min="14855" max="14855" width="7.7109375" style="374" customWidth="1"/>
    <col min="14856" max="14856" width="8.7109375" style="374" customWidth="1"/>
    <col min="14857" max="14857" width="7.85546875" style="374" customWidth="1"/>
    <col min="14858" max="14858" width="9.7109375" style="374" customWidth="1"/>
    <col min="14859" max="14865" width="7.7109375" style="374" customWidth="1"/>
    <col min="14866" max="15104" width="11.42578125" style="374"/>
    <col min="15105" max="15105" width="7.5703125" style="374" customWidth="1"/>
    <col min="15106" max="15106" width="18.7109375" style="374" customWidth="1"/>
    <col min="15107" max="15107" width="13.5703125" style="374" customWidth="1"/>
    <col min="15108" max="15108" width="13.85546875" style="374" customWidth="1"/>
    <col min="15109" max="15109" width="46.85546875" style="374" customWidth="1"/>
    <col min="15110" max="15110" width="9.28515625" style="374" customWidth="1"/>
    <col min="15111" max="15111" width="7.7109375" style="374" customWidth="1"/>
    <col min="15112" max="15112" width="8.7109375" style="374" customWidth="1"/>
    <col min="15113" max="15113" width="7.85546875" style="374" customWidth="1"/>
    <col min="15114" max="15114" width="9.7109375" style="374" customWidth="1"/>
    <col min="15115" max="15121" width="7.7109375" style="374" customWidth="1"/>
    <col min="15122" max="15360" width="11.42578125" style="374"/>
    <col min="15361" max="15361" width="7.5703125" style="374" customWidth="1"/>
    <col min="15362" max="15362" width="18.7109375" style="374" customWidth="1"/>
    <col min="15363" max="15363" width="13.5703125" style="374" customWidth="1"/>
    <col min="15364" max="15364" width="13.85546875" style="374" customWidth="1"/>
    <col min="15365" max="15365" width="46.85546875" style="374" customWidth="1"/>
    <col min="15366" max="15366" width="9.28515625" style="374" customWidth="1"/>
    <col min="15367" max="15367" width="7.7109375" style="374" customWidth="1"/>
    <col min="15368" max="15368" width="8.7109375" style="374" customWidth="1"/>
    <col min="15369" max="15369" width="7.85546875" style="374" customWidth="1"/>
    <col min="15370" max="15370" width="9.7109375" style="374" customWidth="1"/>
    <col min="15371" max="15377" width="7.7109375" style="374" customWidth="1"/>
    <col min="15378" max="15616" width="11.42578125" style="374"/>
    <col min="15617" max="15617" width="7.5703125" style="374" customWidth="1"/>
    <col min="15618" max="15618" width="18.7109375" style="374" customWidth="1"/>
    <col min="15619" max="15619" width="13.5703125" style="374" customWidth="1"/>
    <col min="15620" max="15620" width="13.85546875" style="374" customWidth="1"/>
    <col min="15621" max="15621" width="46.85546875" style="374" customWidth="1"/>
    <col min="15622" max="15622" width="9.28515625" style="374" customWidth="1"/>
    <col min="15623" max="15623" width="7.7109375" style="374" customWidth="1"/>
    <col min="15624" max="15624" width="8.7109375" style="374" customWidth="1"/>
    <col min="15625" max="15625" width="7.85546875" style="374" customWidth="1"/>
    <col min="15626" max="15626" width="9.7109375" style="374" customWidth="1"/>
    <col min="15627" max="15633" width="7.7109375" style="374" customWidth="1"/>
    <col min="15634" max="15872" width="11.42578125" style="374"/>
    <col min="15873" max="15873" width="7.5703125" style="374" customWidth="1"/>
    <col min="15874" max="15874" width="18.7109375" style="374" customWidth="1"/>
    <col min="15875" max="15875" width="13.5703125" style="374" customWidth="1"/>
    <col min="15876" max="15876" width="13.85546875" style="374" customWidth="1"/>
    <col min="15877" max="15877" width="46.85546875" style="374" customWidth="1"/>
    <col min="15878" max="15878" width="9.28515625" style="374" customWidth="1"/>
    <col min="15879" max="15879" width="7.7109375" style="374" customWidth="1"/>
    <col min="15880" max="15880" width="8.7109375" style="374" customWidth="1"/>
    <col min="15881" max="15881" width="7.85546875" style="374" customWidth="1"/>
    <col min="15882" max="15882" width="9.7109375" style="374" customWidth="1"/>
    <col min="15883" max="15889" width="7.7109375" style="374" customWidth="1"/>
    <col min="15890" max="16128" width="11.42578125" style="374"/>
    <col min="16129" max="16129" width="7.5703125" style="374" customWidth="1"/>
    <col min="16130" max="16130" width="18.7109375" style="374" customWidth="1"/>
    <col min="16131" max="16131" width="13.5703125" style="374" customWidth="1"/>
    <col min="16132" max="16132" width="13.85546875" style="374" customWidth="1"/>
    <col min="16133" max="16133" width="46.85546875" style="374" customWidth="1"/>
    <col min="16134" max="16134" width="9.28515625" style="374" customWidth="1"/>
    <col min="16135" max="16135" width="7.7109375" style="374" customWidth="1"/>
    <col min="16136" max="16136" width="8.7109375" style="374" customWidth="1"/>
    <col min="16137" max="16137" width="7.85546875" style="374" customWidth="1"/>
    <col min="16138" max="16138" width="9.7109375" style="374" customWidth="1"/>
    <col min="16139" max="16145" width="7.7109375" style="374" customWidth="1"/>
    <col min="16146" max="16384" width="11.42578125" style="374"/>
  </cols>
  <sheetData>
    <row r="1" spans="1:18" ht="60.75" customHeight="1" thickBot="1" x14ac:dyDescent="0.25">
      <c r="A1" s="373"/>
      <c r="B1" s="371"/>
      <c r="C1" s="371"/>
      <c r="D1" s="371"/>
      <c r="E1" s="371"/>
      <c r="F1" s="12"/>
      <c r="G1" s="230"/>
      <c r="H1" s="230"/>
      <c r="I1" s="230"/>
      <c r="J1" s="371"/>
      <c r="K1" s="371"/>
      <c r="M1" s="373"/>
      <c r="N1" s="373"/>
    </row>
    <row r="2" spans="1:18" ht="17.25" thickTop="1" thickBot="1" x14ac:dyDescent="0.3">
      <c r="A2" s="373"/>
      <c r="B2" s="12"/>
      <c r="C2" s="375"/>
      <c r="D2" s="375"/>
      <c r="E2" s="375"/>
      <c r="F2" s="375"/>
      <c r="G2" s="371"/>
      <c r="H2" s="76" t="s">
        <v>16</v>
      </c>
      <c r="I2" s="77"/>
      <c r="J2" s="81"/>
      <c r="K2" s="375"/>
      <c r="L2" s="373"/>
      <c r="M2" s="373"/>
      <c r="N2" s="373"/>
    </row>
    <row r="3" spans="1:18" ht="17.25" thickTop="1" thickBot="1" x14ac:dyDescent="0.3">
      <c r="A3" s="373"/>
      <c r="B3" s="375"/>
      <c r="C3" s="375"/>
      <c r="D3" s="12"/>
      <c r="E3" s="12"/>
      <c r="F3" s="12"/>
      <c r="G3" s="371"/>
      <c r="H3" s="78" t="s">
        <v>17</v>
      </c>
      <c r="I3" s="376"/>
      <c r="J3" s="81" t="s">
        <v>314</v>
      </c>
      <c r="K3" s="375"/>
      <c r="L3" s="373"/>
      <c r="M3" s="377"/>
      <c r="N3" s="377"/>
    </row>
    <row r="4" spans="1:18" ht="12" customHeight="1" thickTop="1" thickBot="1" x14ac:dyDescent="0.25">
      <c r="A4" s="373"/>
      <c r="B4" s="375"/>
      <c r="C4" s="375"/>
      <c r="D4" s="375"/>
      <c r="E4" s="378"/>
      <c r="F4" s="379"/>
      <c r="G4" s="378"/>
      <c r="H4" s="378"/>
      <c r="I4" s="378"/>
      <c r="J4" s="378"/>
      <c r="K4" s="378"/>
      <c r="L4" s="377"/>
      <c r="M4" s="377"/>
      <c r="N4" s="377"/>
      <c r="O4" s="380"/>
      <c r="P4" s="380"/>
      <c r="Q4" s="380"/>
      <c r="R4" s="380"/>
    </row>
    <row r="5" spans="1:18" ht="17.25" thickTop="1" thickBot="1" x14ac:dyDescent="0.3">
      <c r="A5" s="373"/>
      <c r="B5" s="76" t="s">
        <v>211</v>
      </c>
      <c r="C5" s="798" t="s">
        <v>315</v>
      </c>
      <c r="D5" s="799"/>
      <c r="E5" s="799"/>
      <c r="F5" s="799"/>
      <c r="G5" s="799"/>
      <c r="H5" s="800"/>
      <c r="I5" s="371"/>
      <c r="J5" s="371"/>
      <c r="K5" s="371"/>
      <c r="L5" s="57"/>
      <c r="M5" s="377"/>
      <c r="N5" s="373"/>
    </row>
    <row r="6" spans="1:18" ht="21" customHeight="1" thickTop="1" thickBot="1" x14ac:dyDescent="0.3">
      <c r="A6" s="373"/>
      <c r="B6" s="76" t="s">
        <v>18</v>
      </c>
      <c r="C6" s="798" t="s">
        <v>316</v>
      </c>
      <c r="D6" s="799"/>
      <c r="E6" s="799"/>
      <c r="F6" s="799"/>
      <c r="G6" s="799"/>
      <c r="H6" s="800"/>
      <c r="I6" s="371"/>
      <c r="J6" s="371"/>
      <c r="K6" s="371"/>
      <c r="L6" s="57"/>
      <c r="M6" s="58"/>
      <c r="N6" s="377"/>
      <c r="O6" s="380"/>
      <c r="P6" s="380"/>
      <c r="Q6" s="380"/>
    </row>
    <row r="7" spans="1:18" ht="19.5" customHeight="1" thickTop="1" thickBot="1" x14ac:dyDescent="0.3">
      <c r="A7" s="373"/>
      <c r="B7" s="80" t="s">
        <v>19</v>
      </c>
      <c r="C7" s="801">
        <v>44286</v>
      </c>
      <c r="D7" s="802"/>
      <c r="E7" s="82"/>
      <c r="F7" s="83"/>
      <c r="G7" s="83"/>
      <c r="H7" s="82"/>
      <c r="I7" s="371"/>
      <c r="J7" s="371"/>
      <c r="K7" s="371"/>
      <c r="L7" s="58"/>
      <c r="M7" s="373"/>
      <c r="N7" s="373"/>
    </row>
    <row r="8" spans="1:18" ht="6.75" customHeight="1" thickTop="1" thickBot="1" x14ac:dyDescent="0.25">
      <c r="B8" s="375"/>
      <c r="C8" s="375"/>
      <c r="D8" s="375"/>
      <c r="E8" s="375"/>
      <c r="F8" s="375"/>
      <c r="G8" s="375"/>
      <c r="H8" s="381"/>
      <c r="I8" s="375"/>
      <c r="J8" s="375"/>
      <c r="K8" s="375"/>
      <c r="L8" s="373"/>
    </row>
    <row r="9" spans="1:18" ht="14.25" customHeight="1" thickTop="1" thickBot="1" x14ac:dyDescent="0.25">
      <c r="B9" s="371"/>
      <c r="C9" s="803" t="s">
        <v>63</v>
      </c>
      <c r="D9" s="803"/>
      <c r="E9" s="803"/>
      <c r="F9" s="804" t="s">
        <v>32</v>
      </c>
      <c r="G9" s="805"/>
      <c r="H9" s="804" t="s">
        <v>0</v>
      </c>
      <c r="I9" s="805"/>
      <c r="J9" s="371"/>
      <c r="K9" s="371"/>
    </row>
    <row r="10" spans="1:18" ht="14.25" customHeight="1" thickTop="1" thickBot="1" x14ac:dyDescent="0.25">
      <c r="B10" s="371"/>
      <c r="C10" s="803"/>
      <c r="D10" s="803"/>
      <c r="E10" s="803"/>
      <c r="F10" s="806">
        <v>89</v>
      </c>
      <c r="G10" s="806"/>
      <c r="H10" s="807">
        <f>SUM(F10:G11)</f>
        <v>89</v>
      </c>
      <c r="I10" s="807"/>
      <c r="J10" s="371"/>
      <c r="K10" s="371"/>
    </row>
    <row r="11" spans="1:18" ht="14.25" customHeight="1" thickTop="1" thickBot="1" x14ac:dyDescent="0.25">
      <c r="B11" s="371"/>
      <c r="C11" s="803"/>
      <c r="D11" s="803"/>
      <c r="E11" s="803"/>
      <c r="F11" s="806"/>
      <c r="G11" s="806"/>
      <c r="H11" s="807"/>
      <c r="I11" s="807"/>
      <c r="J11" s="371"/>
      <c r="K11" s="371"/>
    </row>
    <row r="12" spans="1:18" ht="4.5" customHeight="1" thickTop="1" thickBot="1" x14ac:dyDescent="0.25">
      <c r="B12" s="371"/>
      <c r="C12" s="382"/>
      <c r="D12" s="382"/>
      <c r="E12" s="382"/>
      <c r="F12" s="382"/>
      <c r="G12" s="382"/>
      <c r="H12" s="382"/>
      <c r="I12" s="382"/>
      <c r="J12" s="382"/>
      <c r="K12" s="382"/>
      <c r="L12" s="383"/>
    </row>
    <row r="13" spans="1:18" ht="12.75" customHeight="1" thickTop="1" thickBot="1" x14ac:dyDescent="0.25">
      <c r="B13" s="371"/>
      <c r="C13" s="777" t="s">
        <v>64</v>
      </c>
      <c r="D13" s="778"/>
      <c r="E13" s="778"/>
      <c r="F13" s="778"/>
      <c r="G13" s="779"/>
      <c r="H13" s="786" t="s">
        <v>0</v>
      </c>
      <c r="I13" s="787"/>
      <c r="J13" s="788" t="s">
        <v>12</v>
      </c>
      <c r="K13" s="789"/>
    </row>
    <row r="14" spans="1:18" ht="12.75" customHeight="1" thickTop="1" thickBot="1" x14ac:dyDescent="0.25">
      <c r="B14" s="371"/>
      <c r="C14" s="780"/>
      <c r="D14" s="781"/>
      <c r="E14" s="781"/>
      <c r="F14" s="781"/>
      <c r="G14" s="782"/>
      <c r="H14" s="731" t="s">
        <v>1</v>
      </c>
      <c r="I14" s="731" t="s">
        <v>2</v>
      </c>
      <c r="J14" s="790"/>
      <c r="K14" s="791"/>
    </row>
    <row r="15" spans="1:18" ht="14.1" customHeight="1" thickTop="1" thickBot="1" x14ac:dyDescent="0.25">
      <c r="B15" s="371"/>
      <c r="C15" s="783"/>
      <c r="D15" s="784"/>
      <c r="E15" s="784"/>
      <c r="F15" s="784"/>
      <c r="G15" s="785"/>
      <c r="H15" s="730">
        <f>SUM(H16:H17)</f>
        <v>9</v>
      </c>
      <c r="I15" s="730">
        <f>SUM(I16:I17)</f>
        <v>0</v>
      </c>
      <c r="J15" s="792">
        <f>H15+I15</f>
        <v>9</v>
      </c>
      <c r="K15" s="792"/>
      <c r="M15" s="374" t="s">
        <v>9</v>
      </c>
    </row>
    <row r="16" spans="1:18" ht="14.1" customHeight="1" thickTop="1" thickBot="1" x14ac:dyDescent="0.25">
      <c r="B16" s="371"/>
      <c r="C16" s="793" t="s">
        <v>15</v>
      </c>
      <c r="D16" s="794"/>
      <c r="E16" s="794"/>
      <c r="F16" s="794"/>
      <c r="G16" s="795"/>
      <c r="H16" s="84">
        <v>6</v>
      </c>
      <c r="I16" s="84"/>
      <c r="J16" s="796">
        <f>(H16+I16)</f>
        <v>6</v>
      </c>
      <c r="K16" s="797"/>
    </row>
    <row r="17" spans="2:15" ht="14.1" customHeight="1" thickTop="1" thickBot="1" x14ac:dyDescent="0.25">
      <c r="B17" s="371"/>
      <c r="C17" s="793" t="s">
        <v>212</v>
      </c>
      <c r="D17" s="794"/>
      <c r="E17" s="794"/>
      <c r="F17" s="794"/>
      <c r="G17" s="794"/>
      <c r="H17" s="84">
        <v>3</v>
      </c>
      <c r="I17" s="84"/>
      <c r="J17" s="824">
        <f>(H17+I17)</f>
        <v>3</v>
      </c>
      <c r="K17" s="824"/>
    </row>
    <row r="18" spans="2:15" ht="12.75" customHeight="1" thickTop="1" thickBot="1" x14ac:dyDescent="0.25">
      <c r="B18" s="371"/>
      <c r="C18" s="136" t="s">
        <v>9</v>
      </c>
      <c r="D18" s="135"/>
      <c r="E18" s="134"/>
      <c r="F18" s="384"/>
      <c r="G18" s="384"/>
      <c r="H18" s="384"/>
      <c r="I18" s="385"/>
      <c r="J18" s="386"/>
      <c r="K18" s="371"/>
    </row>
    <row r="19" spans="2:15" ht="18" customHeight="1" thickTop="1" thickBot="1" x14ac:dyDescent="0.25">
      <c r="B19" s="371"/>
      <c r="C19" s="89"/>
      <c r="D19" s="90"/>
      <c r="E19" s="90"/>
      <c r="F19" s="804" t="s">
        <v>62</v>
      </c>
      <c r="G19" s="804"/>
      <c r="H19" s="804"/>
      <c r="I19" s="786"/>
      <c r="J19" s="731" t="s">
        <v>0</v>
      </c>
      <c r="K19" s="371"/>
    </row>
    <row r="20" spans="2:15" ht="20.100000000000001" customHeight="1" thickTop="1" thickBot="1" x14ac:dyDescent="0.25">
      <c r="B20" s="371"/>
      <c r="C20" s="89"/>
      <c r="D20" s="90" t="s">
        <v>65</v>
      </c>
      <c r="E20" s="90"/>
      <c r="F20" s="106" t="s">
        <v>5</v>
      </c>
      <c r="G20" s="106" t="s">
        <v>36</v>
      </c>
      <c r="H20" s="106" t="s">
        <v>3</v>
      </c>
      <c r="I20" s="201" t="s">
        <v>4</v>
      </c>
      <c r="J20" s="387"/>
      <c r="K20" s="371"/>
    </row>
    <row r="21" spans="2:15" ht="18" customHeight="1" thickTop="1" thickBot="1" x14ac:dyDescent="0.25">
      <c r="B21" s="371"/>
      <c r="C21" s="93"/>
      <c r="D21" s="94"/>
      <c r="E21" s="94"/>
      <c r="F21" s="825">
        <f>(J23+J28+J35+J38+J59+J60+J61+J63)</f>
        <v>1</v>
      </c>
      <c r="G21" s="825"/>
      <c r="H21" s="825"/>
      <c r="I21" s="826"/>
      <c r="J21" s="827">
        <f>(J23+J28+J34+J38+J43+J55+J70+J72+J78)</f>
        <v>13</v>
      </c>
      <c r="K21" s="371"/>
    </row>
    <row r="22" spans="2:15" ht="15.75" thickTop="1" thickBot="1" x14ac:dyDescent="0.25">
      <c r="B22" s="371"/>
      <c r="C22" s="388"/>
      <c r="D22" s="96"/>
      <c r="E22" s="96"/>
      <c r="F22" s="97">
        <f>(F23+F28+F34+F38+F43+F55+F70+F72+F77+F78)</f>
        <v>13</v>
      </c>
      <c r="G22" s="97">
        <f>(G23+G28+G34+G38+G43+G55+G70+G72+G77+G78)</f>
        <v>0</v>
      </c>
      <c r="H22" s="97">
        <f>(H23+H28+H34+H38+H43+H55+H70+H72+H77+H78)</f>
        <v>0</v>
      </c>
      <c r="I22" s="97">
        <f>(I23+I28+I34+I38+I43+I55+I70+I72+I77+I78)</f>
        <v>0</v>
      </c>
      <c r="J22" s="827"/>
      <c r="K22" s="371"/>
    </row>
    <row r="23" spans="2:15" ht="17.25" thickTop="1" thickBot="1" x14ac:dyDescent="0.3">
      <c r="B23" s="371"/>
      <c r="C23" s="389"/>
      <c r="D23" s="828" t="s">
        <v>66</v>
      </c>
      <c r="E23" s="829"/>
      <c r="F23" s="98">
        <f>SUM(F24:F27)</f>
        <v>0</v>
      </c>
      <c r="G23" s="98">
        <f>SUM(G24:G27)</f>
        <v>0</v>
      </c>
      <c r="H23" s="98">
        <f>SUM(H24:H27)</f>
        <v>0</v>
      </c>
      <c r="I23" s="99">
        <f>SUM(I24:I27)</f>
        <v>0</v>
      </c>
      <c r="J23" s="100">
        <f t="shared" ref="J23:J33" si="0">SUM(F23:I23)</f>
        <v>0</v>
      </c>
      <c r="K23" s="371"/>
    </row>
    <row r="24" spans="2:15" ht="14.25" thickTop="1" thickBot="1" x14ac:dyDescent="0.25">
      <c r="B24" s="371"/>
      <c r="C24" s="389"/>
      <c r="D24" s="390"/>
      <c r="E24" s="391" t="s">
        <v>37</v>
      </c>
      <c r="F24" s="392"/>
      <c r="G24" s="392"/>
      <c r="H24" s="392"/>
      <c r="I24" s="392"/>
      <c r="J24" s="365">
        <f t="shared" si="0"/>
        <v>0</v>
      </c>
      <c r="K24" s="371"/>
    </row>
    <row r="25" spans="2:15" ht="14.25" thickTop="1" thickBot="1" x14ac:dyDescent="0.25">
      <c r="B25" s="371"/>
      <c r="C25" s="389"/>
      <c r="D25" s="390"/>
      <c r="E25" s="391" t="s">
        <v>24</v>
      </c>
      <c r="F25" s="392"/>
      <c r="G25" s="392"/>
      <c r="H25" s="392"/>
      <c r="I25" s="392"/>
      <c r="J25" s="365">
        <f t="shared" si="0"/>
        <v>0</v>
      </c>
      <c r="K25" s="371"/>
    </row>
    <row r="26" spans="2:15" ht="14.25" thickTop="1" thickBot="1" x14ac:dyDescent="0.25">
      <c r="B26" s="371"/>
      <c r="C26" s="389"/>
      <c r="D26" s="390"/>
      <c r="E26" s="391" t="s">
        <v>25</v>
      </c>
      <c r="F26" s="392"/>
      <c r="G26" s="392"/>
      <c r="H26" s="392"/>
      <c r="I26" s="392"/>
      <c r="J26" s="365">
        <f t="shared" si="0"/>
        <v>0</v>
      </c>
      <c r="K26" s="371"/>
    </row>
    <row r="27" spans="2:15" ht="14.25" thickTop="1" thickBot="1" x14ac:dyDescent="0.25">
      <c r="B27" s="371"/>
      <c r="C27" s="389"/>
      <c r="D27" s="390"/>
      <c r="E27" s="391" t="s">
        <v>7</v>
      </c>
      <c r="F27" s="392"/>
      <c r="G27" s="392"/>
      <c r="H27" s="392"/>
      <c r="I27" s="392"/>
      <c r="J27" s="365">
        <f t="shared" si="0"/>
        <v>0</v>
      </c>
      <c r="K27" s="371"/>
    </row>
    <row r="28" spans="2:15" ht="17.25" thickTop="1" thickBot="1" x14ac:dyDescent="0.3">
      <c r="B28" s="371"/>
      <c r="C28" s="389"/>
      <c r="D28" s="736" t="s">
        <v>20</v>
      </c>
      <c r="E28" s="101"/>
      <c r="F28" s="737">
        <f>SUM(F29:F33)</f>
        <v>0</v>
      </c>
      <c r="G28" s="737">
        <f>SUM(G29:G33)</f>
        <v>0</v>
      </c>
      <c r="H28" s="737">
        <f>SUM(H29:H33)</f>
        <v>0</v>
      </c>
      <c r="I28" s="737">
        <f>SUM(I29:I33)</f>
        <v>0</v>
      </c>
      <c r="J28" s="102">
        <f t="shared" si="0"/>
        <v>0</v>
      </c>
      <c r="K28" s="371"/>
      <c r="O28" s="393"/>
    </row>
    <row r="29" spans="2:15" ht="14.25" thickTop="1" thickBot="1" x14ac:dyDescent="0.25">
      <c r="B29" s="371"/>
      <c r="C29" s="389"/>
      <c r="D29" s="390"/>
      <c r="E29" s="391" t="s">
        <v>54</v>
      </c>
      <c r="F29" s="392"/>
      <c r="G29" s="392"/>
      <c r="H29" s="392"/>
      <c r="I29" s="392"/>
      <c r="J29" s="365">
        <f t="shared" si="0"/>
        <v>0</v>
      </c>
      <c r="K29" s="371"/>
    </row>
    <row r="30" spans="2:15" ht="14.25" thickTop="1" thickBot="1" x14ac:dyDescent="0.25">
      <c r="B30" s="371"/>
      <c r="C30" s="389"/>
      <c r="D30" s="390"/>
      <c r="E30" s="391" t="s">
        <v>26</v>
      </c>
      <c r="F30" s="392"/>
      <c r="G30" s="392"/>
      <c r="H30" s="392"/>
      <c r="I30" s="392"/>
      <c r="J30" s="365">
        <f t="shared" si="0"/>
        <v>0</v>
      </c>
      <c r="K30" s="371"/>
    </row>
    <row r="31" spans="2:15" ht="14.25" thickTop="1" thickBot="1" x14ac:dyDescent="0.25">
      <c r="B31" s="371"/>
      <c r="C31" s="389"/>
      <c r="D31" s="390"/>
      <c r="E31" s="391" t="s">
        <v>173</v>
      </c>
      <c r="F31" s="392"/>
      <c r="G31" s="392"/>
      <c r="H31" s="392"/>
      <c r="I31" s="392"/>
      <c r="J31" s="365">
        <f t="shared" si="0"/>
        <v>0</v>
      </c>
      <c r="K31" s="371"/>
    </row>
    <row r="32" spans="2:15" ht="14.25" thickTop="1" thickBot="1" x14ac:dyDescent="0.25">
      <c r="B32" s="371"/>
      <c r="C32" s="389"/>
      <c r="D32" s="390"/>
      <c r="E32" s="391" t="s">
        <v>56</v>
      </c>
      <c r="F32" s="392"/>
      <c r="G32" s="392"/>
      <c r="H32" s="392"/>
      <c r="I32" s="392"/>
      <c r="J32" s="365">
        <f t="shared" si="0"/>
        <v>0</v>
      </c>
      <c r="K32" s="371"/>
    </row>
    <row r="33" spans="2:11" ht="14.25" thickTop="1" thickBot="1" x14ac:dyDescent="0.25">
      <c r="B33" s="371"/>
      <c r="C33" s="389"/>
      <c r="D33" s="390"/>
      <c r="E33" s="391" t="s">
        <v>57</v>
      </c>
      <c r="F33" s="392"/>
      <c r="G33" s="392"/>
      <c r="H33" s="392"/>
      <c r="I33" s="392"/>
      <c r="J33" s="365">
        <f t="shared" si="0"/>
        <v>0</v>
      </c>
      <c r="K33" s="371"/>
    </row>
    <row r="34" spans="2:11" ht="17.25" thickTop="1" thickBot="1" x14ac:dyDescent="0.3">
      <c r="B34" s="371"/>
      <c r="C34" s="389"/>
      <c r="D34" s="808" t="s">
        <v>67</v>
      </c>
      <c r="E34" s="809"/>
      <c r="F34" s="129">
        <f>SUM(F35:F37)</f>
        <v>4</v>
      </c>
      <c r="G34" s="129">
        <f>SUM(G35:G37)</f>
        <v>0</v>
      </c>
      <c r="H34" s="129">
        <f>SUM(H35:H37)</f>
        <v>0</v>
      </c>
      <c r="I34" s="129">
        <f>SUM(I35:I37)</f>
        <v>0</v>
      </c>
      <c r="J34" s="100">
        <f>SUM(F34:I34)</f>
        <v>4</v>
      </c>
      <c r="K34" s="371"/>
    </row>
    <row r="35" spans="2:11" ht="14.25" thickTop="1" thickBot="1" x14ac:dyDescent="0.25">
      <c r="B35" s="371"/>
      <c r="C35" s="389"/>
      <c r="D35" s="390"/>
      <c r="E35" s="394" t="s">
        <v>59</v>
      </c>
      <c r="F35" s="225">
        <v>1</v>
      </c>
      <c r="G35" s="225"/>
      <c r="H35" s="225"/>
      <c r="I35" s="225"/>
      <c r="J35" s="366">
        <f t="shared" ref="J35:J54" si="1">SUM(F35:I35)</f>
        <v>1</v>
      </c>
      <c r="K35" s="371"/>
    </row>
    <row r="36" spans="2:11" ht="14.25" thickTop="1" thickBot="1" x14ac:dyDescent="0.25">
      <c r="B36" s="371"/>
      <c r="C36" s="389"/>
      <c r="D36" s="390"/>
      <c r="E36" s="394" t="s">
        <v>60</v>
      </c>
      <c r="F36" s="732">
        <v>3</v>
      </c>
      <c r="G36" s="732"/>
      <c r="H36" s="732"/>
      <c r="I36" s="732"/>
      <c r="J36" s="366">
        <f>SUM(F36:I36)</f>
        <v>3</v>
      </c>
      <c r="K36" s="371"/>
    </row>
    <row r="37" spans="2:11" ht="14.25" thickTop="1" thickBot="1" x14ac:dyDescent="0.25">
      <c r="B37" s="371"/>
      <c r="C37" s="389"/>
      <c r="D37" s="390"/>
      <c r="E37" s="121" t="s">
        <v>58</v>
      </c>
      <c r="F37" s="732"/>
      <c r="G37" s="732"/>
      <c r="H37" s="732"/>
      <c r="I37" s="732"/>
      <c r="J37" s="366">
        <f>SUM(F37:I37)</f>
        <v>0</v>
      </c>
      <c r="K37" s="371"/>
    </row>
    <row r="38" spans="2:11" ht="17.25" thickTop="1" thickBot="1" x14ac:dyDescent="0.3">
      <c r="B38" s="371"/>
      <c r="C38" s="395"/>
      <c r="D38" s="808" t="s">
        <v>61</v>
      </c>
      <c r="E38" s="809"/>
      <c r="F38" s="737">
        <f>SUM(F39:F42)</f>
        <v>0</v>
      </c>
      <c r="G38" s="737">
        <f>SUM(G39:G42)</f>
        <v>0</v>
      </c>
      <c r="H38" s="737">
        <f>SUM(H39:H42)</f>
        <v>0</v>
      </c>
      <c r="I38" s="737">
        <f>SUM(I39:I42)</f>
        <v>0</v>
      </c>
      <c r="J38" s="100">
        <f t="shared" si="1"/>
        <v>0</v>
      </c>
      <c r="K38" s="371"/>
    </row>
    <row r="39" spans="2:11" ht="14.25" thickTop="1" thickBot="1" x14ac:dyDescent="0.25">
      <c r="B39" s="371"/>
      <c r="C39" s="395"/>
      <c r="D39" s="396"/>
      <c r="E39" s="397" t="s">
        <v>6</v>
      </c>
      <c r="F39" s="392"/>
      <c r="G39" s="392"/>
      <c r="H39" s="392"/>
      <c r="I39" s="392"/>
      <c r="J39" s="366">
        <f t="shared" si="1"/>
        <v>0</v>
      </c>
      <c r="K39" s="371"/>
    </row>
    <row r="40" spans="2:11" ht="14.25" thickTop="1" thickBot="1" x14ac:dyDescent="0.25">
      <c r="B40" s="371"/>
      <c r="C40" s="395"/>
      <c r="D40" s="396"/>
      <c r="E40" s="397" t="s">
        <v>113</v>
      </c>
      <c r="F40" s="732"/>
      <c r="G40" s="732"/>
      <c r="H40" s="732"/>
      <c r="I40" s="732"/>
      <c r="J40" s="366">
        <f t="shared" si="1"/>
        <v>0</v>
      </c>
      <c r="K40" s="371"/>
    </row>
    <row r="41" spans="2:11" ht="14.25" thickTop="1" thickBot="1" x14ac:dyDescent="0.25">
      <c r="B41" s="371"/>
      <c r="C41" s="395"/>
      <c r="D41" s="396"/>
      <c r="E41" s="397" t="s">
        <v>68</v>
      </c>
      <c r="F41" s="732"/>
      <c r="G41" s="732"/>
      <c r="H41" s="732"/>
      <c r="I41" s="732"/>
      <c r="J41" s="366">
        <f t="shared" si="1"/>
        <v>0</v>
      </c>
      <c r="K41" s="371"/>
    </row>
    <row r="42" spans="2:11" ht="14.25" thickTop="1" thickBot="1" x14ac:dyDescent="0.25">
      <c r="B42" s="371"/>
      <c r="C42" s="395"/>
      <c r="D42" s="396"/>
      <c r="E42" s="121" t="s">
        <v>122</v>
      </c>
      <c r="F42" s="732"/>
      <c r="G42" s="732"/>
      <c r="H42" s="732"/>
      <c r="I42" s="732"/>
      <c r="J42" s="366">
        <f t="shared" si="1"/>
        <v>0</v>
      </c>
      <c r="K42" s="371"/>
    </row>
    <row r="43" spans="2:11" ht="17.25" thickTop="1" thickBot="1" x14ac:dyDescent="0.25">
      <c r="B43" s="371"/>
      <c r="C43" s="395"/>
      <c r="D43" s="808" t="s">
        <v>69</v>
      </c>
      <c r="E43" s="809"/>
      <c r="F43" s="737">
        <f>SUM(F44:F54)</f>
        <v>0</v>
      </c>
      <c r="G43" s="737">
        <f>SUM(G44:G54)</f>
        <v>0</v>
      </c>
      <c r="H43" s="737">
        <f>SUM(H44:H54)</f>
        <v>0</v>
      </c>
      <c r="I43" s="737">
        <f>SUM(I44:I54)</f>
        <v>0</v>
      </c>
      <c r="J43" s="105">
        <f>SUM(F43:I43)</f>
        <v>0</v>
      </c>
      <c r="K43" s="371"/>
    </row>
    <row r="44" spans="2:11" ht="14.25" customHeight="1" thickTop="1" thickBot="1" x14ac:dyDescent="0.25">
      <c r="B44" s="371"/>
      <c r="C44" s="395"/>
      <c r="D44" s="70"/>
      <c r="E44" s="397" t="s">
        <v>53</v>
      </c>
      <c r="F44" s="732"/>
      <c r="G44" s="732"/>
      <c r="H44" s="732"/>
      <c r="I44" s="732"/>
      <c r="J44" s="366">
        <f>SUM(F44:I44)</f>
        <v>0</v>
      </c>
      <c r="K44" s="371"/>
    </row>
    <row r="45" spans="2:11" ht="14.25" customHeight="1" thickTop="1" thickBot="1" x14ac:dyDescent="0.25">
      <c r="B45" s="371"/>
      <c r="C45" s="395"/>
      <c r="D45" s="70"/>
      <c r="E45" s="397" t="s">
        <v>38</v>
      </c>
      <c r="F45" s="732"/>
      <c r="G45" s="732"/>
      <c r="H45" s="732"/>
      <c r="I45" s="732"/>
      <c r="J45" s="366">
        <f t="shared" si="1"/>
        <v>0</v>
      </c>
      <c r="K45" s="371"/>
    </row>
    <row r="46" spans="2:11" ht="14.25" customHeight="1" thickTop="1" thickBot="1" x14ac:dyDescent="0.25">
      <c r="B46" s="371"/>
      <c r="C46" s="395"/>
      <c r="D46" s="396"/>
      <c r="E46" s="398" t="s">
        <v>130</v>
      </c>
      <c r="F46" s="732"/>
      <c r="G46" s="732"/>
      <c r="H46" s="732"/>
      <c r="I46" s="732"/>
      <c r="J46" s="366">
        <f>SUM(F46:I46)</f>
        <v>0</v>
      </c>
      <c r="K46" s="371"/>
    </row>
    <row r="47" spans="2:11" ht="14.25" customHeight="1" thickTop="1" thickBot="1" x14ac:dyDescent="0.25">
      <c r="B47" s="371"/>
      <c r="C47" s="395"/>
      <c r="D47" s="399"/>
      <c r="E47" s="397" t="s">
        <v>48</v>
      </c>
      <c r="F47" s="732"/>
      <c r="G47" s="732"/>
      <c r="H47" s="732"/>
      <c r="I47" s="732"/>
      <c r="J47" s="366">
        <f t="shared" si="1"/>
        <v>0</v>
      </c>
      <c r="K47" s="371"/>
    </row>
    <row r="48" spans="2:11" ht="14.25" customHeight="1" thickTop="1" thickBot="1" x14ac:dyDescent="0.25">
      <c r="B48" s="371"/>
      <c r="C48" s="395"/>
      <c r="D48" s="396"/>
      <c r="E48" s="397" t="s">
        <v>123</v>
      </c>
      <c r="F48" s="732"/>
      <c r="G48" s="732"/>
      <c r="H48" s="732"/>
      <c r="I48" s="732"/>
      <c r="J48" s="367">
        <f t="shared" si="1"/>
        <v>0</v>
      </c>
      <c r="K48" s="371"/>
    </row>
    <row r="49" spans="1:12" ht="14.25" customHeight="1" thickTop="1" thickBot="1" x14ac:dyDescent="0.25">
      <c r="B49" s="371"/>
      <c r="C49" s="395"/>
      <c r="D49" s="400"/>
      <c r="E49" s="397" t="s">
        <v>43</v>
      </c>
      <c r="F49" s="732"/>
      <c r="G49" s="732"/>
      <c r="H49" s="732"/>
      <c r="I49" s="732"/>
      <c r="J49" s="367">
        <f t="shared" si="1"/>
        <v>0</v>
      </c>
      <c r="K49" s="371"/>
    </row>
    <row r="50" spans="1:12" ht="14.25" customHeight="1" thickTop="1" thickBot="1" x14ac:dyDescent="0.25">
      <c r="B50" s="371"/>
      <c r="C50" s="395"/>
      <c r="D50" s="400"/>
      <c r="E50" s="397" t="s">
        <v>70</v>
      </c>
      <c r="F50" s="732"/>
      <c r="G50" s="732"/>
      <c r="H50" s="732"/>
      <c r="I50" s="732"/>
      <c r="J50" s="367">
        <f t="shared" si="1"/>
        <v>0</v>
      </c>
      <c r="K50" s="371"/>
    </row>
    <row r="51" spans="1:12" ht="14.25" customHeight="1" thickTop="1" thickBot="1" x14ac:dyDescent="0.25">
      <c r="B51" s="371"/>
      <c r="C51" s="395"/>
      <c r="D51" s="400"/>
      <c r="E51" s="397" t="s">
        <v>71</v>
      </c>
      <c r="F51" s="732"/>
      <c r="G51" s="732"/>
      <c r="H51" s="732"/>
      <c r="I51" s="732"/>
      <c r="J51" s="367">
        <f t="shared" si="1"/>
        <v>0</v>
      </c>
      <c r="K51" s="371"/>
    </row>
    <row r="52" spans="1:12" ht="14.25" customHeight="1" thickTop="1" thickBot="1" x14ac:dyDescent="0.25">
      <c r="B52" s="371"/>
      <c r="C52" s="395"/>
      <c r="D52" s="400"/>
      <c r="E52" s="397" t="s">
        <v>72</v>
      </c>
      <c r="F52" s="732"/>
      <c r="G52" s="732"/>
      <c r="H52" s="732"/>
      <c r="I52" s="732"/>
      <c r="J52" s="367">
        <f t="shared" si="1"/>
        <v>0</v>
      </c>
      <c r="K52" s="371"/>
    </row>
    <row r="53" spans="1:12" ht="14.25" customHeight="1" thickTop="1" thickBot="1" x14ac:dyDescent="0.25">
      <c r="A53" s="72"/>
      <c r="B53" s="371"/>
      <c r="C53" s="395"/>
      <c r="D53" s="400"/>
      <c r="E53" s="124" t="s">
        <v>114</v>
      </c>
      <c r="F53" s="732"/>
      <c r="G53" s="732"/>
      <c r="H53" s="732"/>
      <c r="I53" s="732"/>
      <c r="J53" s="367">
        <f t="shared" si="1"/>
        <v>0</v>
      </c>
      <c r="K53" s="371"/>
    </row>
    <row r="54" spans="1:12" ht="14.25" customHeight="1" thickTop="1" thickBot="1" x14ac:dyDescent="0.25">
      <c r="B54" s="371"/>
      <c r="C54" s="395"/>
      <c r="D54" s="401"/>
      <c r="E54" s="397" t="s">
        <v>73</v>
      </c>
      <c r="F54" s="732"/>
      <c r="G54" s="732"/>
      <c r="H54" s="732"/>
      <c r="I54" s="732"/>
      <c r="J54" s="367">
        <f t="shared" si="1"/>
        <v>0</v>
      </c>
      <c r="K54" s="371"/>
    </row>
    <row r="55" spans="1:12" ht="17.25" thickTop="1" thickBot="1" x14ac:dyDescent="0.25">
      <c r="B55" s="371"/>
      <c r="C55" s="395"/>
      <c r="D55" s="810" t="s">
        <v>112</v>
      </c>
      <c r="E55" s="811"/>
      <c r="F55" s="130">
        <f>SUM(F56:F64)</f>
        <v>0</v>
      </c>
      <c r="G55" s="130">
        <f>SUM(G56:G64)</f>
        <v>0</v>
      </c>
      <c r="H55" s="130">
        <f>SUM(H56:H64)</f>
        <v>0</v>
      </c>
      <c r="I55" s="130">
        <f>SUM(I56:I64)</f>
        <v>0</v>
      </c>
      <c r="J55" s="105">
        <f>SUM(F55:F55:I55)</f>
        <v>0</v>
      </c>
      <c r="K55" s="371"/>
      <c r="L55" s="380"/>
    </row>
    <row r="56" spans="1:12" ht="14.25" customHeight="1" thickTop="1" thickBot="1" x14ac:dyDescent="0.25">
      <c r="B56" s="371"/>
      <c r="C56" s="395"/>
      <c r="D56" s="126"/>
      <c r="E56" s="397" t="s">
        <v>75</v>
      </c>
      <c r="F56" s="732"/>
      <c r="G56" s="732"/>
      <c r="H56" s="732"/>
      <c r="I56" s="732"/>
      <c r="J56" s="106">
        <f>SUM(F56:F56:I56)</f>
        <v>0</v>
      </c>
      <c r="K56" s="371"/>
    </row>
    <row r="57" spans="1:12" ht="14.25" customHeight="1" thickTop="1" thickBot="1" x14ac:dyDescent="0.25">
      <c r="B57" s="371"/>
      <c r="C57" s="395"/>
      <c r="D57" s="70"/>
      <c r="E57" s="397" t="s">
        <v>76</v>
      </c>
      <c r="F57" s="732"/>
      <c r="G57" s="732"/>
      <c r="H57" s="732"/>
      <c r="I57" s="732"/>
      <c r="J57" s="106">
        <f>(I57+H57+G57+F57)</f>
        <v>0</v>
      </c>
      <c r="K57" s="371"/>
    </row>
    <row r="58" spans="1:12" ht="14.25" customHeight="1" thickTop="1" thickBot="1" x14ac:dyDescent="0.25">
      <c r="B58" s="371"/>
      <c r="C58" s="395"/>
      <c r="D58" s="70"/>
      <c r="E58" s="397" t="s">
        <v>38</v>
      </c>
      <c r="F58" s="732"/>
      <c r="G58" s="732"/>
      <c r="H58" s="732"/>
      <c r="I58" s="732"/>
      <c r="J58" s="106">
        <f>(I58+H58+G58+F58)</f>
        <v>0</v>
      </c>
      <c r="K58" s="371"/>
    </row>
    <row r="59" spans="1:12" ht="14.25" customHeight="1" thickTop="1" thickBot="1" x14ac:dyDescent="0.25">
      <c r="B59" s="371"/>
      <c r="C59" s="395"/>
      <c r="D59" s="70"/>
      <c r="E59" s="397" t="s">
        <v>52</v>
      </c>
      <c r="F59" s="732"/>
      <c r="G59" s="732"/>
      <c r="H59" s="732"/>
      <c r="I59" s="732"/>
      <c r="J59" s="106">
        <f>(I59+H59+G59+F59)</f>
        <v>0</v>
      </c>
      <c r="K59" s="371"/>
    </row>
    <row r="60" spans="1:12" ht="14.25" customHeight="1" thickTop="1" thickBot="1" x14ac:dyDescent="0.25">
      <c r="B60" s="371"/>
      <c r="C60" s="395"/>
      <c r="D60" s="127"/>
      <c r="E60" s="397" t="s">
        <v>74</v>
      </c>
      <c r="F60" s="732"/>
      <c r="G60" s="732"/>
      <c r="H60" s="732"/>
      <c r="I60" s="732"/>
      <c r="J60" s="106">
        <f>SUM(F60:F60:I60)</f>
        <v>0</v>
      </c>
      <c r="K60" s="371"/>
    </row>
    <row r="61" spans="1:12" ht="14.25" customHeight="1" thickTop="1" thickBot="1" x14ac:dyDescent="0.25">
      <c r="B61" s="371"/>
      <c r="C61" s="395"/>
      <c r="D61" s="127"/>
      <c r="E61" s="402" t="s">
        <v>156</v>
      </c>
      <c r="F61" s="732"/>
      <c r="G61" s="732"/>
      <c r="H61" s="732"/>
      <c r="I61" s="732"/>
      <c r="J61" s="106">
        <f>SUM(F61:F61:I61)</f>
        <v>0</v>
      </c>
      <c r="K61" s="371"/>
    </row>
    <row r="62" spans="1:12" ht="14.25" customHeight="1" thickTop="1" thickBot="1" x14ac:dyDescent="0.25">
      <c r="B62" s="371"/>
      <c r="C62" s="395"/>
      <c r="D62" s="127"/>
      <c r="E62" s="397" t="s">
        <v>51</v>
      </c>
      <c r="F62" s="732"/>
      <c r="G62" s="732"/>
      <c r="H62" s="732"/>
      <c r="I62" s="732"/>
      <c r="J62" s="106">
        <f>SUM(F62:F62:I62)</f>
        <v>0</v>
      </c>
      <c r="K62" s="371"/>
    </row>
    <row r="63" spans="1:12" ht="14.25" customHeight="1" thickTop="1" thickBot="1" x14ac:dyDescent="0.25">
      <c r="B63" s="371"/>
      <c r="C63" s="395"/>
      <c r="D63" s="127"/>
      <c r="E63" s="402" t="s">
        <v>131</v>
      </c>
      <c r="F63" s="732"/>
      <c r="G63" s="732"/>
      <c r="H63" s="732"/>
      <c r="I63" s="732"/>
      <c r="J63" s="106">
        <f>SUM(F63:F63:I63)</f>
        <v>0</v>
      </c>
      <c r="K63" s="371"/>
    </row>
    <row r="64" spans="1:12" ht="14.25" customHeight="1" thickTop="1" thickBot="1" x14ac:dyDescent="0.25">
      <c r="B64" s="371"/>
      <c r="C64" s="395"/>
      <c r="D64" s="70"/>
      <c r="E64" s="402" t="s">
        <v>132</v>
      </c>
      <c r="F64" s="732"/>
      <c r="G64" s="732"/>
      <c r="H64" s="732"/>
      <c r="I64" s="732"/>
      <c r="J64" s="106">
        <f>SUM(F64:F64:I64)</f>
        <v>0</v>
      </c>
      <c r="K64" s="395"/>
    </row>
    <row r="65" spans="2:11" ht="3.75" customHeight="1" thickTop="1" thickBot="1" x14ac:dyDescent="0.25">
      <c r="B65" s="403"/>
      <c r="C65" s="404"/>
      <c r="D65" s="49"/>
      <c r="E65" s="405"/>
      <c r="F65" s="51"/>
      <c r="G65" s="51"/>
      <c r="H65" s="51"/>
      <c r="I65" s="52"/>
      <c r="J65" s="406"/>
      <c r="K65" s="404"/>
    </row>
    <row r="66" spans="2:11" ht="13.5" thickTop="1" x14ac:dyDescent="0.2">
      <c r="B66" s="371"/>
      <c r="C66" s="812" t="s">
        <v>27</v>
      </c>
      <c r="D66" s="813"/>
      <c r="E66" s="813"/>
      <c r="F66" s="813"/>
      <c r="G66" s="813"/>
      <c r="H66" s="813"/>
      <c r="I66" s="814"/>
      <c r="J66" s="821">
        <f>(J71+J73+J74+J75+J79+J80+J81+J82+J84+J86+J37+J48+J50+J51+J54+J56+J57+J58+J62)</f>
        <v>5</v>
      </c>
      <c r="K66" s="371"/>
    </row>
    <row r="67" spans="2:11" x14ac:dyDescent="0.2">
      <c r="B67" s="371"/>
      <c r="C67" s="815"/>
      <c r="D67" s="816"/>
      <c r="E67" s="816"/>
      <c r="F67" s="816"/>
      <c r="G67" s="816"/>
      <c r="H67" s="816"/>
      <c r="I67" s="817"/>
      <c r="J67" s="822"/>
      <c r="K67" s="371"/>
    </row>
    <row r="68" spans="2:11" ht="13.5" thickBot="1" x14ac:dyDescent="0.25">
      <c r="B68" s="371"/>
      <c r="C68" s="818"/>
      <c r="D68" s="819"/>
      <c r="E68" s="819"/>
      <c r="F68" s="819"/>
      <c r="G68" s="819"/>
      <c r="H68" s="819"/>
      <c r="I68" s="820"/>
      <c r="J68" s="823"/>
      <c r="K68" s="395"/>
    </row>
    <row r="69" spans="2:11" ht="14.25" customHeight="1" thickTop="1" thickBot="1" x14ac:dyDescent="0.25">
      <c r="B69" s="407"/>
      <c r="C69" s="16"/>
      <c r="D69" s="16"/>
      <c r="E69" s="16"/>
      <c r="F69" s="408"/>
      <c r="G69" s="408"/>
      <c r="H69" s="408"/>
      <c r="I69" s="409"/>
      <c r="J69" s="368"/>
      <c r="K69" s="371"/>
    </row>
    <row r="70" spans="2:11" ht="15.95" customHeight="1" thickTop="1" thickBot="1" x14ac:dyDescent="0.25">
      <c r="B70" s="407"/>
      <c r="C70" s="16"/>
      <c r="D70" s="808" t="s">
        <v>133</v>
      </c>
      <c r="E70" s="809"/>
      <c r="F70" s="737">
        <f>(F71)</f>
        <v>0</v>
      </c>
      <c r="G70" s="737">
        <f>(G71)</f>
        <v>0</v>
      </c>
      <c r="H70" s="737">
        <f>(H71)</f>
        <v>0</v>
      </c>
      <c r="I70" s="737">
        <f>(I71)</f>
        <v>0</v>
      </c>
      <c r="J70" s="737">
        <f>SUM(F70:I70)</f>
        <v>0</v>
      </c>
      <c r="K70" s="371"/>
    </row>
    <row r="71" spans="2:11" ht="14.25" customHeight="1" thickTop="1" thickBot="1" x14ac:dyDescent="0.25">
      <c r="B71" s="407"/>
      <c r="C71" s="16"/>
      <c r="D71" s="396"/>
      <c r="E71" s="410" t="s">
        <v>117</v>
      </c>
      <c r="F71" s="732"/>
      <c r="G71" s="732"/>
      <c r="H71" s="732"/>
      <c r="I71" s="732"/>
      <c r="J71" s="367">
        <f>SUM(F71:I71)</f>
        <v>0</v>
      </c>
      <c r="K71" s="371"/>
    </row>
    <row r="72" spans="2:11" ht="14.25" customHeight="1" thickTop="1" thickBot="1" x14ac:dyDescent="0.25">
      <c r="B72" s="371"/>
      <c r="C72" s="411"/>
      <c r="D72" s="808" t="s">
        <v>134</v>
      </c>
      <c r="E72" s="809"/>
      <c r="F72" s="737">
        <f>SUM(F73:F75)</f>
        <v>0</v>
      </c>
      <c r="G72" s="737">
        <f>SUM(G73:G75)</f>
        <v>0</v>
      </c>
      <c r="H72" s="737">
        <f>SUM(H73:H75)</f>
        <v>0</v>
      </c>
      <c r="I72" s="737">
        <f>SUM(I73:I75)</f>
        <v>0</v>
      </c>
      <c r="J72" s="737">
        <f t="shared" ref="J72:J86" si="2">SUM(F72:I72)</f>
        <v>0</v>
      </c>
      <c r="K72" s="371"/>
    </row>
    <row r="73" spans="2:11" ht="14.25" thickTop="1" thickBot="1" x14ac:dyDescent="0.25">
      <c r="B73" s="371"/>
      <c r="C73" s="411"/>
      <c r="D73" s="396"/>
      <c r="E73" s="410" t="s">
        <v>28</v>
      </c>
      <c r="F73" s="732"/>
      <c r="G73" s="732"/>
      <c r="H73" s="732"/>
      <c r="I73" s="732"/>
      <c r="J73" s="367">
        <f t="shared" si="2"/>
        <v>0</v>
      </c>
      <c r="K73" s="371"/>
    </row>
    <row r="74" spans="2:11" ht="14.25" thickTop="1" thickBot="1" x14ac:dyDescent="0.25">
      <c r="B74" s="371"/>
      <c r="C74" s="411"/>
      <c r="D74" s="396"/>
      <c r="E74" s="412" t="s">
        <v>77</v>
      </c>
      <c r="F74" s="732"/>
      <c r="G74" s="732"/>
      <c r="H74" s="732"/>
      <c r="I74" s="732"/>
      <c r="J74" s="367">
        <f t="shared" si="2"/>
        <v>0</v>
      </c>
      <c r="K74" s="371"/>
    </row>
    <row r="75" spans="2:11" ht="14.25" thickTop="1" thickBot="1" x14ac:dyDescent="0.25">
      <c r="B75" s="371"/>
      <c r="C75" s="411"/>
      <c r="D75" s="399"/>
      <c r="E75" s="413" t="s">
        <v>174</v>
      </c>
      <c r="F75" s="732"/>
      <c r="G75" s="732"/>
      <c r="H75" s="732"/>
      <c r="I75" s="732"/>
      <c r="J75" s="368">
        <f t="shared" si="2"/>
        <v>0</v>
      </c>
      <c r="K75" s="371"/>
    </row>
    <row r="76" spans="2:11" ht="35.25" customHeight="1" thickTop="1" thickBot="1" x14ac:dyDescent="0.3">
      <c r="B76" s="371"/>
      <c r="C76" s="835" t="s">
        <v>49</v>
      </c>
      <c r="D76" s="836"/>
      <c r="E76" s="836"/>
      <c r="F76" s="836"/>
      <c r="G76" s="836"/>
      <c r="H76" s="836"/>
      <c r="I76" s="837"/>
      <c r="J76" s="202">
        <f>(H247-J66)</f>
        <v>90</v>
      </c>
      <c r="K76" s="371"/>
    </row>
    <row r="77" spans="2:11" ht="17.25" thickTop="1" thickBot="1" x14ac:dyDescent="0.3">
      <c r="B77" s="371"/>
      <c r="C77" s="382"/>
      <c r="D77" s="840" t="s">
        <v>136</v>
      </c>
      <c r="E77" s="841"/>
      <c r="F77" s="729"/>
      <c r="G77" s="729"/>
      <c r="H77" s="729"/>
      <c r="I77" s="729"/>
      <c r="J77" s="226">
        <f>SUM(F77:I77)</f>
        <v>0</v>
      </c>
      <c r="K77" s="371"/>
    </row>
    <row r="78" spans="2:11" ht="17.25" thickTop="1" thickBot="1" x14ac:dyDescent="0.3">
      <c r="B78" s="371"/>
      <c r="C78" s="382"/>
      <c r="D78" s="840" t="s">
        <v>135</v>
      </c>
      <c r="E78" s="841"/>
      <c r="F78" s="117">
        <f>(F79+F80+F81+F82+F83+F84+F85+F86)</f>
        <v>9</v>
      </c>
      <c r="G78" s="117">
        <f>(G79+G80+G81+G82+G83+G84+G85+G86)</f>
        <v>0</v>
      </c>
      <c r="H78" s="117">
        <f>(H79+H80+H81+H82+H83+H84+H85+H86)</f>
        <v>0</v>
      </c>
      <c r="I78" s="117">
        <f>(I79+I80+I81+I82+I83+I84+I85+I86)</f>
        <v>0</v>
      </c>
      <c r="J78" s="227">
        <f>SUM(F78:I78)</f>
        <v>9</v>
      </c>
      <c r="K78" s="371"/>
    </row>
    <row r="79" spans="2:11" ht="14.25" customHeight="1" thickTop="1" thickBot="1" x14ac:dyDescent="0.25">
      <c r="B79" s="371"/>
      <c r="C79" s="382"/>
      <c r="D79" s="396"/>
      <c r="E79" s="410" t="s">
        <v>39</v>
      </c>
      <c r="F79" s="729"/>
      <c r="G79" s="729"/>
      <c r="H79" s="729"/>
      <c r="I79" s="729"/>
      <c r="J79" s="414">
        <f t="shared" si="2"/>
        <v>0</v>
      </c>
      <c r="K79" s="371"/>
    </row>
    <row r="80" spans="2:11" ht="14.25" customHeight="1" thickTop="1" thickBot="1" x14ac:dyDescent="0.25">
      <c r="B80" s="371"/>
      <c r="C80" s="382"/>
      <c r="D80" s="396"/>
      <c r="E80" s="412" t="s">
        <v>78</v>
      </c>
      <c r="F80" s="729">
        <v>5</v>
      </c>
      <c r="G80" s="729"/>
      <c r="H80" s="729"/>
      <c r="I80" s="729"/>
      <c r="J80" s="415">
        <f>SUM(F80:I80)</f>
        <v>5</v>
      </c>
      <c r="K80" s="371"/>
    </row>
    <row r="81" spans="2:12" ht="14.25" customHeight="1" thickTop="1" thickBot="1" x14ac:dyDescent="0.25">
      <c r="B81" s="371"/>
      <c r="C81" s="382"/>
      <c r="D81" s="396"/>
      <c r="E81" s="412" t="s">
        <v>79</v>
      </c>
      <c r="F81" s="729"/>
      <c r="G81" s="729"/>
      <c r="H81" s="729"/>
      <c r="I81" s="729"/>
      <c r="J81" s="415">
        <f t="shared" si="2"/>
        <v>0</v>
      </c>
      <c r="K81" s="371"/>
    </row>
    <row r="82" spans="2:12" ht="14.25" customHeight="1" thickTop="1" thickBot="1" x14ac:dyDescent="0.25">
      <c r="B82" s="371"/>
      <c r="C82" s="382"/>
      <c r="D82" s="396"/>
      <c r="E82" s="412" t="s">
        <v>80</v>
      </c>
      <c r="F82" s="729"/>
      <c r="G82" s="729"/>
      <c r="H82" s="729"/>
      <c r="I82" s="729"/>
      <c r="J82" s="415">
        <f t="shared" si="2"/>
        <v>0</v>
      </c>
      <c r="K82" s="371"/>
    </row>
    <row r="83" spans="2:12" ht="14.25" customHeight="1" thickTop="1" thickBot="1" x14ac:dyDescent="0.25">
      <c r="B83" s="371"/>
      <c r="C83" s="382"/>
      <c r="D83" s="396"/>
      <c r="E83" s="412" t="s">
        <v>81</v>
      </c>
      <c r="F83" s="729"/>
      <c r="G83" s="729"/>
      <c r="H83" s="729"/>
      <c r="I83" s="729"/>
      <c r="J83" s="415">
        <f t="shared" si="2"/>
        <v>0</v>
      </c>
      <c r="K83" s="371"/>
    </row>
    <row r="84" spans="2:12" ht="14.25" customHeight="1" thickTop="1" thickBot="1" x14ac:dyDescent="0.25">
      <c r="B84" s="371"/>
      <c r="C84" s="382"/>
      <c r="D84" s="396"/>
      <c r="E84" s="412" t="s">
        <v>82</v>
      </c>
      <c r="F84" s="729"/>
      <c r="G84" s="729"/>
      <c r="H84" s="729"/>
      <c r="I84" s="729"/>
      <c r="J84" s="415">
        <f t="shared" si="2"/>
        <v>0</v>
      </c>
      <c r="K84" s="371"/>
    </row>
    <row r="85" spans="2:12" ht="14.25" customHeight="1" thickTop="1" thickBot="1" x14ac:dyDescent="0.25">
      <c r="B85" s="371"/>
      <c r="C85" s="382"/>
      <c r="D85" s="396"/>
      <c r="E85" s="412" t="s">
        <v>83</v>
      </c>
      <c r="F85" s="729">
        <v>4</v>
      </c>
      <c r="G85" s="729"/>
      <c r="H85" s="729"/>
      <c r="I85" s="729"/>
      <c r="J85" s="415">
        <f t="shared" si="2"/>
        <v>4</v>
      </c>
      <c r="K85" s="371"/>
    </row>
    <row r="86" spans="2:12" ht="14.25" customHeight="1" thickTop="1" thickBot="1" x14ac:dyDescent="0.25">
      <c r="B86" s="371"/>
      <c r="C86" s="382"/>
      <c r="D86" s="396"/>
      <c r="E86" s="397" t="s">
        <v>41</v>
      </c>
      <c r="F86" s="729"/>
      <c r="G86" s="729"/>
      <c r="H86" s="729"/>
      <c r="I86" s="729"/>
      <c r="J86" s="415">
        <f t="shared" si="2"/>
        <v>0</v>
      </c>
      <c r="K86" s="371"/>
    </row>
    <row r="87" spans="2:12" ht="4.5" customHeight="1" thickTop="1" thickBot="1" x14ac:dyDescent="0.25">
      <c r="B87" s="371"/>
      <c r="C87" s="10" t="s">
        <v>11</v>
      </c>
      <c r="D87" s="395"/>
      <c r="E87" s="371"/>
      <c r="F87" s="382"/>
      <c r="G87" s="382"/>
      <c r="H87" s="382"/>
      <c r="I87" s="382"/>
      <c r="J87" s="382"/>
      <c r="K87" s="382"/>
    </row>
    <row r="88" spans="2:12" ht="14.25" customHeight="1" thickTop="1" thickBot="1" x14ac:dyDescent="0.25">
      <c r="B88" s="371"/>
      <c r="C88" s="812" t="s">
        <v>84</v>
      </c>
      <c r="D88" s="813"/>
      <c r="E88" s="813"/>
      <c r="F88" s="813"/>
      <c r="G88" s="814"/>
      <c r="H88" s="804" t="s">
        <v>0</v>
      </c>
      <c r="I88" s="805"/>
      <c r="J88" s="371"/>
      <c r="K88" s="371"/>
    </row>
    <row r="89" spans="2:12" ht="14.25" customHeight="1" thickTop="1" thickBot="1" x14ac:dyDescent="0.25">
      <c r="B89" s="371"/>
      <c r="C89" s="815"/>
      <c r="D89" s="816"/>
      <c r="E89" s="816"/>
      <c r="F89" s="816"/>
      <c r="G89" s="817"/>
      <c r="H89" s="842">
        <f>SUM(H91:I94)</f>
        <v>2</v>
      </c>
      <c r="I89" s="842"/>
      <c r="J89" s="371"/>
      <c r="K89" s="371"/>
    </row>
    <row r="90" spans="2:12" ht="12.75" customHeight="1" thickTop="1" thickBot="1" x14ac:dyDescent="0.25">
      <c r="B90" s="371"/>
      <c r="C90" s="818"/>
      <c r="D90" s="819"/>
      <c r="E90" s="819"/>
      <c r="F90" s="819"/>
      <c r="G90" s="820"/>
      <c r="H90" s="842"/>
      <c r="I90" s="842"/>
      <c r="J90" s="371"/>
      <c r="K90" s="371"/>
      <c r="L90" s="383"/>
    </row>
    <row r="91" spans="2:12" ht="14.25" customHeight="1" thickTop="1" thickBot="1" x14ac:dyDescent="0.25">
      <c r="B91" s="371"/>
      <c r="C91" s="395"/>
      <c r="D91" s="382"/>
      <c r="E91" s="830" t="s">
        <v>138</v>
      </c>
      <c r="F91" s="831"/>
      <c r="G91" s="728"/>
      <c r="H91" s="832">
        <f>SUM(F91:G91)</f>
        <v>0</v>
      </c>
      <c r="I91" s="832"/>
      <c r="J91" s="371"/>
      <c r="K91" s="382"/>
    </row>
    <row r="92" spans="2:12" ht="14.25" customHeight="1" thickTop="1" thickBot="1" x14ac:dyDescent="0.25">
      <c r="B92" s="371"/>
      <c r="C92" s="395"/>
      <c r="D92" s="382"/>
      <c r="E92" s="733" t="s">
        <v>137</v>
      </c>
      <c r="F92" s="734"/>
      <c r="G92" s="728">
        <v>2</v>
      </c>
      <c r="H92" s="832">
        <f>SUM(F92:G92)</f>
        <v>2</v>
      </c>
      <c r="I92" s="832"/>
      <c r="J92" s="371"/>
      <c r="K92" s="382"/>
    </row>
    <row r="93" spans="2:12" ht="14.25" customHeight="1" thickTop="1" thickBot="1" x14ac:dyDescent="0.25">
      <c r="B93" s="371"/>
      <c r="C93" s="395"/>
      <c r="D93" s="382"/>
      <c r="E93" s="733" t="s">
        <v>139</v>
      </c>
      <c r="F93" s="734"/>
      <c r="G93" s="728"/>
      <c r="H93" s="832">
        <f>SUM(F93:G93)</f>
        <v>0</v>
      </c>
      <c r="I93" s="832"/>
      <c r="J93" s="371"/>
      <c r="K93" s="382"/>
    </row>
    <row r="94" spans="2:12" ht="14.25" customHeight="1" thickTop="1" thickBot="1" x14ac:dyDescent="0.25">
      <c r="B94" s="371"/>
      <c r="C94" s="10" t="s">
        <v>9</v>
      </c>
      <c r="D94" s="371"/>
      <c r="E94" s="833" t="s">
        <v>140</v>
      </c>
      <c r="F94" s="834"/>
      <c r="G94" s="416"/>
      <c r="H94" s="832">
        <f>SUM(F94:G94)</f>
        <v>0</v>
      </c>
      <c r="I94" s="832"/>
      <c r="J94" s="371"/>
      <c r="K94" s="382"/>
    </row>
    <row r="95" spans="2:12" ht="15" customHeight="1" thickTop="1" thickBot="1" x14ac:dyDescent="0.25">
      <c r="B95" s="371"/>
      <c r="C95" s="844" t="s">
        <v>141</v>
      </c>
      <c r="D95" s="845"/>
      <c r="E95" s="845"/>
      <c r="F95" s="845"/>
      <c r="G95" s="845"/>
      <c r="H95" s="846"/>
      <c r="I95" s="853" t="s">
        <v>0</v>
      </c>
      <c r="J95" s="854"/>
      <c r="K95" s="371"/>
      <c r="L95" s="383"/>
    </row>
    <row r="96" spans="2:12" ht="18" customHeight="1" thickTop="1" x14ac:dyDescent="0.2">
      <c r="B96" s="371"/>
      <c r="C96" s="847"/>
      <c r="D96" s="848"/>
      <c r="E96" s="848"/>
      <c r="F96" s="848"/>
      <c r="G96" s="848"/>
      <c r="H96" s="849"/>
      <c r="I96" s="788">
        <f>(I98+I137+I173+I211+I215+I218+I223+I227+I232+I237+I242)</f>
        <v>37</v>
      </c>
      <c r="J96" s="789"/>
      <c r="K96" s="371"/>
      <c r="L96" s="383"/>
    </row>
    <row r="97" spans="2:15" ht="21" customHeight="1" thickBot="1" x14ac:dyDescent="0.25">
      <c r="B97" s="371"/>
      <c r="C97" s="850"/>
      <c r="D97" s="851"/>
      <c r="E97" s="851"/>
      <c r="F97" s="851"/>
      <c r="G97" s="851"/>
      <c r="H97" s="852"/>
      <c r="I97" s="790"/>
      <c r="J97" s="791"/>
      <c r="K97" s="371"/>
      <c r="L97" s="383"/>
    </row>
    <row r="98" spans="2:15" ht="15" customHeight="1" thickTop="1" thickBot="1" x14ac:dyDescent="0.25">
      <c r="B98" s="371"/>
      <c r="C98" s="417"/>
      <c r="D98" s="138">
        <v>7.1</v>
      </c>
      <c r="E98" s="139" t="s">
        <v>124</v>
      </c>
      <c r="F98" s="384"/>
      <c r="G98" s="384"/>
      <c r="H98" s="384"/>
      <c r="I98" s="824">
        <f>(I99+I105+I111+I117+I121+I125+I131)</f>
        <v>9</v>
      </c>
      <c r="J98" s="824"/>
      <c r="K98" s="371"/>
    </row>
    <row r="99" spans="2:15" ht="12.75" customHeight="1" thickTop="1" thickBot="1" x14ac:dyDescent="0.25">
      <c r="B99" s="371"/>
      <c r="C99" s="411"/>
      <c r="D99" s="411"/>
      <c r="E99" s="203" t="s">
        <v>85</v>
      </c>
      <c r="F99" s="418"/>
      <c r="G99" s="418"/>
      <c r="H99" s="418"/>
      <c r="I99" s="855">
        <f>(I100+I101+I102+I103+I104)</f>
        <v>0</v>
      </c>
      <c r="J99" s="856"/>
      <c r="K99" s="371"/>
    </row>
    <row r="100" spans="2:15" ht="12.75" customHeight="1" thickTop="1" thickBot="1" x14ac:dyDescent="0.25">
      <c r="B100" s="371"/>
      <c r="C100" s="382"/>
      <c r="D100" s="382"/>
      <c r="E100" s="419" t="s">
        <v>42</v>
      </c>
      <c r="F100" s="420"/>
      <c r="G100" s="420"/>
      <c r="H100" s="421"/>
      <c r="I100" s="843"/>
      <c r="J100" s="843"/>
      <c r="K100" s="371"/>
    </row>
    <row r="101" spans="2:15" ht="15" customHeight="1" thickTop="1" thickBot="1" x14ac:dyDescent="0.25">
      <c r="B101" s="371"/>
      <c r="C101" s="382"/>
      <c r="D101" s="422"/>
      <c r="E101" s="423" t="s">
        <v>142</v>
      </c>
      <c r="F101" s="424"/>
      <c r="G101" s="424"/>
      <c r="H101" s="425"/>
      <c r="I101" s="878"/>
      <c r="J101" s="879"/>
      <c r="K101" s="382"/>
    </row>
    <row r="102" spans="2:15" ht="15" customHeight="1" thickTop="1" thickBot="1" x14ac:dyDescent="0.25">
      <c r="B102" s="371"/>
      <c r="C102" s="382"/>
      <c r="D102" s="382"/>
      <c r="E102" s="423" t="s">
        <v>22</v>
      </c>
      <c r="F102" s="424"/>
      <c r="G102" s="424"/>
      <c r="H102" s="425"/>
      <c r="I102" s="878"/>
      <c r="J102" s="879"/>
      <c r="K102" s="382"/>
    </row>
    <row r="103" spans="2:15" ht="15" customHeight="1" thickTop="1" thickBot="1" x14ac:dyDescent="0.25">
      <c r="B103" s="371"/>
      <c r="C103" s="382"/>
      <c r="D103" s="382"/>
      <c r="E103" s="423" t="s">
        <v>21</v>
      </c>
      <c r="F103" s="424"/>
      <c r="G103" s="424"/>
      <c r="H103" s="425"/>
      <c r="I103" s="878"/>
      <c r="J103" s="879"/>
      <c r="K103" s="382"/>
    </row>
    <row r="104" spans="2:15" ht="15" customHeight="1" thickTop="1" thickBot="1" x14ac:dyDescent="0.25">
      <c r="B104" s="371"/>
      <c r="C104" s="382"/>
      <c r="D104" s="382"/>
      <c r="E104" s="426" t="s">
        <v>143</v>
      </c>
      <c r="F104" s="417"/>
      <c r="G104" s="417"/>
      <c r="H104" s="417"/>
      <c r="I104" s="876"/>
      <c r="J104" s="876"/>
      <c r="K104" s="382"/>
    </row>
    <row r="105" spans="2:15" ht="13.5" customHeight="1" thickTop="1" thickBot="1" x14ac:dyDescent="0.25">
      <c r="B105" s="371"/>
      <c r="C105" s="382"/>
      <c r="D105" s="382"/>
      <c r="E105" s="204" t="s">
        <v>29</v>
      </c>
      <c r="F105" s="427"/>
      <c r="G105" s="427"/>
      <c r="H105" s="427"/>
      <c r="I105" s="832">
        <f>SUM(I106:J110)</f>
        <v>0</v>
      </c>
      <c r="J105" s="832"/>
      <c r="K105" s="382"/>
    </row>
    <row r="106" spans="2:15" ht="13.5" customHeight="1" thickTop="1" thickBot="1" x14ac:dyDescent="0.25">
      <c r="B106" s="371"/>
      <c r="C106" s="382"/>
      <c r="D106" s="422"/>
      <c r="E106" s="419" t="s">
        <v>42</v>
      </c>
      <c r="F106" s="420"/>
      <c r="G106" s="420"/>
      <c r="H106" s="421"/>
      <c r="I106" s="843"/>
      <c r="J106" s="843"/>
      <c r="K106" s="382"/>
      <c r="L106" s="383"/>
    </row>
    <row r="107" spans="2:15" ht="14.25" thickTop="1" thickBot="1" x14ac:dyDescent="0.25">
      <c r="B107" s="371"/>
      <c r="C107" s="382"/>
      <c r="D107" s="422"/>
      <c r="E107" s="423" t="s">
        <v>142</v>
      </c>
      <c r="F107" s="424"/>
      <c r="G107" s="424"/>
      <c r="H107" s="425"/>
      <c r="I107" s="878"/>
      <c r="J107" s="879"/>
      <c r="K107" s="382"/>
      <c r="L107" s="383"/>
    </row>
    <row r="108" spans="2:15" ht="14.25" thickTop="1" thickBot="1" x14ac:dyDescent="0.25">
      <c r="B108" s="371"/>
      <c r="C108" s="382"/>
      <c r="D108" s="422"/>
      <c r="E108" s="423" t="s">
        <v>22</v>
      </c>
      <c r="F108" s="424"/>
      <c r="G108" s="424"/>
      <c r="H108" s="425"/>
      <c r="I108" s="878"/>
      <c r="J108" s="879"/>
      <c r="K108" s="382"/>
      <c r="L108" s="383"/>
    </row>
    <row r="109" spans="2:15" ht="14.25" thickTop="1" thickBot="1" x14ac:dyDescent="0.25">
      <c r="B109" s="371"/>
      <c r="C109" s="382"/>
      <c r="D109" s="422"/>
      <c r="E109" s="423" t="s">
        <v>21</v>
      </c>
      <c r="F109" s="424"/>
      <c r="G109" s="424"/>
      <c r="H109" s="425"/>
      <c r="I109" s="878"/>
      <c r="J109" s="879"/>
      <c r="K109" s="382"/>
      <c r="L109" s="383"/>
    </row>
    <row r="110" spans="2:15" ht="14.25" thickTop="1" thickBot="1" x14ac:dyDescent="0.25">
      <c r="B110" s="371"/>
      <c r="C110" s="382"/>
      <c r="D110" s="422"/>
      <c r="E110" s="428" t="s">
        <v>143</v>
      </c>
      <c r="F110" s="429"/>
      <c r="G110" s="429"/>
      <c r="H110" s="430"/>
      <c r="I110" s="876"/>
      <c r="J110" s="876"/>
      <c r="K110" s="382"/>
      <c r="L110" s="383"/>
    </row>
    <row r="111" spans="2:15" ht="14.25" thickTop="1" thickBot="1" x14ac:dyDescent="0.25">
      <c r="B111" s="371"/>
      <c r="C111" s="382"/>
      <c r="D111" s="422"/>
      <c r="E111" s="206" t="s">
        <v>86</v>
      </c>
      <c r="F111" s="427"/>
      <c r="G111" s="427"/>
      <c r="H111" s="431"/>
      <c r="I111" s="857">
        <f>(I112+I113+I114+I115+I116)</f>
        <v>0</v>
      </c>
      <c r="J111" s="858"/>
      <c r="K111" s="382"/>
      <c r="L111" s="383"/>
      <c r="O111" s="380"/>
    </row>
    <row r="112" spans="2:15" ht="14.25" thickTop="1" thickBot="1" x14ac:dyDescent="0.25">
      <c r="B112" s="371"/>
      <c r="C112" s="382"/>
      <c r="D112" s="422"/>
      <c r="E112" s="419" t="s">
        <v>42</v>
      </c>
      <c r="F112" s="420"/>
      <c r="G112" s="420"/>
      <c r="H112" s="421"/>
      <c r="I112" s="843"/>
      <c r="J112" s="843"/>
      <c r="K112" s="382"/>
      <c r="L112" s="383"/>
      <c r="O112" s="380"/>
    </row>
    <row r="113" spans="2:15" ht="14.25" thickTop="1" thickBot="1" x14ac:dyDescent="0.25">
      <c r="B113" s="371"/>
      <c r="C113" s="382"/>
      <c r="D113" s="422"/>
      <c r="E113" s="423" t="s">
        <v>142</v>
      </c>
      <c r="F113" s="424"/>
      <c r="G113" s="424"/>
      <c r="H113" s="425"/>
      <c r="I113" s="878"/>
      <c r="J113" s="879"/>
      <c r="K113" s="382"/>
      <c r="L113" s="383"/>
      <c r="O113" s="380"/>
    </row>
    <row r="114" spans="2:15" ht="14.25" thickTop="1" thickBot="1" x14ac:dyDescent="0.25">
      <c r="B114" s="371"/>
      <c r="C114" s="382"/>
      <c r="D114" s="422"/>
      <c r="E114" s="423" t="s">
        <v>22</v>
      </c>
      <c r="F114" s="424"/>
      <c r="G114" s="424"/>
      <c r="H114" s="425"/>
      <c r="I114" s="878"/>
      <c r="J114" s="879"/>
      <c r="K114" s="382"/>
      <c r="L114" s="383"/>
      <c r="O114" s="380"/>
    </row>
    <row r="115" spans="2:15" ht="14.25" thickTop="1" thickBot="1" x14ac:dyDescent="0.25">
      <c r="B115" s="371"/>
      <c r="C115" s="382"/>
      <c r="D115" s="422"/>
      <c r="E115" s="423" t="s">
        <v>21</v>
      </c>
      <c r="F115" s="424"/>
      <c r="G115" s="424"/>
      <c r="H115" s="425"/>
      <c r="I115" s="878"/>
      <c r="J115" s="879"/>
      <c r="K115" s="382"/>
      <c r="L115" s="383"/>
      <c r="O115" s="380"/>
    </row>
    <row r="116" spans="2:15" ht="14.25" thickTop="1" thickBot="1" x14ac:dyDescent="0.25">
      <c r="B116" s="371"/>
      <c r="C116" s="382"/>
      <c r="D116" s="422"/>
      <c r="E116" s="426" t="s">
        <v>143</v>
      </c>
      <c r="F116" s="417"/>
      <c r="G116" s="417"/>
      <c r="H116" s="417"/>
      <c r="I116" s="876"/>
      <c r="J116" s="876"/>
      <c r="K116" s="382"/>
      <c r="L116" s="383"/>
      <c r="O116" s="380"/>
    </row>
    <row r="117" spans="2:15" ht="14.25" thickTop="1" thickBot="1" x14ac:dyDescent="0.25">
      <c r="B117" s="371"/>
      <c r="C117" s="382"/>
      <c r="D117" s="422"/>
      <c r="E117" s="206" t="s">
        <v>88</v>
      </c>
      <c r="F117" s="427"/>
      <c r="G117" s="427"/>
      <c r="H117" s="431"/>
      <c r="I117" s="857">
        <f>I119+I120+I118</f>
        <v>0</v>
      </c>
      <c r="J117" s="858"/>
      <c r="K117" s="382"/>
      <c r="L117" s="383"/>
      <c r="O117" s="380"/>
    </row>
    <row r="118" spans="2:15" ht="14.25" thickTop="1" thickBot="1" x14ac:dyDescent="0.25">
      <c r="B118" s="371"/>
      <c r="C118" s="382"/>
      <c r="D118" s="422"/>
      <c r="E118" s="432" t="s">
        <v>144</v>
      </c>
      <c r="F118" s="433"/>
      <c r="G118" s="433"/>
      <c r="H118" s="433"/>
      <c r="I118" s="843"/>
      <c r="J118" s="843"/>
      <c r="K118" s="382"/>
      <c r="L118" s="383"/>
      <c r="O118" s="380"/>
    </row>
    <row r="119" spans="2:15" ht="14.25" thickTop="1" thickBot="1" x14ac:dyDescent="0.25">
      <c r="B119" s="371"/>
      <c r="C119" s="382"/>
      <c r="D119" s="422"/>
      <c r="E119" s="432" t="s">
        <v>46</v>
      </c>
      <c r="F119" s="434"/>
      <c r="G119" s="434"/>
      <c r="H119" s="434"/>
      <c r="I119" s="878"/>
      <c r="J119" s="879"/>
      <c r="K119" s="382"/>
      <c r="L119" s="383"/>
      <c r="O119" s="380"/>
    </row>
    <row r="120" spans="2:15" ht="14.25" thickTop="1" thickBot="1" x14ac:dyDescent="0.25">
      <c r="B120" s="371"/>
      <c r="C120" s="382"/>
      <c r="D120" s="422"/>
      <c r="E120" s="419" t="s">
        <v>45</v>
      </c>
      <c r="F120" s="434"/>
      <c r="G120" s="434"/>
      <c r="H120" s="435"/>
      <c r="I120" s="876"/>
      <c r="J120" s="876"/>
      <c r="K120" s="382"/>
      <c r="L120" s="383"/>
      <c r="O120" s="380"/>
    </row>
    <row r="121" spans="2:15" ht="14.25" thickTop="1" thickBot="1" x14ac:dyDescent="0.25">
      <c r="B121" s="371"/>
      <c r="C121" s="382"/>
      <c r="D121" s="422"/>
      <c r="E121" s="206" t="s">
        <v>89</v>
      </c>
      <c r="F121" s="427"/>
      <c r="G121" s="427"/>
      <c r="H121" s="427"/>
      <c r="I121" s="857">
        <f>I123+I124+I122</f>
        <v>0</v>
      </c>
      <c r="J121" s="858"/>
      <c r="K121" s="382"/>
      <c r="L121" s="383"/>
    </row>
    <row r="122" spans="2:15" ht="14.25" thickTop="1" thickBot="1" x14ac:dyDescent="0.25">
      <c r="B122" s="371"/>
      <c r="C122" s="382"/>
      <c r="D122" s="422"/>
      <c r="E122" s="432" t="s">
        <v>47</v>
      </c>
      <c r="F122" s="433"/>
      <c r="G122" s="433"/>
      <c r="H122" s="433"/>
      <c r="I122" s="843"/>
      <c r="J122" s="843"/>
      <c r="K122" s="382"/>
      <c r="L122" s="383"/>
    </row>
    <row r="123" spans="2:15" ht="14.25" thickTop="1" thickBot="1" x14ac:dyDescent="0.25">
      <c r="B123" s="371"/>
      <c r="C123" s="382"/>
      <c r="D123" s="422"/>
      <c r="E123" s="432" t="s">
        <v>46</v>
      </c>
      <c r="F123" s="434"/>
      <c r="G123" s="434"/>
      <c r="H123" s="434"/>
      <c r="I123" s="878"/>
      <c r="J123" s="879"/>
      <c r="K123" s="382"/>
      <c r="L123" s="383"/>
    </row>
    <row r="124" spans="2:15" ht="14.25" thickTop="1" thickBot="1" x14ac:dyDescent="0.25">
      <c r="B124" s="371"/>
      <c r="C124" s="382"/>
      <c r="D124" s="422"/>
      <c r="E124" s="419" t="s">
        <v>45</v>
      </c>
      <c r="F124" s="434"/>
      <c r="G124" s="434"/>
      <c r="H124" s="435"/>
      <c r="I124" s="876"/>
      <c r="J124" s="876"/>
      <c r="K124" s="382"/>
      <c r="L124" s="383"/>
    </row>
    <row r="125" spans="2:15" ht="14.25" thickTop="1" thickBot="1" x14ac:dyDescent="0.25">
      <c r="B125" s="371"/>
      <c r="C125" s="382"/>
      <c r="D125" s="422"/>
      <c r="E125" s="206" t="s">
        <v>90</v>
      </c>
      <c r="F125" s="427"/>
      <c r="G125" s="427"/>
      <c r="H125" s="427"/>
      <c r="I125" s="832">
        <f>(I126+I127+I128+I129+I130)</f>
        <v>1</v>
      </c>
      <c r="J125" s="832"/>
      <c r="K125" s="382"/>
      <c r="L125" s="383"/>
    </row>
    <row r="126" spans="2:15" ht="14.25" thickTop="1" thickBot="1" x14ac:dyDescent="0.25">
      <c r="B126" s="371"/>
      <c r="C126" s="382"/>
      <c r="D126" s="422"/>
      <c r="E126" s="419" t="s">
        <v>42</v>
      </c>
      <c r="F126" s="420"/>
      <c r="G126" s="420"/>
      <c r="H126" s="421"/>
      <c r="I126" s="843">
        <v>1</v>
      </c>
      <c r="J126" s="843"/>
      <c r="K126" s="382"/>
      <c r="L126" s="383"/>
    </row>
    <row r="127" spans="2:15" ht="14.25" thickTop="1" thickBot="1" x14ac:dyDescent="0.25">
      <c r="B127" s="371"/>
      <c r="C127" s="382"/>
      <c r="D127" s="422"/>
      <c r="E127" s="423" t="s">
        <v>142</v>
      </c>
      <c r="F127" s="424"/>
      <c r="G127" s="424"/>
      <c r="H127" s="425"/>
      <c r="I127" s="878"/>
      <c r="J127" s="879"/>
      <c r="K127" s="382"/>
      <c r="L127" s="383"/>
    </row>
    <row r="128" spans="2:15" ht="14.25" thickTop="1" thickBot="1" x14ac:dyDescent="0.25">
      <c r="B128" s="371"/>
      <c r="C128" s="382"/>
      <c r="D128" s="422"/>
      <c r="E128" s="423" t="s">
        <v>22</v>
      </c>
      <c r="F128" s="424"/>
      <c r="G128" s="424"/>
      <c r="H128" s="425"/>
      <c r="I128" s="878"/>
      <c r="J128" s="879"/>
      <c r="K128" s="382"/>
      <c r="L128" s="383"/>
    </row>
    <row r="129" spans="2:14" ht="14.25" thickTop="1" thickBot="1" x14ac:dyDescent="0.25">
      <c r="B129" s="371"/>
      <c r="C129" s="382"/>
      <c r="D129" s="422"/>
      <c r="E129" s="423" t="s">
        <v>21</v>
      </c>
      <c r="F129" s="424"/>
      <c r="G129" s="424"/>
      <c r="H129" s="425"/>
      <c r="I129" s="878"/>
      <c r="J129" s="879"/>
      <c r="K129" s="382"/>
      <c r="L129" s="383"/>
    </row>
    <row r="130" spans="2:14" ht="14.25" thickTop="1" thickBot="1" x14ac:dyDescent="0.25">
      <c r="B130" s="371"/>
      <c r="C130" s="382"/>
      <c r="D130" s="422"/>
      <c r="E130" s="426" t="s">
        <v>143</v>
      </c>
      <c r="F130" s="417"/>
      <c r="G130" s="417"/>
      <c r="H130" s="417"/>
      <c r="I130" s="876"/>
      <c r="J130" s="876"/>
      <c r="K130" s="382"/>
      <c r="L130" s="383"/>
    </row>
    <row r="131" spans="2:14" ht="14.25" thickTop="1" thickBot="1" x14ac:dyDescent="0.25">
      <c r="B131" s="371"/>
      <c r="C131" s="382"/>
      <c r="D131" s="422"/>
      <c r="E131" s="207" t="s">
        <v>87</v>
      </c>
      <c r="F131" s="427"/>
      <c r="G131" s="427"/>
      <c r="H131" s="427"/>
      <c r="I131" s="832">
        <f>(I132+I133++I134+I135+I136)</f>
        <v>8</v>
      </c>
      <c r="J131" s="832"/>
      <c r="K131" s="382"/>
      <c r="L131" s="383"/>
    </row>
    <row r="132" spans="2:14" ht="14.25" thickTop="1" thickBot="1" x14ac:dyDescent="0.25">
      <c r="B132" s="371"/>
      <c r="C132" s="382"/>
      <c r="D132" s="422"/>
      <c r="E132" s="419" t="s">
        <v>47</v>
      </c>
      <c r="F132" s="420"/>
      <c r="G132" s="420"/>
      <c r="H132" s="421"/>
      <c r="I132" s="876"/>
      <c r="J132" s="876"/>
      <c r="K132" s="382"/>
      <c r="L132" s="383"/>
    </row>
    <row r="133" spans="2:14" ht="14.25" thickTop="1" thickBot="1" x14ac:dyDescent="0.25">
      <c r="B133" s="371"/>
      <c r="C133" s="382"/>
      <c r="D133" s="422"/>
      <c r="E133" s="423" t="s">
        <v>142</v>
      </c>
      <c r="F133" s="424"/>
      <c r="G133" s="424"/>
      <c r="H133" s="425"/>
      <c r="I133" s="876"/>
      <c r="J133" s="876"/>
      <c r="K133" s="382"/>
      <c r="L133" s="383"/>
    </row>
    <row r="134" spans="2:14" ht="14.25" thickTop="1" thickBot="1" x14ac:dyDescent="0.25">
      <c r="B134" s="371"/>
      <c r="C134" s="382"/>
      <c r="D134" s="422"/>
      <c r="E134" s="423" t="s">
        <v>46</v>
      </c>
      <c r="F134" s="424"/>
      <c r="G134" s="424"/>
      <c r="H134" s="425"/>
      <c r="I134" s="876">
        <v>4</v>
      </c>
      <c r="J134" s="876"/>
      <c r="K134" s="382"/>
      <c r="L134" s="383"/>
    </row>
    <row r="135" spans="2:14" ht="14.25" thickTop="1" thickBot="1" x14ac:dyDescent="0.25">
      <c r="B135" s="371"/>
      <c r="C135" s="382"/>
      <c r="D135" s="422"/>
      <c r="E135" s="436" t="s">
        <v>45</v>
      </c>
      <c r="F135" s="434"/>
      <c r="G135" s="434"/>
      <c r="H135" s="434"/>
      <c r="I135" s="876">
        <v>4</v>
      </c>
      <c r="J135" s="876"/>
      <c r="K135" s="382"/>
      <c r="L135" s="383"/>
    </row>
    <row r="136" spans="2:14" ht="14.25" thickTop="1" thickBot="1" x14ac:dyDescent="0.25">
      <c r="B136" s="371"/>
      <c r="C136" s="382"/>
      <c r="D136" s="422"/>
      <c r="E136" s="426" t="s">
        <v>145</v>
      </c>
      <c r="F136" s="417"/>
      <c r="G136" s="417"/>
      <c r="H136" s="417"/>
      <c r="I136" s="876"/>
      <c r="J136" s="876"/>
      <c r="K136" s="382"/>
      <c r="L136" s="383"/>
    </row>
    <row r="137" spans="2:14" ht="16.5" thickTop="1" thickBot="1" x14ac:dyDescent="0.25">
      <c r="B137" s="371"/>
      <c r="C137" s="382"/>
      <c r="D137" s="73" t="s">
        <v>146</v>
      </c>
      <c r="E137" s="155"/>
      <c r="F137" s="156"/>
      <c r="G137" s="437"/>
      <c r="H137" s="437"/>
      <c r="I137" s="796">
        <f>(I138+I143+I148+I153+I158+I163+I168)</f>
        <v>0</v>
      </c>
      <c r="J137" s="797"/>
      <c r="K137" s="382"/>
      <c r="L137" s="383"/>
    </row>
    <row r="138" spans="2:14" ht="14.25" thickTop="1" thickBot="1" x14ac:dyDescent="0.25">
      <c r="B138" s="371"/>
      <c r="C138" s="382"/>
      <c r="D138" s="438"/>
      <c r="E138" s="209" t="s">
        <v>23</v>
      </c>
      <c r="F138" s="427"/>
      <c r="G138" s="427"/>
      <c r="H138" s="431"/>
      <c r="I138" s="857">
        <f>(I139+I140+I141+I142)</f>
        <v>0</v>
      </c>
      <c r="J138" s="858"/>
      <c r="K138" s="382"/>
      <c r="L138" s="383"/>
      <c r="N138" s="380"/>
    </row>
    <row r="139" spans="2:14" ht="14.25" thickTop="1" thickBot="1" x14ac:dyDescent="0.25">
      <c r="B139" s="371"/>
      <c r="C139" s="382"/>
      <c r="D139" s="439"/>
      <c r="E139" s="440" t="s">
        <v>42</v>
      </c>
      <c r="F139" s="434"/>
      <c r="G139" s="434"/>
      <c r="H139" s="435"/>
      <c r="I139" s="876"/>
      <c r="J139" s="876"/>
      <c r="K139" s="382"/>
      <c r="L139" s="383"/>
      <c r="N139" s="380"/>
    </row>
    <row r="140" spans="2:14" ht="14.25" thickTop="1" thickBot="1" x14ac:dyDescent="0.25">
      <c r="B140" s="371"/>
      <c r="C140" s="382"/>
      <c r="D140" s="439"/>
      <c r="E140" s="440" t="s">
        <v>142</v>
      </c>
      <c r="F140" s="434"/>
      <c r="G140" s="434"/>
      <c r="H140" s="435"/>
      <c r="I140" s="876"/>
      <c r="J140" s="876"/>
      <c r="K140" s="382"/>
      <c r="L140" s="383"/>
      <c r="N140" s="380"/>
    </row>
    <row r="141" spans="2:14" ht="14.25" thickTop="1" thickBot="1" x14ac:dyDescent="0.25">
      <c r="B141" s="371"/>
      <c r="C141" s="382"/>
      <c r="D141" s="439"/>
      <c r="E141" s="440" t="s">
        <v>22</v>
      </c>
      <c r="F141" s="434"/>
      <c r="G141" s="434"/>
      <c r="H141" s="435"/>
      <c r="I141" s="876"/>
      <c r="J141" s="876"/>
      <c r="K141" s="382"/>
      <c r="L141" s="383"/>
      <c r="N141" s="380"/>
    </row>
    <row r="142" spans="2:14" ht="14.25" thickTop="1" thickBot="1" x14ac:dyDescent="0.25">
      <c r="B142" s="371"/>
      <c r="C142" s="382"/>
      <c r="D142" s="439"/>
      <c r="E142" s="440" t="s">
        <v>21</v>
      </c>
      <c r="F142" s="441"/>
      <c r="G142" s="441"/>
      <c r="H142" s="442"/>
      <c r="I142" s="876"/>
      <c r="J142" s="876"/>
      <c r="K142" s="382"/>
      <c r="L142" s="383"/>
      <c r="M142" s="380"/>
      <c r="N142" s="380"/>
    </row>
    <row r="143" spans="2:14" ht="14.25" thickTop="1" thickBot="1" x14ac:dyDescent="0.25">
      <c r="B143" s="371"/>
      <c r="C143" s="382"/>
      <c r="D143" s="439"/>
      <c r="E143" s="210" t="s">
        <v>8</v>
      </c>
      <c r="F143" s="443"/>
      <c r="G143" s="443"/>
      <c r="H143" s="443"/>
      <c r="I143" s="859">
        <f>(I144+I145+I146+I147)</f>
        <v>0</v>
      </c>
      <c r="J143" s="859"/>
      <c r="K143" s="382"/>
      <c r="L143" s="383"/>
      <c r="M143" s="380"/>
      <c r="N143" s="380"/>
    </row>
    <row r="144" spans="2:14" ht="14.25" thickTop="1" thickBot="1" x14ac:dyDescent="0.25">
      <c r="B144" s="371"/>
      <c r="C144" s="382"/>
      <c r="D144" s="439"/>
      <c r="E144" s="440" t="s">
        <v>42</v>
      </c>
      <c r="F144" s="434"/>
      <c r="G144" s="434"/>
      <c r="H144" s="435"/>
      <c r="I144" s="876"/>
      <c r="J144" s="876"/>
      <c r="K144" s="382"/>
      <c r="L144" s="383"/>
      <c r="M144" s="380"/>
      <c r="N144" s="380"/>
    </row>
    <row r="145" spans="1:14" ht="14.25" thickTop="1" thickBot="1" x14ac:dyDescent="0.25">
      <c r="B145" s="371"/>
      <c r="C145" s="382"/>
      <c r="D145" s="439"/>
      <c r="E145" s="440" t="s">
        <v>142</v>
      </c>
      <c r="F145" s="434"/>
      <c r="G145" s="434"/>
      <c r="H145" s="435"/>
      <c r="I145" s="876"/>
      <c r="J145" s="876"/>
      <c r="K145" s="382"/>
      <c r="L145" s="383"/>
      <c r="M145" s="380"/>
      <c r="N145" s="380"/>
    </row>
    <row r="146" spans="1:14" ht="14.25" thickTop="1" thickBot="1" x14ac:dyDescent="0.25">
      <c r="B146" s="371"/>
      <c r="C146" s="382"/>
      <c r="D146" s="439"/>
      <c r="E146" s="440" t="s">
        <v>22</v>
      </c>
      <c r="F146" s="434"/>
      <c r="G146" s="434"/>
      <c r="H146" s="435"/>
      <c r="I146" s="876"/>
      <c r="J146" s="876"/>
      <c r="K146" s="382"/>
      <c r="L146" s="383"/>
      <c r="M146" s="380"/>
      <c r="N146" s="380"/>
    </row>
    <row r="147" spans="1:14" ht="14.25" thickTop="1" thickBot="1" x14ac:dyDescent="0.25">
      <c r="B147" s="371"/>
      <c r="C147" s="382"/>
      <c r="D147" s="439"/>
      <c r="E147" s="440" t="s">
        <v>21</v>
      </c>
      <c r="F147" s="441"/>
      <c r="G147" s="441"/>
      <c r="H147" s="442"/>
      <c r="I147" s="876"/>
      <c r="J147" s="876"/>
      <c r="K147" s="382"/>
      <c r="L147" s="383"/>
      <c r="M147" s="380"/>
      <c r="N147" s="380"/>
    </row>
    <row r="148" spans="1:14" ht="14.25" thickTop="1" thickBot="1" x14ac:dyDescent="0.25">
      <c r="B148" s="371"/>
      <c r="C148" s="382"/>
      <c r="D148" s="439"/>
      <c r="E148" s="209" t="s">
        <v>147</v>
      </c>
      <c r="F148" s="427"/>
      <c r="G148" s="427"/>
      <c r="H148" s="431"/>
      <c r="I148" s="857">
        <f>(I149+I150+I151+I152)</f>
        <v>0</v>
      </c>
      <c r="J148" s="858"/>
      <c r="K148" s="382"/>
      <c r="L148" s="383"/>
      <c r="M148" s="380"/>
      <c r="N148" s="380"/>
    </row>
    <row r="149" spans="1:14" ht="14.25" thickTop="1" thickBot="1" x14ac:dyDescent="0.25">
      <c r="B149" s="371"/>
      <c r="C149" s="382"/>
      <c r="D149" s="439"/>
      <c r="E149" s="440" t="s">
        <v>42</v>
      </c>
      <c r="F149" s="434"/>
      <c r="G149" s="434"/>
      <c r="H149" s="435"/>
      <c r="I149" s="876"/>
      <c r="J149" s="876"/>
      <c r="K149" s="382"/>
      <c r="L149" s="383"/>
      <c r="M149" s="380"/>
      <c r="N149" s="380"/>
    </row>
    <row r="150" spans="1:14" ht="14.25" thickTop="1" thickBot="1" x14ac:dyDescent="0.25">
      <c r="B150" s="371"/>
      <c r="C150" s="382"/>
      <c r="D150" s="439"/>
      <c r="E150" s="440" t="s">
        <v>142</v>
      </c>
      <c r="F150" s="434"/>
      <c r="G150" s="434"/>
      <c r="H150" s="435"/>
      <c r="I150" s="876"/>
      <c r="J150" s="876"/>
      <c r="K150" s="382"/>
      <c r="L150" s="383"/>
      <c r="M150" s="380"/>
      <c r="N150" s="380"/>
    </row>
    <row r="151" spans="1:14" ht="14.25" thickTop="1" thickBot="1" x14ac:dyDescent="0.25">
      <c r="B151" s="371"/>
      <c r="C151" s="382"/>
      <c r="D151" s="439"/>
      <c r="E151" s="440" t="s">
        <v>22</v>
      </c>
      <c r="F151" s="434"/>
      <c r="G151" s="434"/>
      <c r="H151" s="435"/>
      <c r="I151" s="876"/>
      <c r="J151" s="876"/>
      <c r="K151" s="382"/>
      <c r="L151" s="383"/>
      <c r="M151" s="380"/>
      <c r="N151" s="380"/>
    </row>
    <row r="152" spans="1:14" ht="14.25" thickTop="1" thickBot="1" x14ac:dyDescent="0.25">
      <c r="B152" s="371"/>
      <c r="C152" s="382"/>
      <c r="D152" s="439"/>
      <c r="E152" s="440" t="s">
        <v>21</v>
      </c>
      <c r="F152" s="441"/>
      <c r="G152" s="441"/>
      <c r="H152" s="442"/>
      <c r="I152" s="876"/>
      <c r="J152" s="876"/>
      <c r="K152" s="382"/>
      <c r="L152" s="383"/>
      <c r="M152" s="380"/>
      <c r="N152" s="380"/>
    </row>
    <row r="153" spans="1:14" ht="14.25" thickTop="1" thickBot="1" x14ac:dyDescent="0.25">
      <c r="B153" s="371"/>
      <c r="C153" s="382"/>
      <c r="D153" s="439"/>
      <c r="E153" s="211" t="s">
        <v>91</v>
      </c>
      <c r="F153" s="427"/>
      <c r="G153" s="427"/>
      <c r="H153" s="431"/>
      <c r="I153" s="859">
        <f>(I154+I155+I156+I157)</f>
        <v>0</v>
      </c>
      <c r="J153" s="859"/>
      <c r="K153" s="382"/>
      <c r="L153" s="383"/>
      <c r="M153" s="380"/>
      <c r="N153" s="380"/>
    </row>
    <row r="154" spans="1:14" ht="14.25" thickTop="1" thickBot="1" x14ac:dyDescent="0.25">
      <c r="B154" s="371"/>
      <c r="C154" s="382"/>
      <c r="D154" s="439"/>
      <c r="E154" s="444" t="s">
        <v>44</v>
      </c>
      <c r="F154" s="420"/>
      <c r="G154" s="420"/>
      <c r="H154" s="421"/>
      <c r="I154" s="876"/>
      <c r="J154" s="876"/>
      <c r="K154" s="382"/>
      <c r="L154" s="383"/>
      <c r="M154" s="380"/>
      <c r="N154" s="380"/>
    </row>
    <row r="155" spans="1:14" ht="14.25" thickTop="1" thickBot="1" x14ac:dyDescent="0.25">
      <c r="B155" s="371"/>
      <c r="C155" s="382"/>
      <c r="D155" s="439"/>
      <c r="E155" s="444" t="s">
        <v>142</v>
      </c>
      <c r="F155" s="420"/>
      <c r="G155" s="420"/>
      <c r="H155" s="421"/>
      <c r="I155" s="876"/>
      <c r="J155" s="876"/>
      <c r="K155" s="382"/>
      <c r="L155" s="383"/>
      <c r="M155" s="380"/>
      <c r="N155" s="380"/>
    </row>
    <row r="156" spans="1:14" ht="14.25" thickTop="1" thickBot="1" x14ac:dyDescent="0.25">
      <c r="B156" s="371"/>
      <c r="C156" s="382"/>
      <c r="D156" s="439"/>
      <c r="E156" s="444" t="s">
        <v>46</v>
      </c>
      <c r="F156" s="420"/>
      <c r="G156" s="420"/>
      <c r="H156" s="421"/>
      <c r="I156" s="876"/>
      <c r="J156" s="876"/>
      <c r="K156" s="382"/>
      <c r="L156" s="383"/>
      <c r="M156" s="380"/>
      <c r="N156" s="380"/>
    </row>
    <row r="157" spans="1:14" ht="14.25" thickTop="1" thickBot="1" x14ac:dyDescent="0.25">
      <c r="A157" s="380"/>
      <c r="B157" s="395"/>
      <c r="C157" s="382"/>
      <c r="D157" s="439"/>
      <c r="E157" s="444" t="s">
        <v>45</v>
      </c>
      <c r="F157" s="420"/>
      <c r="G157" s="420"/>
      <c r="H157" s="421"/>
      <c r="I157" s="876"/>
      <c r="J157" s="876"/>
      <c r="K157" s="382"/>
      <c r="L157" s="383"/>
      <c r="M157" s="380"/>
    </row>
    <row r="158" spans="1:14" ht="14.25" thickTop="1" thickBot="1" x14ac:dyDescent="0.25">
      <c r="A158" s="380"/>
      <c r="B158" s="395"/>
      <c r="C158" s="382"/>
      <c r="D158" s="439"/>
      <c r="E158" s="212" t="s">
        <v>92</v>
      </c>
      <c r="F158" s="427"/>
      <c r="G158" s="427"/>
      <c r="H158" s="431"/>
      <c r="I158" s="859">
        <f>(I159+I160+I161+I162)</f>
        <v>0</v>
      </c>
      <c r="J158" s="859"/>
      <c r="K158" s="382"/>
      <c r="L158" s="383"/>
      <c r="M158" s="380"/>
    </row>
    <row r="159" spans="1:14" ht="14.25" thickTop="1" thickBot="1" x14ac:dyDescent="0.25">
      <c r="A159" s="380"/>
      <c r="B159" s="395"/>
      <c r="C159" s="382"/>
      <c r="D159" s="439"/>
      <c r="E159" s="444" t="s">
        <v>47</v>
      </c>
      <c r="F159" s="420"/>
      <c r="G159" s="420"/>
      <c r="H159" s="421"/>
      <c r="I159" s="876"/>
      <c r="J159" s="876"/>
      <c r="K159" s="382"/>
      <c r="L159" s="383"/>
      <c r="M159" s="380"/>
    </row>
    <row r="160" spans="1:14" ht="14.25" thickTop="1" thickBot="1" x14ac:dyDescent="0.25">
      <c r="A160" s="380"/>
      <c r="B160" s="395"/>
      <c r="C160" s="382"/>
      <c r="D160" s="439"/>
      <c r="E160" s="444" t="s">
        <v>142</v>
      </c>
      <c r="F160" s="420"/>
      <c r="G160" s="420"/>
      <c r="H160" s="421"/>
      <c r="I160" s="876"/>
      <c r="J160" s="876"/>
      <c r="K160" s="382"/>
      <c r="L160" s="383"/>
      <c r="M160" s="380"/>
    </row>
    <row r="161" spans="1:17" ht="14.25" thickTop="1" thickBot="1" x14ac:dyDescent="0.25">
      <c r="A161" s="380"/>
      <c r="B161" s="395"/>
      <c r="C161" s="382"/>
      <c r="D161" s="439"/>
      <c r="E161" s="444" t="s">
        <v>46</v>
      </c>
      <c r="F161" s="420"/>
      <c r="G161" s="420"/>
      <c r="H161" s="421"/>
      <c r="I161" s="876"/>
      <c r="J161" s="876"/>
      <c r="K161" s="382"/>
      <c r="L161" s="383"/>
      <c r="M161" s="380"/>
    </row>
    <row r="162" spans="1:17" ht="14.25" thickTop="1" thickBot="1" x14ac:dyDescent="0.25">
      <c r="A162" s="380"/>
      <c r="B162" s="395"/>
      <c r="C162" s="382"/>
      <c r="D162" s="439"/>
      <c r="E162" s="444" t="s">
        <v>45</v>
      </c>
      <c r="F162" s="420"/>
      <c r="G162" s="420"/>
      <c r="H162" s="421"/>
      <c r="I162" s="876"/>
      <c r="J162" s="876"/>
      <c r="K162" s="382"/>
      <c r="L162" s="383"/>
      <c r="M162" s="380"/>
    </row>
    <row r="163" spans="1:17" ht="14.25" thickTop="1" thickBot="1" x14ac:dyDescent="0.25">
      <c r="A163" s="380"/>
      <c r="B163" s="395"/>
      <c r="C163" s="382"/>
      <c r="D163" s="439"/>
      <c r="E163" s="212" t="s">
        <v>148</v>
      </c>
      <c r="F163" s="445"/>
      <c r="G163" s="445"/>
      <c r="H163" s="446"/>
      <c r="I163" s="859">
        <f>(I164+I165+I166+I167)</f>
        <v>0</v>
      </c>
      <c r="J163" s="859"/>
      <c r="K163" s="382"/>
      <c r="L163" s="383"/>
      <c r="M163" s="380"/>
    </row>
    <row r="164" spans="1:17" ht="14.25" thickTop="1" thickBot="1" x14ac:dyDescent="0.25">
      <c r="A164" s="380"/>
      <c r="B164" s="395"/>
      <c r="C164" s="382"/>
      <c r="D164" s="439"/>
      <c r="E164" s="444" t="s">
        <v>47</v>
      </c>
      <c r="F164" s="420"/>
      <c r="G164" s="420"/>
      <c r="H164" s="421"/>
      <c r="I164" s="876"/>
      <c r="J164" s="876"/>
      <c r="K164" s="382"/>
      <c r="L164" s="383"/>
      <c r="M164" s="380"/>
    </row>
    <row r="165" spans="1:17" ht="14.25" thickTop="1" thickBot="1" x14ac:dyDescent="0.25">
      <c r="A165" s="380"/>
      <c r="B165" s="395"/>
      <c r="C165" s="382"/>
      <c r="D165" s="439"/>
      <c r="E165" s="444" t="s">
        <v>142</v>
      </c>
      <c r="F165" s="420"/>
      <c r="G165" s="420"/>
      <c r="H165" s="421"/>
      <c r="I165" s="877"/>
      <c r="J165" s="877"/>
      <c r="K165" s="382"/>
      <c r="L165" s="383"/>
      <c r="M165" s="380"/>
    </row>
    <row r="166" spans="1:17" ht="14.25" thickTop="1" thickBot="1" x14ac:dyDescent="0.25">
      <c r="A166" s="380"/>
      <c r="B166" s="395"/>
      <c r="C166" s="382"/>
      <c r="D166" s="439"/>
      <c r="E166" s="444" t="s">
        <v>46</v>
      </c>
      <c r="F166" s="420"/>
      <c r="G166" s="420"/>
      <c r="H166" s="421"/>
      <c r="I166" s="876"/>
      <c r="J166" s="876"/>
      <c r="K166" s="382"/>
      <c r="L166" s="383"/>
      <c r="M166" s="380"/>
    </row>
    <row r="167" spans="1:17" ht="14.25" thickTop="1" thickBot="1" x14ac:dyDescent="0.25">
      <c r="A167" s="380"/>
      <c r="B167" s="395"/>
      <c r="C167" s="382"/>
      <c r="D167" s="439"/>
      <c r="E167" s="444" t="s">
        <v>45</v>
      </c>
      <c r="F167" s="420"/>
      <c r="G167" s="420"/>
      <c r="H167" s="421"/>
      <c r="I167" s="876"/>
      <c r="J167" s="876"/>
      <c r="K167" s="382"/>
      <c r="L167" s="383"/>
      <c r="M167" s="380"/>
    </row>
    <row r="168" spans="1:17" ht="14.25" thickTop="1" thickBot="1" x14ac:dyDescent="0.25">
      <c r="A168" s="380"/>
      <c r="B168" s="395"/>
      <c r="C168" s="382"/>
      <c r="D168" s="439"/>
      <c r="E168" s="212" t="s">
        <v>149</v>
      </c>
      <c r="F168" s="445"/>
      <c r="G168" s="445"/>
      <c r="H168" s="446"/>
      <c r="I168" s="859">
        <f>(I169+I170+I171+I172)</f>
        <v>0</v>
      </c>
      <c r="J168" s="859"/>
      <c r="K168" s="382"/>
      <c r="L168" s="383"/>
      <c r="M168" s="380"/>
    </row>
    <row r="169" spans="1:17" ht="14.25" thickTop="1" thickBot="1" x14ac:dyDescent="0.25">
      <c r="A169" s="380"/>
      <c r="B169" s="395"/>
      <c r="C169" s="382"/>
      <c r="D169" s="439"/>
      <c r="E169" s="444" t="s">
        <v>47</v>
      </c>
      <c r="F169" s="420"/>
      <c r="G169" s="420"/>
      <c r="H169" s="421"/>
      <c r="I169" s="876"/>
      <c r="J169" s="876"/>
      <c r="K169" s="382"/>
      <c r="L169" s="383"/>
      <c r="M169" s="380"/>
    </row>
    <row r="170" spans="1:17" ht="14.25" thickTop="1" thickBot="1" x14ac:dyDescent="0.25">
      <c r="A170" s="380"/>
      <c r="B170" s="395"/>
      <c r="C170" s="382"/>
      <c r="D170" s="439"/>
      <c r="E170" s="444" t="s">
        <v>142</v>
      </c>
      <c r="F170" s="420"/>
      <c r="G170" s="420"/>
      <c r="H170" s="421"/>
      <c r="I170" s="876"/>
      <c r="J170" s="876"/>
      <c r="K170" s="382"/>
      <c r="L170" s="383"/>
      <c r="M170" s="380"/>
    </row>
    <row r="171" spans="1:17" ht="14.25" thickTop="1" thickBot="1" x14ac:dyDescent="0.25">
      <c r="A171" s="380"/>
      <c r="B171" s="395"/>
      <c r="C171" s="382"/>
      <c r="D171" s="439"/>
      <c r="E171" s="444" t="s">
        <v>46</v>
      </c>
      <c r="F171" s="420"/>
      <c r="G171" s="420"/>
      <c r="H171" s="421"/>
      <c r="I171" s="876"/>
      <c r="J171" s="876"/>
      <c r="K171" s="382"/>
      <c r="L171" s="383"/>
      <c r="M171" s="380"/>
    </row>
    <row r="172" spans="1:17" ht="14.25" thickTop="1" thickBot="1" x14ac:dyDescent="0.25">
      <c r="A172" s="380"/>
      <c r="B172" s="395"/>
      <c r="C172" s="382"/>
      <c r="D172" s="447"/>
      <c r="E172" s="444" t="s">
        <v>45</v>
      </c>
      <c r="F172" s="420"/>
      <c r="G172" s="420"/>
      <c r="H172" s="421"/>
      <c r="I172" s="876"/>
      <c r="J172" s="876"/>
      <c r="K172" s="382"/>
      <c r="L172" s="383"/>
    </row>
    <row r="173" spans="1:17" ht="16.5" thickTop="1" thickBot="1" x14ac:dyDescent="0.25">
      <c r="B173" s="371"/>
      <c r="C173" s="382"/>
      <c r="D173" s="736" t="s">
        <v>95</v>
      </c>
      <c r="E173" s="448"/>
      <c r="F173" s="437"/>
      <c r="G173" s="437"/>
      <c r="H173" s="449"/>
      <c r="I173" s="824">
        <f>SUM(I174:J210)</f>
        <v>4</v>
      </c>
      <c r="J173" s="824"/>
      <c r="K173" s="382"/>
      <c r="L173" s="383"/>
      <c r="P173" s="380"/>
      <c r="Q173" s="380"/>
    </row>
    <row r="174" spans="1:17" s="380" customFormat="1" ht="14.25" customHeight="1" thickTop="1" thickBot="1" x14ac:dyDescent="0.25">
      <c r="A174" s="374"/>
      <c r="B174" s="371"/>
      <c r="C174" s="371"/>
      <c r="D174" s="450"/>
      <c r="E174" s="451" t="s">
        <v>54</v>
      </c>
      <c r="F174" s="451"/>
      <c r="G174" s="451"/>
      <c r="H174" s="452"/>
      <c r="I174" s="876"/>
      <c r="J174" s="876"/>
      <c r="K174" s="382"/>
      <c r="L174" s="383"/>
      <c r="M174" s="374"/>
      <c r="N174" s="374"/>
      <c r="O174" s="374"/>
      <c r="P174" s="374"/>
      <c r="Q174" s="374"/>
    </row>
    <row r="175" spans="1:17" ht="14.25" customHeight="1" thickTop="1" thickBot="1" x14ac:dyDescent="0.25">
      <c r="B175" s="371"/>
      <c r="C175" s="371"/>
      <c r="D175" s="450"/>
      <c r="E175" s="451" t="s">
        <v>30</v>
      </c>
      <c r="F175" s="420"/>
      <c r="G175" s="420"/>
      <c r="H175" s="421"/>
      <c r="I175" s="876"/>
      <c r="J175" s="876"/>
      <c r="K175" s="382"/>
      <c r="L175" s="383"/>
    </row>
    <row r="176" spans="1:17" ht="14.25" customHeight="1" thickTop="1" thickBot="1" x14ac:dyDescent="0.25">
      <c r="B176" s="371"/>
      <c r="C176" s="371"/>
      <c r="D176" s="450"/>
      <c r="E176" s="451" t="s">
        <v>55</v>
      </c>
      <c r="F176" s="453"/>
      <c r="G176" s="420"/>
      <c r="H176" s="421"/>
      <c r="I176" s="876"/>
      <c r="J176" s="876"/>
      <c r="K176" s="382"/>
      <c r="L176" s="383"/>
    </row>
    <row r="177" spans="2:13" ht="14.25" customHeight="1" thickTop="1" thickBot="1" x14ac:dyDescent="0.25">
      <c r="B177" s="371"/>
      <c r="C177" s="382"/>
      <c r="D177" s="450"/>
      <c r="E177" s="451" t="s">
        <v>97</v>
      </c>
      <c r="F177" s="420"/>
      <c r="G177" s="420"/>
      <c r="H177" s="421"/>
      <c r="I177" s="876"/>
      <c r="J177" s="876"/>
      <c r="K177" s="382"/>
      <c r="L177" s="383"/>
    </row>
    <row r="178" spans="2:13" ht="14.25" customHeight="1" thickTop="1" thickBot="1" x14ac:dyDescent="0.4">
      <c r="B178" s="371"/>
      <c r="C178" s="382"/>
      <c r="D178" s="450"/>
      <c r="E178" s="451" t="s">
        <v>28</v>
      </c>
      <c r="F178" s="420"/>
      <c r="G178" s="420"/>
      <c r="H178" s="421"/>
      <c r="I178" s="876"/>
      <c r="J178" s="876"/>
      <c r="K178" s="382"/>
      <c r="L178" s="383"/>
      <c r="M178" s="61"/>
    </row>
    <row r="179" spans="2:13" ht="14.25" customHeight="1" thickTop="1" thickBot="1" x14ac:dyDescent="0.4">
      <c r="B179" s="371"/>
      <c r="C179" s="382"/>
      <c r="D179" s="450"/>
      <c r="E179" s="198" t="s">
        <v>129</v>
      </c>
      <c r="F179" s="420"/>
      <c r="G179" s="420"/>
      <c r="H179" s="421"/>
      <c r="I179" s="876"/>
      <c r="J179" s="876"/>
      <c r="K179" s="382"/>
      <c r="L179" s="383"/>
      <c r="M179" s="61"/>
    </row>
    <row r="180" spans="2:13" ht="14.25" customHeight="1" thickTop="1" thickBot="1" x14ac:dyDescent="0.25">
      <c r="B180" s="371"/>
      <c r="C180" s="382"/>
      <c r="D180" s="454"/>
      <c r="E180" s="451" t="s">
        <v>98</v>
      </c>
      <c r="F180" s="420"/>
      <c r="G180" s="420"/>
      <c r="H180" s="421"/>
      <c r="I180" s="876"/>
      <c r="J180" s="876"/>
      <c r="K180" s="382"/>
      <c r="L180" s="383"/>
    </row>
    <row r="181" spans="2:13" ht="14.25" customHeight="1" thickTop="1" thickBot="1" x14ac:dyDescent="0.25">
      <c r="B181" s="371"/>
      <c r="C181" s="382"/>
      <c r="D181" s="450"/>
      <c r="E181" s="451" t="s">
        <v>56</v>
      </c>
      <c r="F181" s="420"/>
      <c r="G181" s="420"/>
      <c r="H181" s="421"/>
      <c r="I181" s="876"/>
      <c r="J181" s="876"/>
      <c r="K181" s="382"/>
      <c r="L181" s="383"/>
    </row>
    <row r="182" spans="2:13" ht="14.25" customHeight="1" thickTop="1" thickBot="1" x14ac:dyDescent="0.25">
      <c r="B182" s="371"/>
      <c r="C182" s="382"/>
      <c r="D182" s="454"/>
      <c r="E182" s="455" t="s">
        <v>100</v>
      </c>
      <c r="F182" s="420"/>
      <c r="G182" s="420"/>
      <c r="H182" s="421"/>
      <c r="I182" s="876">
        <v>1</v>
      </c>
      <c r="J182" s="876"/>
      <c r="K182" s="382"/>
      <c r="L182" s="383"/>
    </row>
    <row r="183" spans="2:13" ht="14.25" customHeight="1" thickTop="1" thickBot="1" x14ac:dyDescent="0.25">
      <c r="B183" s="371"/>
      <c r="C183" s="382"/>
      <c r="D183" s="450"/>
      <c r="E183" s="451" t="s">
        <v>99</v>
      </c>
      <c r="F183" s="420"/>
      <c r="G183" s="420"/>
      <c r="H183" s="421"/>
      <c r="I183" s="876"/>
      <c r="J183" s="876"/>
      <c r="K183" s="382"/>
      <c r="L183" s="383"/>
    </row>
    <row r="184" spans="2:13" ht="14.25" customHeight="1" thickTop="1" thickBot="1" x14ac:dyDescent="0.25">
      <c r="B184" s="371"/>
      <c r="C184" s="382"/>
      <c r="D184" s="450"/>
      <c r="E184" s="451" t="s">
        <v>94</v>
      </c>
      <c r="F184" s="420"/>
      <c r="G184" s="420"/>
      <c r="H184" s="421"/>
      <c r="I184" s="876"/>
      <c r="J184" s="876"/>
      <c r="K184" s="382"/>
      <c r="L184" s="383"/>
    </row>
    <row r="185" spans="2:13" ht="14.25" customHeight="1" thickTop="1" thickBot="1" x14ac:dyDescent="0.25">
      <c r="B185" s="371"/>
      <c r="C185" s="382"/>
      <c r="D185" s="450"/>
      <c r="E185" s="456" t="s">
        <v>59</v>
      </c>
      <c r="F185" s="417"/>
      <c r="G185" s="417"/>
      <c r="H185" s="417"/>
      <c r="I185" s="876"/>
      <c r="J185" s="876"/>
      <c r="K185" s="382"/>
      <c r="L185" s="383"/>
    </row>
    <row r="186" spans="2:13" ht="14.25" customHeight="1" thickTop="1" thickBot="1" x14ac:dyDescent="0.25">
      <c r="B186" s="371"/>
      <c r="C186" s="382"/>
      <c r="D186" s="450"/>
      <c r="E186" s="457" t="s">
        <v>103</v>
      </c>
      <c r="F186" s="420"/>
      <c r="G186" s="420"/>
      <c r="H186" s="421"/>
      <c r="I186" s="876"/>
      <c r="J186" s="876"/>
      <c r="K186" s="382"/>
      <c r="L186" s="383"/>
    </row>
    <row r="187" spans="2:13" ht="14.25" customHeight="1" thickTop="1" thickBot="1" x14ac:dyDescent="0.25">
      <c r="B187" s="371"/>
      <c r="C187" s="382"/>
      <c r="D187" s="450"/>
      <c r="E187" s="451" t="s">
        <v>101</v>
      </c>
      <c r="F187" s="417"/>
      <c r="G187" s="417"/>
      <c r="H187" s="417"/>
      <c r="I187" s="876"/>
      <c r="J187" s="876"/>
      <c r="K187" s="382"/>
      <c r="L187" s="383"/>
    </row>
    <row r="188" spans="2:13" ht="14.25" customHeight="1" thickTop="1" thickBot="1" x14ac:dyDescent="0.25">
      <c r="B188" s="371"/>
      <c r="C188" s="382"/>
      <c r="D188" s="450"/>
      <c r="E188" s="451" t="s">
        <v>107</v>
      </c>
      <c r="F188" s="420"/>
      <c r="G188" s="420"/>
      <c r="H188" s="421"/>
      <c r="I188" s="876"/>
      <c r="J188" s="876"/>
      <c r="K188" s="382"/>
      <c r="L188" s="383"/>
    </row>
    <row r="189" spans="2:13" ht="14.25" customHeight="1" thickTop="1" thickBot="1" x14ac:dyDescent="0.25">
      <c r="B189" s="371"/>
      <c r="C189" s="382"/>
      <c r="D189" s="450"/>
      <c r="E189" s="451" t="s">
        <v>93</v>
      </c>
      <c r="F189" s="420"/>
      <c r="G189" s="420"/>
      <c r="H189" s="421"/>
      <c r="I189" s="876"/>
      <c r="J189" s="876"/>
      <c r="K189" s="382"/>
      <c r="L189" s="383"/>
    </row>
    <row r="190" spans="2:13" ht="14.25" customHeight="1" thickTop="1" thickBot="1" x14ac:dyDescent="0.25">
      <c r="B190" s="371"/>
      <c r="C190" s="382"/>
      <c r="D190" s="450"/>
      <c r="E190" s="451" t="s">
        <v>102</v>
      </c>
      <c r="F190" s="453"/>
      <c r="G190" s="420"/>
      <c r="H190" s="421"/>
      <c r="I190" s="876"/>
      <c r="J190" s="876"/>
      <c r="K190" s="382"/>
      <c r="L190" s="383"/>
    </row>
    <row r="191" spans="2:13" ht="14.25" customHeight="1" thickTop="1" thickBot="1" x14ac:dyDescent="0.25">
      <c r="B191" s="371"/>
      <c r="C191" s="371"/>
      <c r="D191" s="454"/>
      <c r="E191" s="451" t="s">
        <v>106</v>
      </c>
      <c r="F191" s="453"/>
      <c r="G191" s="420"/>
      <c r="H191" s="421"/>
      <c r="I191" s="876"/>
      <c r="J191" s="876"/>
      <c r="K191" s="382"/>
      <c r="L191" s="383"/>
    </row>
    <row r="192" spans="2:13" ht="14.25" customHeight="1" thickTop="1" thickBot="1" x14ac:dyDescent="0.25">
      <c r="B192" s="371"/>
      <c r="C192" s="371"/>
      <c r="D192" s="454"/>
      <c r="E192" s="451" t="s">
        <v>70</v>
      </c>
      <c r="F192" s="453"/>
      <c r="G192" s="420"/>
      <c r="H192" s="421"/>
      <c r="I192" s="876"/>
      <c r="J192" s="876"/>
      <c r="K192" s="382"/>
      <c r="L192" s="383"/>
    </row>
    <row r="193" spans="2:12" ht="14.25" customHeight="1" thickTop="1" thickBot="1" x14ac:dyDescent="0.25">
      <c r="B193" s="371"/>
      <c r="C193" s="371"/>
      <c r="D193" s="450"/>
      <c r="E193" s="458" t="s">
        <v>109</v>
      </c>
      <c r="F193" s="417"/>
      <c r="G193" s="417"/>
      <c r="H193" s="417"/>
      <c r="I193" s="876"/>
      <c r="J193" s="876"/>
      <c r="K193" s="382"/>
      <c r="L193" s="383"/>
    </row>
    <row r="194" spans="2:12" ht="14.25" customHeight="1" thickTop="1" thickBot="1" x14ac:dyDescent="0.25">
      <c r="B194" s="371"/>
      <c r="C194" s="371"/>
      <c r="D194" s="450"/>
      <c r="E194" s="458" t="s">
        <v>38</v>
      </c>
      <c r="F194" s="420"/>
      <c r="G194" s="420"/>
      <c r="H194" s="421"/>
      <c r="I194" s="876"/>
      <c r="J194" s="876"/>
      <c r="K194" s="382"/>
      <c r="L194" s="383"/>
    </row>
    <row r="195" spans="2:12" ht="14.25" customHeight="1" thickTop="1" thickBot="1" x14ac:dyDescent="0.25">
      <c r="B195" s="371"/>
      <c r="C195" s="371"/>
      <c r="D195" s="450"/>
      <c r="E195" s="459" t="s">
        <v>74</v>
      </c>
      <c r="F195" s="417"/>
      <c r="G195" s="417"/>
      <c r="H195" s="417"/>
      <c r="I195" s="876"/>
      <c r="J195" s="876"/>
      <c r="K195" s="382"/>
      <c r="L195" s="383"/>
    </row>
    <row r="196" spans="2:12" ht="14.25" customHeight="1" thickTop="1" thickBot="1" x14ac:dyDescent="0.25">
      <c r="B196" s="371"/>
      <c r="C196" s="371"/>
      <c r="D196" s="450"/>
      <c r="E196" s="458" t="s">
        <v>150</v>
      </c>
      <c r="F196" s="420"/>
      <c r="G196" s="420"/>
      <c r="H196" s="421"/>
      <c r="I196" s="876"/>
      <c r="J196" s="876"/>
      <c r="K196" s="382"/>
      <c r="L196" s="383"/>
    </row>
    <row r="197" spans="2:12" ht="14.25" customHeight="1" thickTop="1" thickBot="1" x14ac:dyDescent="0.25">
      <c r="B197" s="371"/>
      <c r="C197" s="371"/>
      <c r="D197" s="454"/>
      <c r="E197" s="458" t="s">
        <v>52</v>
      </c>
      <c r="F197" s="420"/>
      <c r="G197" s="420"/>
      <c r="H197" s="421"/>
      <c r="I197" s="876"/>
      <c r="J197" s="876"/>
      <c r="K197" s="382"/>
      <c r="L197" s="383"/>
    </row>
    <row r="198" spans="2:12" ht="14.25" customHeight="1" thickTop="1" thickBot="1" x14ac:dyDescent="0.25">
      <c r="B198" s="371"/>
      <c r="C198" s="371"/>
      <c r="D198" s="454"/>
      <c r="E198" s="460" t="s">
        <v>110</v>
      </c>
      <c r="F198" s="420"/>
      <c r="G198" s="420"/>
      <c r="H198" s="421"/>
      <c r="I198" s="876"/>
      <c r="J198" s="876"/>
      <c r="K198" s="382"/>
      <c r="L198" s="383"/>
    </row>
    <row r="199" spans="2:12" ht="14.25" customHeight="1" thickTop="1" thickBot="1" x14ac:dyDescent="0.25">
      <c r="B199" s="371"/>
      <c r="C199" s="371"/>
      <c r="D199" s="454"/>
      <c r="E199" s="458" t="s">
        <v>75</v>
      </c>
      <c r="F199" s="420"/>
      <c r="G199" s="420"/>
      <c r="H199" s="421"/>
      <c r="I199" s="876"/>
      <c r="J199" s="876"/>
      <c r="K199" s="382"/>
      <c r="L199" s="383"/>
    </row>
    <row r="200" spans="2:12" ht="14.25" customHeight="1" thickTop="1" thickBot="1" x14ac:dyDescent="0.25">
      <c r="B200" s="371"/>
      <c r="C200" s="371"/>
      <c r="D200" s="454"/>
      <c r="E200" s="458" t="s">
        <v>111</v>
      </c>
      <c r="F200" s="420"/>
      <c r="G200" s="420"/>
      <c r="H200" s="421"/>
      <c r="I200" s="876"/>
      <c r="J200" s="876"/>
      <c r="K200" s="382"/>
      <c r="L200" s="383"/>
    </row>
    <row r="201" spans="2:12" ht="14.25" customHeight="1" thickTop="1" thickBot="1" x14ac:dyDescent="0.25">
      <c r="B201" s="371"/>
      <c r="C201" s="371"/>
      <c r="D201" s="454"/>
      <c r="E201" s="458" t="s">
        <v>151</v>
      </c>
      <c r="F201" s="420"/>
      <c r="G201" s="420"/>
      <c r="H201" s="421"/>
      <c r="I201" s="876"/>
      <c r="J201" s="876"/>
      <c r="K201" s="382"/>
      <c r="L201" s="383"/>
    </row>
    <row r="202" spans="2:12" ht="14.25" customHeight="1" thickTop="1" thickBot="1" x14ac:dyDescent="0.25">
      <c r="B202" s="371"/>
      <c r="C202" s="371"/>
      <c r="D202" s="454"/>
      <c r="E202" s="458" t="s">
        <v>152</v>
      </c>
      <c r="F202" s="420"/>
      <c r="G202" s="420"/>
      <c r="H202" s="421"/>
      <c r="I202" s="876"/>
      <c r="J202" s="876"/>
      <c r="K202" s="382"/>
      <c r="L202" s="383"/>
    </row>
    <row r="203" spans="2:12" ht="14.25" customHeight="1" thickTop="1" thickBot="1" x14ac:dyDescent="0.25">
      <c r="B203" s="371"/>
      <c r="C203" s="371"/>
      <c r="D203" s="454"/>
      <c r="E203" s="458" t="s">
        <v>153</v>
      </c>
      <c r="F203" s="420"/>
      <c r="G203" s="420"/>
      <c r="H203" s="421"/>
      <c r="I203" s="876"/>
      <c r="J203" s="876"/>
      <c r="K203" s="382"/>
      <c r="L203" s="383"/>
    </row>
    <row r="204" spans="2:12" ht="14.25" customHeight="1" thickTop="1" thickBot="1" x14ac:dyDescent="0.25">
      <c r="B204" s="371"/>
      <c r="C204" s="371"/>
      <c r="D204" s="454"/>
      <c r="E204" s="458" t="s">
        <v>154</v>
      </c>
      <c r="F204" s="420"/>
      <c r="G204" s="420"/>
      <c r="H204" s="421"/>
      <c r="I204" s="876"/>
      <c r="J204" s="876"/>
      <c r="K204" s="382"/>
      <c r="L204" s="383"/>
    </row>
    <row r="205" spans="2:12" ht="14.25" customHeight="1" thickTop="1" thickBot="1" x14ac:dyDescent="0.25">
      <c r="B205" s="371"/>
      <c r="C205" s="371"/>
      <c r="D205" s="454"/>
      <c r="E205" s="459" t="s">
        <v>108</v>
      </c>
      <c r="F205" s="420"/>
      <c r="G205" s="420"/>
      <c r="H205" s="421"/>
      <c r="I205" s="876">
        <v>2</v>
      </c>
      <c r="J205" s="876"/>
      <c r="K205" s="382"/>
      <c r="L205" s="383"/>
    </row>
    <row r="206" spans="2:12" ht="14.25" customHeight="1" thickTop="1" thickBot="1" x14ac:dyDescent="0.25">
      <c r="B206" s="371"/>
      <c r="C206" s="371"/>
      <c r="D206" s="450"/>
      <c r="E206" s="434" t="s">
        <v>105</v>
      </c>
      <c r="F206" s="417"/>
      <c r="G206" s="417"/>
      <c r="H206" s="417"/>
      <c r="I206" s="876">
        <v>1</v>
      </c>
      <c r="J206" s="876"/>
      <c r="K206" s="382"/>
      <c r="L206" s="383"/>
    </row>
    <row r="207" spans="2:12" ht="14.25" customHeight="1" thickTop="1" thickBot="1" x14ac:dyDescent="0.25">
      <c r="B207" s="371"/>
      <c r="C207" s="371"/>
      <c r="D207" s="68"/>
      <c r="E207" s="458" t="s">
        <v>104</v>
      </c>
      <c r="F207" s="420"/>
      <c r="G207" s="420"/>
      <c r="H207" s="421"/>
      <c r="I207" s="876"/>
      <c r="J207" s="876"/>
      <c r="K207" s="382"/>
      <c r="L207" s="383"/>
    </row>
    <row r="208" spans="2:12" ht="14.25" customHeight="1" thickTop="1" thickBot="1" x14ac:dyDescent="0.25">
      <c r="B208" s="371"/>
      <c r="C208" s="371"/>
      <c r="D208" s="454"/>
      <c r="E208" s="434" t="s">
        <v>96</v>
      </c>
      <c r="F208" s="420"/>
      <c r="G208" s="420"/>
      <c r="H208" s="421"/>
      <c r="I208" s="870"/>
      <c r="J208" s="870"/>
      <c r="K208" s="382"/>
      <c r="L208" s="383"/>
    </row>
    <row r="209" spans="2:12" ht="14.25" customHeight="1" thickTop="1" thickBot="1" x14ac:dyDescent="0.25">
      <c r="B209" s="371"/>
      <c r="C209" s="371"/>
      <c r="D209" s="454"/>
      <c r="E209" s="458" t="s">
        <v>155</v>
      </c>
      <c r="F209" s="420"/>
      <c r="G209" s="420"/>
      <c r="H209" s="421"/>
      <c r="I209" s="870"/>
      <c r="J209" s="870"/>
      <c r="K209" s="382"/>
      <c r="L209" s="383"/>
    </row>
    <row r="210" spans="2:12" ht="14.25" customHeight="1" thickTop="1" thickBot="1" x14ac:dyDescent="0.25">
      <c r="B210" s="371"/>
      <c r="C210" s="371"/>
      <c r="D210" s="461"/>
      <c r="E210" s="216" t="s">
        <v>50</v>
      </c>
      <c r="F210" s="420"/>
      <c r="G210" s="420"/>
      <c r="H210" s="421"/>
      <c r="I210" s="870"/>
      <c r="J210" s="870"/>
      <c r="K210" s="382"/>
      <c r="L210" s="383"/>
    </row>
    <row r="211" spans="2:12" ht="16.5" thickTop="1" thickBot="1" x14ac:dyDescent="0.25">
      <c r="B211" s="371"/>
      <c r="C211" s="371"/>
      <c r="D211" s="75" t="s">
        <v>157</v>
      </c>
      <c r="E211" s="220"/>
      <c r="F211" s="171"/>
      <c r="G211" s="171"/>
      <c r="H211" s="172"/>
      <c r="I211" s="786">
        <f>SUM(I212:J214)</f>
        <v>19</v>
      </c>
      <c r="J211" s="787"/>
      <c r="K211" s="382"/>
      <c r="L211" s="383"/>
    </row>
    <row r="212" spans="2:12" ht="14.25" thickTop="1" thickBot="1" x14ac:dyDescent="0.25">
      <c r="B212" s="371"/>
      <c r="C212" s="371"/>
      <c r="D212" s="462"/>
      <c r="E212" s="444" t="s">
        <v>115</v>
      </c>
      <c r="F212" s="420"/>
      <c r="G212" s="420"/>
      <c r="H212" s="421"/>
      <c r="I212" s="870">
        <v>12</v>
      </c>
      <c r="J212" s="870"/>
      <c r="K212" s="382"/>
      <c r="L212" s="383"/>
    </row>
    <row r="213" spans="2:12" ht="14.25" thickTop="1" thickBot="1" x14ac:dyDescent="0.25">
      <c r="B213" s="371"/>
      <c r="C213" s="371"/>
      <c r="D213" s="463"/>
      <c r="E213" s="444" t="s">
        <v>158</v>
      </c>
      <c r="F213" s="420"/>
      <c r="G213" s="420"/>
      <c r="H213" s="421"/>
      <c r="I213" s="870"/>
      <c r="J213" s="870"/>
      <c r="K213" s="382"/>
      <c r="L213" s="383"/>
    </row>
    <row r="214" spans="2:12" ht="14.25" thickTop="1" thickBot="1" x14ac:dyDescent="0.25">
      <c r="B214" s="371"/>
      <c r="C214" s="371"/>
      <c r="D214" s="463"/>
      <c r="E214" s="444" t="s">
        <v>159</v>
      </c>
      <c r="F214" s="424"/>
      <c r="G214" s="424"/>
      <c r="H214" s="425"/>
      <c r="I214" s="872">
        <v>7</v>
      </c>
      <c r="J214" s="873"/>
      <c r="K214" s="382"/>
      <c r="L214" s="383"/>
    </row>
    <row r="215" spans="2:12" ht="16.5" thickTop="1" thickBot="1" x14ac:dyDescent="0.3">
      <c r="B215" s="371"/>
      <c r="C215" s="371"/>
      <c r="D215" s="395"/>
      <c r="E215" s="224" t="s">
        <v>116</v>
      </c>
      <c r="F215" s="464"/>
      <c r="G215" s="464"/>
      <c r="H215" s="465"/>
      <c r="I215" s="832">
        <f>(I216+I217)</f>
        <v>0</v>
      </c>
      <c r="J215" s="832"/>
      <c r="K215" s="382"/>
      <c r="L215" s="383"/>
    </row>
    <row r="216" spans="2:12" ht="14.25" thickTop="1" thickBot="1" x14ac:dyDescent="0.25">
      <c r="B216" s="371"/>
      <c r="C216" s="371"/>
      <c r="D216" s="463"/>
      <c r="E216" s="466" t="s">
        <v>175</v>
      </c>
      <c r="F216" s="420"/>
      <c r="G216" s="420"/>
      <c r="H216" s="421"/>
      <c r="I216" s="870"/>
      <c r="J216" s="870"/>
      <c r="K216" s="382"/>
      <c r="L216" s="383"/>
    </row>
    <row r="217" spans="2:12" ht="14.25" thickTop="1" thickBot="1" x14ac:dyDescent="0.25">
      <c r="B217"/>
      <c r="C217" s="371"/>
      <c r="D217" s="28"/>
      <c r="E217" s="467" t="s">
        <v>176</v>
      </c>
      <c r="F217" s="468"/>
      <c r="G217" s="468"/>
      <c r="H217" s="469"/>
      <c r="I217" s="871"/>
      <c r="J217" s="871"/>
      <c r="K217" s="382"/>
      <c r="L217" s="383"/>
    </row>
    <row r="218" spans="2:12" ht="15.75" thickTop="1" thickBot="1" x14ac:dyDescent="0.25">
      <c r="B218" s="371"/>
      <c r="C218" s="371"/>
      <c r="D218" s="463"/>
      <c r="E218" s="223" t="s">
        <v>120</v>
      </c>
      <c r="F218" s="217"/>
      <c r="G218" s="217"/>
      <c r="H218" s="218"/>
      <c r="I218" s="832">
        <f>(I219+I220+I221+I222)</f>
        <v>0</v>
      </c>
      <c r="J218" s="832"/>
      <c r="K218" s="382"/>
      <c r="L218" s="383"/>
    </row>
    <row r="219" spans="2:12" ht="14.25" thickTop="1" thickBot="1" x14ac:dyDescent="0.25">
      <c r="B219" s="371"/>
      <c r="C219" s="371"/>
      <c r="D219" s="463"/>
      <c r="E219" s="470" t="s">
        <v>160</v>
      </c>
      <c r="F219" s="440"/>
      <c r="G219" s="440"/>
      <c r="H219" s="471"/>
      <c r="I219" s="874"/>
      <c r="J219" s="875"/>
      <c r="K219" s="382"/>
      <c r="L219" s="383"/>
    </row>
    <row r="220" spans="2:12" ht="14.25" thickTop="1" thickBot="1" x14ac:dyDescent="0.25">
      <c r="B220" s="371"/>
      <c r="C220" s="371"/>
      <c r="D220" s="463"/>
      <c r="E220" s="470" t="s">
        <v>118</v>
      </c>
      <c r="F220" s="440"/>
      <c r="G220" s="440"/>
      <c r="H220" s="471"/>
      <c r="I220" s="872"/>
      <c r="J220" s="873"/>
      <c r="K220" s="382"/>
      <c r="L220" s="383"/>
    </row>
    <row r="221" spans="2:12" ht="14.25" thickTop="1" thickBot="1" x14ac:dyDescent="0.25">
      <c r="B221" s="371"/>
      <c r="C221" s="371"/>
      <c r="D221" s="463"/>
      <c r="E221" s="470" t="s">
        <v>119</v>
      </c>
      <c r="F221" s="440"/>
      <c r="G221" s="440"/>
      <c r="H221" s="471"/>
      <c r="I221" s="872"/>
      <c r="J221" s="873"/>
      <c r="K221" s="382"/>
      <c r="L221" s="383"/>
    </row>
    <row r="222" spans="2:12" ht="14.25" thickTop="1" thickBot="1" x14ac:dyDescent="0.25">
      <c r="B222" s="371"/>
      <c r="C222" s="371"/>
      <c r="D222" s="463"/>
      <c r="E222" s="460" t="s">
        <v>161</v>
      </c>
      <c r="F222" s="420"/>
      <c r="G222" s="420"/>
      <c r="H222" s="421"/>
      <c r="I222" s="872"/>
      <c r="J222" s="873"/>
      <c r="K222" s="382"/>
      <c r="L222" s="383"/>
    </row>
    <row r="223" spans="2:12" ht="16.5" thickTop="1" thickBot="1" x14ac:dyDescent="0.25">
      <c r="B223" s="371"/>
      <c r="C223" s="371"/>
      <c r="D223" s="221" t="s">
        <v>162</v>
      </c>
      <c r="E223" s="220"/>
      <c r="F223" s="220"/>
      <c r="G223" s="220"/>
      <c r="H223" s="222"/>
      <c r="I223" s="786">
        <f>(I224+I225+I226)</f>
        <v>5</v>
      </c>
      <c r="J223" s="787"/>
      <c r="K223" s="382"/>
      <c r="L223" s="383"/>
    </row>
    <row r="224" spans="2:12" ht="14.25" thickTop="1" thickBot="1" x14ac:dyDescent="0.25">
      <c r="B224" s="371"/>
      <c r="C224" s="371"/>
      <c r="D224" s="463"/>
      <c r="E224" s="472" t="s">
        <v>10</v>
      </c>
      <c r="F224" s="417"/>
      <c r="G224" s="417"/>
      <c r="H224" s="417"/>
      <c r="I224" s="871">
        <v>4</v>
      </c>
      <c r="J224" s="871"/>
      <c r="K224" s="382"/>
      <c r="L224" s="383"/>
    </row>
    <row r="225" spans="2:13" ht="14.25" thickTop="1" thickBot="1" x14ac:dyDescent="0.25">
      <c r="B225" s="371"/>
      <c r="C225" s="371"/>
      <c r="D225" s="463"/>
      <c r="E225" s="444" t="s">
        <v>163</v>
      </c>
      <c r="F225" s="420"/>
      <c r="G225" s="420"/>
      <c r="H225" s="421"/>
      <c r="I225" s="870"/>
      <c r="J225" s="870"/>
      <c r="K225" s="382"/>
      <c r="L225" s="383"/>
    </row>
    <row r="226" spans="2:13" ht="14.25" thickTop="1" thickBot="1" x14ac:dyDescent="0.25">
      <c r="B226" s="371"/>
      <c r="C226" s="371"/>
      <c r="D226" s="463"/>
      <c r="E226" s="473" t="s">
        <v>164</v>
      </c>
      <c r="F226" s="424"/>
      <c r="G226" s="424"/>
      <c r="H226" s="425"/>
      <c r="I226" s="870">
        <v>1</v>
      </c>
      <c r="J226" s="870"/>
      <c r="K226" s="382"/>
      <c r="L226" s="383"/>
    </row>
    <row r="227" spans="2:13" ht="16.5" thickTop="1" thickBot="1" x14ac:dyDescent="0.25">
      <c r="B227" s="371"/>
      <c r="C227" s="371"/>
      <c r="D227" s="221" t="s">
        <v>165</v>
      </c>
      <c r="E227" s="220"/>
      <c r="F227" s="220"/>
      <c r="G227" s="220"/>
      <c r="H227" s="222"/>
      <c r="I227" s="786">
        <f>(I228+I229+I230+I231)</f>
        <v>0</v>
      </c>
      <c r="J227" s="787"/>
      <c r="K227" s="382"/>
      <c r="L227" s="383"/>
      <c r="M227" s="474"/>
    </row>
    <row r="228" spans="2:13" ht="14.25" thickTop="1" thickBot="1" x14ac:dyDescent="0.25">
      <c r="B228" s="371"/>
      <c r="C228" s="371"/>
      <c r="D228" s="462"/>
      <c r="E228" s="444" t="s">
        <v>10</v>
      </c>
      <c r="F228" s="420"/>
      <c r="G228" s="420"/>
      <c r="H228" s="421"/>
      <c r="I228" s="872"/>
      <c r="J228" s="873"/>
      <c r="K228" s="382"/>
      <c r="L228" s="383"/>
    </row>
    <row r="229" spans="2:13" ht="14.25" thickTop="1" thickBot="1" x14ac:dyDescent="0.25">
      <c r="B229" s="371"/>
      <c r="C229" s="371"/>
      <c r="D229" s="463"/>
      <c r="E229" s="444" t="s">
        <v>163</v>
      </c>
      <c r="F229" s="420"/>
      <c r="G229" s="420"/>
      <c r="H229" s="421"/>
      <c r="I229" s="872"/>
      <c r="J229" s="873"/>
      <c r="K229" s="382"/>
      <c r="L229" s="482"/>
    </row>
    <row r="230" spans="2:13" ht="14.25" thickTop="1" thickBot="1" x14ac:dyDescent="0.25">
      <c r="B230" s="371"/>
      <c r="C230" s="371"/>
      <c r="D230" s="463"/>
      <c r="E230" s="473" t="s">
        <v>164</v>
      </c>
      <c r="F230" s="424"/>
      <c r="G230" s="424"/>
      <c r="H230" s="425"/>
      <c r="I230" s="872"/>
      <c r="J230" s="873"/>
      <c r="K230" s="382"/>
      <c r="L230" s="383"/>
    </row>
    <row r="231" spans="2:13" ht="14.25" thickTop="1" thickBot="1" x14ac:dyDescent="0.25">
      <c r="B231" s="371"/>
      <c r="C231" s="371"/>
      <c r="D231" s="463"/>
      <c r="E231" s="473" t="s">
        <v>166</v>
      </c>
      <c r="F231" s="424"/>
      <c r="G231" s="424"/>
      <c r="H231" s="425"/>
      <c r="I231" s="872"/>
      <c r="J231" s="873"/>
      <c r="K231" s="382"/>
      <c r="L231" s="383"/>
    </row>
    <row r="232" spans="2:13" ht="16.5" thickTop="1" thickBot="1" x14ac:dyDescent="0.3">
      <c r="B232" s="371"/>
      <c r="C232" s="371"/>
      <c r="D232" s="463"/>
      <c r="E232" s="860" t="s">
        <v>31</v>
      </c>
      <c r="F232" s="861"/>
      <c r="G232" s="861"/>
      <c r="H232" s="862"/>
      <c r="I232" s="832">
        <f>(I233+I234+I235+I236)</f>
        <v>0</v>
      </c>
      <c r="J232" s="832"/>
      <c r="K232" s="382"/>
      <c r="L232" s="383"/>
    </row>
    <row r="233" spans="2:13" ht="14.25" thickTop="1" thickBot="1" x14ac:dyDescent="0.25">
      <c r="B233" s="371"/>
      <c r="C233" s="371"/>
      <c r="D233" s="463"/>
      <c r="E233" s="472" t="s">
        <v>10</v>
      </c>
      <c r="F233" s="417"/>
      <c r="G233" s="417"/>
      <c r="H233" s="417"/>
      <c r="I233" s="872"/>
      <c r="J233" s="873"/>
      <c r="K233" s="382"/>
      <c r="L233" s="383"/>
    </row>
    <row r="234" spans="2:13" ht="14.25" thickTop="1" thickBot="1" x14ac:dyDescent="0.25">
      <c r="B234" s="371"/>
      <c r="C234" s="371"/>
      <c r="D234" s="463"/>
      <c r="E234" s="444" t="s">
        <v>163</v>
      </c>
      <c r="F234" s="420"/>
      <c r="G234" s="420"/>
      <c r="H234" s="421"/>
      <c r="I234" s="872"/>
      <c r="J234" s="873"/>
      <c r="K234" s="382"/>
      <c r="L234" s="383"/>
    </row>
    <row r="235" spans="2:13" ht="14.25" thickTop="1" thickBot="1" x14ac:dyDescent="0.25">
      <c r="B235" s="371"/>
      <c r="C235" s="371"/>
      <c r="D235" s="463"/>
      <c r="E235" s="473" t="s">
        <v>164</v>
      </c>
      <c r="F235" s="424"/>
      <c r="G235" s="424"/>
      <c r="H235" s="425"/>
      <c r="I235" s="872"/>
      <c r="J235" s="873"/>
      <c r="K235" s="382"/>
      <c r="L235" s="383"/>
    </row>
    <row r="236" spans="2:13" ht="14.25" thickTop="1" thickBot="1" x14ac:dyDescent="0.25">
      <c r="B236" s="371"/>
      <c r="C236" s="371"/>
      <c r="D236" s="463"/>
      <c r="E236" s="444" t="s">
        <v>44</v>
      </c>
      <c r="F236" s="424"/>
      <c r="G236" s="424"/>
      <c r="H236" s="425"/>
      <c r="I236" s="872"/>
      <c r="J236" s="873"/>
      <c r="K236" s="382"/>
      <c r="L236" s="383"/>
    </row>
    <row r="237" spans="2:13" ht="16.5" thickTop="1" thickBot="1" x14ac:dyDescent="0.25">
      <c r="B237" s="371"/>
      <c r="C237" s="475"/>
      <c r="D237" s="735" t="s">
        <v>171</v>
      </c>
      <c r="E237" s="155"/>
      <c r="F237" s="476"/>
      <c r="G237" s="437"/>
      <c r="H237" s="449"/>
      <c r="I237" s="804">
        <f>(I238+I239+I240+I241)</f>
        <v>0</v>
      </c>
      <c r="J237" s="804"/>
      <c r="K237" s="371"/>
      <c r="L237" s="383"/>
    </row>
    <row r="238" spans="2:13" ht="14.25" thickTop="1" thickBot="1" x14ac:dyDescent="0.25">
      <c r="B238" s="371"/>
      <c r="C238" s="375"/>
      <c r="D238" s="477"/>
      <c r="E238" s="478" t="s">
        <v>167</v>
      </c>
      <c r="F238" s="468"/>
      <c r="G238" s="468"/>
      <c r="H238" s="469"/>
      <c r="I238" s="870"/>
      <c r="J238" s="870"/>
      <c r="K238" s="371"/>
      <c r="L238" s="383"/>
    </row>
    <row r="239" spans="2:13" ht="12.75" customHeight="1" thickTop="1" thickBot="1" x14ac:dyDescent="0.25">
      <c r="B239" s="371"/>
      <c r="C239" s="87"/>
      <c r="D239" s="475"/>
      <c r="E239" s="468" t="s">
        <v>168</v>
      </c>
      <c r="F239" s="468"/>
      <c r="G239" s="468"/>
      <c r="H239" s="468"/>
      <c r="I239" s="871"/>
      <c r="J239" s="871"/>
      <c r="K239" s="371"/>
    </row>
    <row r="240" spans="2:13" ht="12.75" customHeight="1" thickTop="1" thickBot="1" x14ac:dyDescent="0.25">
      <c r="B240" s="371"/>
      <c r="C240" s="87"/>
      <c r="D240" s="475"/>
      <c r="E240" s="479" t="s">
        <v>169</v>
      </c>
      <c r="F240" s="468"/>
      <c r="G240" s="468"/>
      <c r="H240" s="469"/>
      <c r="I240" s="870"/>
      <c r="J240" s="870"/>
      <c r="K240" s="371"/>
    </row>
    <row r="241" spans="2:11" ht="13.5" customHeight="1" thickTop="1" thickBot="1" x14ac:dyDescent="0.25">
      <c r="B241" s="371"/>
      <c r="C241" s="87"/>
      <c r="D241" s="475"/>
      <c r="E241" s="479" t="s">
        <v>170</v>
      </c>
      <c r="F241" s="468"/>
      <c r="G241" s="468"/>
      <c r="H241" s="469"/>
      <c r="I241" s="870"/>
      <c r="J241" s="870"/>
      <c r="K241" s="371"/>
    </row>
    <row r="242" spans="2:11" ht="15" customHeight="1" thickTop="1" thickBot="1" x14ac:dyDescent="0.3">
      <c r="B242" s="371"/>
      <c r="C242" s="10"/>
      <c r="D242" s="463"/>
      <c r="E242" s="224" t="s">
        <v>40</v>
      </c>
      <c r="F242" s="464"/>
      <c r="G242" s="464"/>
      <c r="H242" s="465"/>
      <c r="I242" s="832">
        <f>I243+I244+I245</f>
        <v>0</v>
      </c>
      <c r="J242" s="832"/>
      <c r="K242" s="371"/>
    </row>
    <row r="243" spans="2:11" ht="13.5" customHeight="1" thickTop="1" thickBot="1" x14ac:dyDescent="0.25">
      <c r="B243" s="371"/>
      <c r="C243" s="371"/>
      <c r="D243" s="463"/>
      <c r="E243" s="186" t="s">
        <v>13</v>
      </c>
      <c r="F243" s="420"/>
      <c r="G243" s="420"/>
      <c r="H243" s="421"/>
      <c r="I243" s="870"/>
      <c r="J243" s="870"/>
      <c r="K243" s="371"/>
    </row>
    <row r="244" spans="2:11" ht="13.5" customHeight="1" thickTop="1" thickBot="1" x14ac:dyDescent="0.25">
      <c r="B244" s="371"/>
      <c r="C244" s="10"/>
      <c r="D244" s="463"/>
      <c r="E244" s="187" t="s">
        <v>14</v>
      </c>
      <c r="F244" s="468"/>
      <c r="G244" s="468"/>
      <c r="H244" s="469"/>
      <c r="I244" s="871"/>
      <c r="J244" s="871"/>
      <c r="K244" s="371"/>
    </row>
    <row r="245" spans="2:11" ht="15.75" customHeight="1" thickTop="1" thickBot="1" x14ac:dyDescent="0.25">
      <c r="B245" s="371"/>
      <c r="C245" s="10"/>
      <c r="D245" s="463"/>
      <c r="E245" s="480" t="s">
        <v>121</v>
      </c>
      <c r="F245" s="468"/>
      <c r="G245" s="468"/>
      <c r="H245" s="469"/>
      <c r="I245" s="870"/>
      <c r="J245" s="870"/>
      <c r="K245" s="395"/>
    </row>
    <row r="246" spans="2:11" ht="17.25" thickTop="1" thickBot="1" x14ac:dyDescent="0.25">
      <c r="B246" s="371"/>
      <c r="C246" s="190" t="s">
        <v>172</v>
      </c>
      <c r="D246" s="189"/>
      <c r="E246" s="189"/>
      <c r="F246" s="189"/>
      <c r="G246" s="191"/>
      <c r="H246" s="786" t="s">
        <v>0</v>
      </c>
      <c r="I246" s="863"/>
      <c r="J246" s="787"/>
      <c r="K246" s="371"/>
    </row>
    <row r="247" spans="2:11" ht="16.5" thickTop="1" x14ac:dyDescent="0.2">
      <c r="B247" s="371"/>
      <c r="C247" s="192"/>
      <c r="D247" s="193"/>
      <c r="E247" s="193"/>
      <c r="F247" s="193"/>
      <c r="G247" s="194"/>
      <c r="H247" s="864">
        <f>(F10+J15-F21+J77-H89)</f>
        <v>95</v>
      </c>
      <c r="I247" s="865"/>
      <c r="J247" s="866"/>
      <c r="K247" s="371"/>
    </row>
    <row r="248" spans="2:11" ht="16.5" thickBot="1" x14ac:dyDescent="0.25">
      <c r="B248" s="395"/>
      <c r="C248" s="195"/>
      <c r="D248" s="196"/>
      <c r="E248" s="196"/>
      <c r="F248" s="196"/>
      <c r="G248" s="197"/>
      <c r="H248" s="867"/>
      <c r="I248" s="868"/>
      <c r="J248" s="869"/>
      <c r="K248" s="395"/>
    </row>
    <row r="249" spans="2:11" ht="13.5" thickTop="1" x14ac:dyDescent="0.2">
      <c r="E249" s="380"/>
    </row>
    <row r="251" spans="2:11" x14ac:dyDescent="0.2">
      <c r="E251" s="481"/>
    </row>
    <row r="252" spans="2:11" x14ac:dyDescent="0.2">
      <c r="E252" s="481"/>
    </row>
    <row r="253" spans="2:11" x14ac:dyDescent="0.2">
      <c r="E253" s="481"/>
    </row>
    <row r="254" spans="2:11" x14ac:dyDescent="0.2">
      <c r="E254" s="481"/>
    </row>
    <row r="255" spans="2:11" x14ac:dyDescent="0.2">
      <c r="E255" s="481"/>
    </row>
    <row r="256" spans="2:11" x14ac:dyDescent="0.2">
      <c r="E256" s="380"/>
    </row>
    <row r="258" spans="5:5" x14ac:dyDescent="0.2">
      <c r="E258" s="380"/>
    </row>
  </sheetData>
  <sheetProtection password="DF07" sheet="1"/>
  <mergeCells count="194">
    <mergeCell ref="I245:J245"/>
    <mergeCell ref="H246:J246"/>
    <mergeCell ref="H247:J248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7:J227"/>
    <mergeCell ref="I228:J228"/>
    <mergeCell ref="I229:J229"/>
    <mergeCell ref="I230:J230"/>
    <mergeCell ref="I231:J231"/>
    <mergeCell ref="E232:H232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01:J101"/>
    <mergeCell ref="I102:J102"/>
    <mergeCell ref="I103:J103"/>
    <mergeCell ref="I104:J104"/>
    <mergeCell ref="I105:J105"/>
    <mergeCell ref="I106:J106"/>
    <mergeCell ref="C95:H97"/>
    <mergeCell ref="I95:J95"/>
    <mergeCell ref="I96:J97"/>
    <mergeCell ref="I98:J98"/>
    <mergeCell ref="I99:J99"/>
    <mergeCell ref="I100:J100"/>
    <mergeCell ref="E91:F91"/>
    <mergeCell ref="H91:I91"/>
    <mergeCell ref="H92:I92"/>
    <mergeCell ref="H93:I93"/>
    <mergeCell ref="E94:F94"/>
    <mergeCell ref="H94:I94"/>
    <mergeCell ref="D70:E70"/>
    <mergeCell ref="D72:E72"/>
    <mergeCell ref="C76:I76"/>
    <mergeCell ref="D77:E77"/>
    <mergeCell ref="D78:E78"/>
    <mergeCell ref="C88:G90"/>
    <mergeCell ref="H88:I88"/>
    <mergeCell ref="H89:I90"/>
    <mergeCell ref="D34:E34"/>
    <mergeCell ref="D38:E38"/>
    <mergeCell ref="D43:E43"/>
    <mergeCell ref="D55:E55"/>
    <mergeCell ref="C66:I68"/>
    <mergeCell ref="J66:J68"/>
    <mergeCell ref="C17:G17"/>
    <mergeCell ref="J17:K17"/>
    <mergeCell ref="F19:I19"/>
    <mergeCell ref="F21:I21"/>
    <mergeCell ref="J21:J22"/>
    <mergeCell ref="D23:E23"/>
    <mergeCell ref="C13:G15"/>
    <mergeCell ref="H13:I13"/>
    <mergeCell ref="J13:K14"/>
    <mergeCell ref="J15:K15"/>
    <mergeCell ref="C16:G16"/>
    <mergeCell ref="J16:K16"/>
    <mergeCell ref="C5:H5"/>
    <mergeCell ref="C6:H6"/>
    <mergeCell ref="C7:D7"/>
    <mergeCell ref="C9:E11"/>
    <mergeCell ref="F9:G9"/>
    <mergeCell ref="H9:I9"/>
    <mergeCell ref="F10:G11"/>
    <mergeCell ref="H10:I11"/>
  </mergeCells>
  <printOptions verticalCentered="1"/>
  <pageMargins left="3.937007874015748E-2" right="0.23622047244094491" top="0.15748031496062992" bottom="3.937007874015748E-2" header="0" footer="0"/>
  <pageSetup scale="72" fitToHeight="2" pageOrder="overThenDown" orientation="portrait" r:id="rId1"/>
  <headerFooter alignWithMargins="0"/>
  <rowBreaks count="3" manualBreakCount="3">
    <brk id="64" max="9" man="1"/>
    <brk id="136" max="9" man="1"/>
    <brk id="210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5</vt:i4>
      </vt:variant>
    </vt:vector>
  </HeadingPairs>
  <TitlesOfParts>
    <vt:vector size="43" baseType="lpstr">
      <vt:lpstr>Dajabon</vt:lpstr>
      <vt:lpstr>Rodriguez</vt:lpstr>
      <vt:lpstr>MC</vt:lpstr>
      <vt:lpstr>Villa</vt:lpstr>
      <vt:lpstr>SC</vt:lpstr>
      <vt:lpstr>Jimaní</vt:lpstr>
      <vt:lpstr>Barahona</vt:lpstr>
      <vt:lpstr>SPM</vt:lpstr>
      <vt:lpstr>Puerto Plata</vt:lpstr>
      <vt:lpstr>1-21 SEIBO</vt:lpstr>
      <vt:lpstr>DN</vt:lpstr>
      <vt:lpstr>La Romana</vt:lpstr>
      <vt:lpstr>PSD</vt:lpstr>
      <vt:lpstr>Elías Piña</vt:lpstr>
      <vt:lpstr>LM</vt:lpstr>
      <vt:lpstr>SJM</vt:lpstr>
      <vt:lpstr>Pedernales</vt:lpstr>
      <vt:lpstr>Neyba</vt:lpstr>
      <vt:lpstr>Nagua</vt:lpstr>
      <vt:lpstr>Samaná</vt:lpstr>
      <vt:lpstr>SFM</vt:lpstr>
      <vt:lpstr>Salcedo</vt:lpstr>
      <vt:lpstr>Bonao</vt:lpstr>
      <vt:lpstr>Cotuí</vt:lpstr>
      <vt:lpstr>Moca</vt:lpstr>
      <vt:lpstr>Dep. La Vega</vt:lpstr>
      <vt:lpstr>Baní</vt:lpstr>
      <vt:lpstr>Azua</vt:lpstr>
      <vt:lpstr>Ocoa</vt:lpstr>
      <vt:lpstr>Hato Mayor</vt:lpstr>
      <vt:lpstr>Higuey</vt:lpstr>
      <vt:lpstr>MP</vt:lpstr>
      <vt:lpstr>Mao</vt:lpstr>
      <vt:lpstr>Santiago</vt:lpstr>
      <vt:lpstr>NACIONAL</vt:lpstr>
      <vt:lpstr>Estadísticas</vt:lpstr>
      <vt:lpstr>REPORTE ADOLESCENTES</vt:lpstr>
      <vt:lpstr>REPORTE</vt:lpstr>
      <vt:lpstr>Nagua!Área_de_impresión</vt:lpstr>
      <vt:lpstr>'Puerto Plata'!Área_de_impresión</vt:lpstr>
      <vt:lpstr>REPORTE!Área_de_impresión</vt:lpstr>
      <vt:lpstr>Samaná!Área_de_impresión</vt:lpstr>
      <vt:lpstr>SFM!Área_de_impresión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Rosanna Ramos</dc:creator>
  <cp:lastModifiedBy>Nahomy Willmore</cp:lastModifiedBy>
  <cp:lastPrinted>2021-04-13T19:15:52Z</cp:lastPrinted>
  <dcterms:created xsi:type="dcterms:W3CDTF">2003-09-25T18:59:50Z</dcterms:created>
  <dcterms:modified xsi:type="dcterms:W3CDTF">2025-03-21T14:23:31Z</dcterms:modified>
</cp:coreProperties>
</file>