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E87" i="1" s="1"/>
  <c r="E84" i="1"/>
  <c r="E80" i="1"/>
  <c r="E76" i="1"/>
  <c r="E72" i="1"/>
  <c r="E68" i="1"/>
  <c r="O45" i="1"/>
  <c r="H45" i="1"/>
  <c r="AE44" i="1"/>
  <c r="Y44" i="1"/>
  <c r="U44" i="1"/>
  <c r="R44" i="1"/>
  <c r="I44" i="1"/>
  <c r="I43" i="1"/>
  <c r="I42" i="1"/>
  <c r="I45" i="1" s="1"/>
  <c r="H20" i="1"/>
  <c r="I19" i="1" s="1"/>
  <c r="I16" i="1"/>
  <c r="D13" i="1"/>
  <c r="I12" i="1"/>
  <c r="D12" i="1"/>
  <c r="AE9" i="1"/>
  <c r="AA9" i="1"/>
  <c r="AB8" i="1" s="1"/>
  <c r="V9" i="1"/>
  <c r="R9" i="1"/>
  <c r="S7" i="1" s="1"/>
  <c r="S9" i="1" s="1"/>
  <c r="AF8" i="1"/>
  <c r="AF9" i="1" s="1"/>
  <c r="W8" i="1"/>
  <c r="S8" i="1"/>
  <c r="O8" i="1"/>
  <c r="L8" i="1"/>
  <c r="AF7" i="1"/>
  <c r="AB7" i="1"/>
  <c r="AB9" i="1" s="1"/>
  <c r="W7" i="1"/>
  <c r="W9" i="1" s="1"/>
  <c r="I17" i="1" l="1"/>
  <c r="E69" i="1"/>
  <c r="E73" i="1"/>
  <c r="E77" i="1"/>
  <c r="E81" i="1"/>
  <c r="E85" i="1"/>
  <c r="I14" i="1"/>
  <c r="I18" i="1"/>
  <c r="E70" i="1"/>
  <c r="E88" i="1" s="1"/>
  <c r="E74" i="1"/>
  <c r="E78" i="1"/>
  <c r="E82" i="1"/>
  <c r="E86" i="1"/>
  <c r="D14" i="1"/>
  <c r="D98" i="1" s="1"/>
  <c r="D100" i="1" s="1"/>
  <c r="I11" i="1"/>
  <c r="I13" i="1"/>
  <c r="I15" i="1"/>
  <c r="E71" i="1"/>
  <c r="E75" i="1"/>
  <c r="E79" i="1"/>
  <c r="E83" i="1"/>
  <c r="I20" i="1" l="1"/>
  <c r="E13" i="1"/>
  <c r="E12" i="1"/>
  <c r="E14" i="1" s="1"/>
</calcChain>
</file>

<file path=xl/sharedStrings.xml><?xml version="1.0" encoding="utf-8"?>
<sst xmlns="http://schemas.openxmlformats.org/spreadsheetml/2006/main" count="104" uniqueCount="63">
  <si>
    <t>Hábeas Corpus</t>
  </si>
  <si>
    <t>Amparos</t>
  </si>
  <si>
    <t>Cantidad de Audiencias Preliminares Presenciales</t>
  </si>
  <si>
    <t>Cantidad de Audiencias de Fondos Presenciales</t>
  </si>
  <si>
    <t>Cantidad de Audiencias Preliminares Virtuales</t>
  </si>
  <si>
    <t>Cantidad de Audiencias de Fondos Virtuales</t>
  </si>
  <si>
    <t>Depositados</t>
  </si>
  <si>
    <t>Acogidos</t>
  </si>
  <si>
    <t>Rechazados</t>
  </si>
  <si>
    <t xml:space="preserve">Conocidas </t>
  </si>
  <si>
    <t>Total General</t>
  </si>
  <si>
    <t xml:space="preserve">Suspendidas </t>
  </si>
  <si>
    <t xml:space="preserve">Medidas de Coerción </t>
  </si>
  <si>
    <t>Total</t>
  </si>
  <si>
    <t xml:space="preserve">Porcentale </t>
  </si>
  <si>
    <t xml:space="preserve"> SEXO</t>
  </si>
  <si>
    <t>CASOS INGRESADOS</t>
  </si>
  <si>
    <t>PORCENTAJES</t>
  </si>
  <si>
    <t>Impedimento de Salida Interno</t>
  </si>
  <si>
    <t>Hombres</t>
  </si>
  <si>
    <t>Impedimento de Salida Externo</t>
  </si>
  <si>
    <t>Mujeres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</si>
  <si>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</si>
  <si>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</si>
  <si>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</si>
  <si>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</si>
  <si>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</si>
  <si>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</si>
  <si>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</si>
  <si>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Apelación de Medida</t>
  </si>
  <si>
    <t>Revisión de Medida</t>
  </si>
  <si>
    <t>Cese</t>
  </si>
  <si>
    <t xml:space="preserve">Recurso de Apelación de Sentencias </t>
  </si>
  <si>
    <t>Casación</t>
  </si>
  <si>
    <t xml:space="preserve">Soluciones Alternativas </t>
  </si>
  <si>
    <t>%</t>
  </si>
  <si>
    <t>Criterio de Oportunidad</t>
  </si>
  <si>
    <t>Conciliación</t>
  </si>
  <si>
    <t>Suspensión Condicional del Procedimiento</t>
  </si>
  <si>
    <t xml:space="preserve">CANTIDAD DE CASOS RESUELTOS POR TIPO DE DECISIÓN  </t>
  </si>
  <si>
    <t>Indultos</t>
  </si>
  <si>
    <t>Amnistía</t>
  </si>
  <si>
    <t>Cumplimiento de la Pena en el Extranjero</t>
  </si>
  <si>
    <t>Cumplimiento Especial de la Pena Definitivo</t>
  </si>
  <si>
    <t>Sustitución Total de Multa por Prisión</t>
  </si>
  <si>
    <t>Sustitución de la Multa Definitiva</t>
  </si>
  <si>
    <t xml:space="preserve">Perdón Judicial (Con Pena Eximida) </t>
  </si>
  <si>
    <t>Traslados Otorgados Fuera de la Jurisdicción</t>
  </si>
  <si>
    <t>Libertad Condicional Definitiva</t>
  </si>
  <si>
    <t>Fallecimiento</t>
  </si>
  <si>
    <t>Nulidad del Procedimiento</t>
  </si>
  <si>
    <t>Prescripción</t>
  </si>
  <si>
    <t>Declinatoria al Tribunal de Adolescentes</t>
  </si>
  <si>
    <t xml:space="preserve">Condena Mínima (Pena Cumplida) </t>
  </si>
  <si>
    <t>Agilización de Libertad</t>
  </si>
  <si>
    <t>Archivo Definitivo</t>
  </si>
  <si>
    <t>Auto de No Ha Lugar</t>
  </si>
  <si>
    <t xml:space="preserve">Descargo </t>
  </si>
  <si>
    <t>Extinción</t>
  </si>
  <si>
    <t>Entrada de Casos ORD y NNA</t>
  </si>
  <si>
    <t>ORD</t>
  </si>
  <si>
    <t>NNA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</si>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</sst>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Times New Roman"/>
      <family val="1"/>
    </font>
    <font>
      <b/>
      <sz val="12"/>
      <color rgb="FF00000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FFFFFF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center"/>
    </xf>
    <xf numFmtId="3" fontId="2" fillId="2" borderId="1" xfId="1" applyNumberForma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vertical="center"/>
    </xf>
    <xf numFmtId="0" fontId="1" fillId="2" borderId="12" xfId="1" applyFont="1" applyFill="1" applyBorder="1" applyAlignment="1">
      <alignment horizontal="center"/>
    </xf>
    <xf numFmtId="164" fontId="1" fillId="2" borderId="13" xfId="2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vertical="center"/>
    </xf>
    <xf numFmtId="3" fontId="7" fillId="2" borderId="1" xfId="1" applyNumberFormat="1" applyFont="1" applyFill="1" applyBorder="1" applyAlignment="1">
      <alignment horizontal="center" vertical="top"/>
    </xf>
    <xf numFmtId="9" fontId="7" fillId="2" borderId="13" xfId="2" applyNumberFormat="1" applyFont="1" applyFill="1" applyBorder="1" applyAlignment="1">
      <alignment horizontal="center" vertical="top"/>
    </xf>
    <xf numFmtId="0" fontId="7" fillId="2" borderId="14" xfId="1" applyFont="1" applyFill="1" applyBorder="1" applyAlignment="1">
      <alignment vertical="center"/>
    </xf>
    <xf numFmtId="3" fontId="7" fillId="2" borderId="15" xfId="1" applyNumberFormat="1" applyFont="1" applyFill="1" applyBorder="1" applyAlignment="1">
      <alignment horizontal="center" vertical="top"/>
    </xf>
    <xf numFmtId="9" fontId="7" fillId="2" borderId="16" xfId="1" applyNumberFormat="1" applyFont="1" applyFill="1" applyBorder="1" applyAlignment="1">
      <alignment horizontal="center" vertical="top"/>
    </xf>
    <xf numFmtId="3" fontId="1" fillId="0" borderId="0" xfId="0" applyNumberFormat="1" applyFont="1" applyAlignment="1">
      <alignment horizontal="center"/>
    </xf>
    <xf numFmtId="0" fontId="5" fillId="2" borderId="14" xfId="1" applyFont="1" applyFill="1" applyBorder="1" applyAlignment="1">
      <alignment vertical="center"/>
    </xf>
    <xf numFmtId="0" fontId="5" fillId="2" borderId="17" xfId="1" applyFont="1" applyFill="1" applyBorder="1" applyAlignment="1">
      <alignment horizontal="center" vertical="center"/>
    </xf>
    <xf numFmtId="9" fontId="1" fillId="0" borderId="16" xfId="2" applyFont="1" applyBorder="1" applyAlignment="1">
      <alignment horizontal="center"/>
    </xf>
    <xf numFmtId="0" fontId="8" fillId="2" borderId="0" xfId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0" fillId="2" borderId="18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1" fillId="2" borderId="19" xfId="1" applyFont="1" applyFill="1" applyBorder="1" applyAlignment="1">
      <alignment horizontal="left"/>
    </xf>
    <xf numFmtId="0" fontId="11" fillId="2" borderId="20" xfId="1" applyFont="1" applyFill="1" applyBorder="1" applyAlignment="1">
      <alignment horizontal="center"/>
    </xf>
    <xf numFmtId="9" fontId="1" fillId="0" borderId="21" xfId="2" applyNumberFormat="1" applyFont="1" applyBorder="1" applyAlignment="1">
      <alignment horizontal="center"/>
    </xf>
    <xf numFmtId="0" fontId="11" fillId="2" borderId="11" xfId="1" applyFont="1" applyFill="1" applyBorder="1" applyAlignment="1">
      <alignment horizontal="left"/>
    </xf>
    <xf numFmtId="0" fontId="11" fillId="2" borderId="1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left"/>
    </xf>
    <xf numFmtId="0" fontId="7" fillId="2" borderId="15" xfId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2" fillId="2" borderId="1" xfId="1" applyFont="1" applyFill="1" applyBorder="1" applyAlignment="1">
      <alignment horizontal="justify" vertical="center"/>
    </xf>
    <xf numFmtId="0" fontId="12" fillId="2" borderId="1" xfId="1" applyFont="1" applyFill="1" applyBorder="1" applyAlignment="1">
      <alignment horizontal="center" vertical="center"/>
    </xf>
    <xf numFmtId="9" fontId="1" fillId="2" borderId="20" xfId="2" applyFont="1" applyFill="1" applyBorder="1" applyAlignment="1">
      <alignment horizontal="center"/>
    </xf>
    <xf numFmtId="164" fontId="1" fillId="2" borderId="20" xfId="2" applyNumberFormat="1" applyFont="1" applyFill="1" applyBorder="1" applyAlignment="1">
      <alignment horizontal="center"/>
    </xf>
    <xf numFmtId="3" fontId="12" fillId="2" borderId="1" xfId="1" applyNumberFormat="1" applyFont="1" applyFill="1" applyBorder="1" applyAlignment="1">
      <alignment horizontal="center" vertical="center"/>
    </xf>
    <xf numFmtId="9" fontId="12" fillId="2" borderId="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/>
    <xf numFmtId="0" fontId="1" fillId="0" borderId="0" xfId="0" applyFont="1" applyAlignment="1"/>
    <xf numFmtId="3" fontId="12" fillId="0" borderId="0" xfId="0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14-4B2C-90E2-E33CFD74AD1D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14-4B2C-90E2-E33CFD74AD1D}"/>
              </c:ext>
            </c:extLst>
          </c:dPt>
          <c:dPt>
            <c:idx val="2"/>
            <c:bubble3D val="0"/>
            <c:explosion val="12"/>
            <c:spPr>
              <a:solidFill>
                <a:schemeClr val="accent3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14-4B2C-90E2-E33CFD74AD1D}"/>
              </c:ext>
            </c:extLst>
          </c:dPt>
          <c:dLbls>
            <c:dLbl>
              <c:idx val="0"/>
              <c:layout>
                <c:manualLayout>
                  <c:x val="3.1110362541580699E-2"/>
                  <c:y val="-8.7944346762479933E-2"/>
                </c:manualLayout>
              </c:layout>
              <c:tx>
                <c:rich>
                  <a:bodyPr/>
                  <a:lstStyle/>
                  <a:p>
                    <a:fld id="{07FD51E2-3B72-4666-9F2B-BCE125F5641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6B1730F-A1F7-4994-8643-F4999714FED2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  <a:fld id="{7F8ACB5B-45F2-441A-BCB6-3263739BB92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14-4B2C-90E2-E33CFD74AD1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E540CB0-14E3-4B97-9206-9CDEB5C0D38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2DE6960-6EEB-4EB1-A71F-120C3057D5E5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  <a:fld id="{FB2E4D9B-A136-447D-9AC1-96A24799102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[1]Estadística!$C$12:$C$13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[1]Estadística!$E$12:$E$13</c:f>
              <c:numCache>
                <c:formatCode>General</c:formatCode>
                <c:ptCount val="2"/>
                <c:pt idx="0">
                  <c:v>0.94255649473865788</c:v>
                </c:pt>
                <c:pt idx="1">
                  <c:v>5.7443505261342072E-2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F14-4B2C-90E2-E33CFD74AD1D}"/>
            </c:ext>
            <c:ext xmlns:c15="http://schemas.microsoft.com/office/drawing/2012/chart" uri="{02D57815-91ED-43cb-92C2-25804820EDAC}">
              <c15:datalabelsRange>
                <c15:f>[1]Estadística!$D$12:$D$13</c15:f>
                <c15:dlblRangeCache>
                  <c:ptCount val="2"/>
                  <c:pt idx="0">
                    <c:v>5464</c:v>
                  </c:pt>
                  <c:pt idx="1">
                    <c:v>333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just"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1944755505785741"/>
          <c:w val="0.90411854434517325"/>
          <c:h val="0.744693783377861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>
              <a:glow rad="635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[1]Estadística!$X$41:$X$43</c:f>
              <c:strCache>
                <c:ptCount val="3"/>
                <c:pt idx="0">
                  <c:v>Depositados</c:v>
                </c:pt>
                <c:pt idx="1">
                  <c:v>Rechazados</c:v>
                </c:pt>
                <c:pt idx="2">
                  <c:v>Acogidos</c:v>
                </c:pt>
              </c:strCache>
            </c:strRef>
          </c:cat>
          <c:val>
            <c:numRef>
              <c:f>[1]Estadística!$Y$41:$Y$43</c:f>
              <c:numCache>
                <c:formatCode>General</c:formatCode>
                <c:ptCount val="3"/>
                <c:pt idx="0">
                  <c:v>332</c:v>
                </c:pt>
                <c:pt idx="1">
                  <c:v>137</c:v>
                </c:pt>
                <c:pt idx="2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E-4BE6-BA30-635EE37E1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5554848"/>
        <c:axId val="2055557024"/>
      </c:barChart>
      <c:catAx>
        <c:axId val="205555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2055557024"/>
        <c:crosses val="autoZero"/>
        <c:auto val="1"/>
        <c:lblAlgn val="ctr"/>
        <c:lblOffset val="100"/>
        <c:noMultiLvlLbl val="0"/>
      </c:catAx>
      <c:valAx>
        <c:axId val="2055557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555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1B-4F68-B731-EC33CCE997B4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1B-4F68-B731-EC33CCE997B4}"/>
              </c:ext>
            </c:extLst>
          </c:dPt>
          <c:dPt>
            <c:idx val="2"/>
            <c:bubble3D val="0"/>
            <c:explosion val="12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1B-4F68-B731-EC33CCE997B4}"/>
              </c:ext>
            </c:extLst>
          </c:dPt>
          <c:dLbls>
            <c:dLbl>
              <c:idx val="0"/>
              <c:layout>
                <c:manualLayout>
                  <c:x val="3.1110362541580699E-2"/>
                  <c:y val="-8.79443467624799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01B-4F68-B731-EC33CCE997B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[1]Estadística!$AD$41:$AD$43</c:f>
              <c:strCache>
                <c:ptCount val="3"/>
                <c:pt idx="0">
                  <c:v>Depositados</c:v>
                </c:pt>
                <c:pt idx="1">
                  <c:v>Acogidos</c:v>
                </c:pt>
                <c:pt idx="2">
                  <c:v>Rechazados</c:v>
                </c:pt>
              </c:strCache>
            </c:strRef>
          </c:cat>
          <c:val>
            <c:numRef>
              <c:f>[1]Estadística!$AE$41:$AE$43</c:f>
              <c:numCache>
                <c:formatCode>General</c:formatCode>
                <c:ptCount val="3"/>
                <c:pt idx="0">
                  <c:v>126</c:v>
                </c:pt>
                <c:pt idx="1">
                  <c:v>7</c:v>
                </c:pt>
                <c:pt idx="2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01B-4F68-B731-EC33CCE997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just"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  <a:bevelB w="114300" prst="artDeco"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8C37B9A-DD99-40E0-A56C-20FA28C9473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4E4034D-26A0-41C3-B874-C1E41439FE3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A35-41D5-8EAA-70FCC2A61B6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CF02F36-9786-4EC5-B42F-C6228421B37B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E1D1B457-8ECC-4661-B894-634CB89D436D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1741D3F-9DCB-40DF-8B00-79F6C3039BF3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EF0E4089-9651-4E95-9C34-3808766DABED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12959EB-F5CB-4C58-BA5A-897739923E67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993CA695-E765-4698-9428-BBF34917763E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C849EC1-A2DF-4D0D-B620-62E76B72E92E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A639AC92-9F14-4039-AEED-D2B603F3F7E6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AF243EA-6F1C-4A75-A858-6A07D8A024B5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FCE65C0F-AEFD-4941-80DD-E07F80B11089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AC325B2-6B3D-468B-A04F-7ACE253B5A51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2966B52C-390E-4BA9-BC17-27A53A538063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782FE43-11E7-4BDE-83B5-91D50EBA93CD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BF1FB36F-FEC9-457C-8E1A-F5363E926858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4568631-DB7E-4482-9BCA-3B9AC2610427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325D817F-E684-4712-A194-DA5FCDBEBD9A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[1]Estadística!$G$11:$G$19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[1]Estadística!$I$11:$I$19</c:f>
              <c:numCache>
                <c:formatCode>General</c:formatCode>
                <c:ptCount val="9"/>
                <c:pt idx="0">
                  <c:v>1.0548523206751054E-3</c:v>
                </c:pt>
                <c:pt idx="1">
                  <c:v>1.8459915611814346E-3</c:v>
                </c:pt>
                <c:pt idx="2">
                  <c:v>4.2194092827004216E-3</c:v>
                </c:pt>
                <c:pt idx="3">
                  <c:v>1.0284810126582278E-2</c:v>
                </c:pt>
                <c:pt idx="4">
                  <c:v>7.3048523206751051E-2</c:v>
                </c:pt>
                <c:pt idx="5">
                  <c:v>8.5179324894514769E-2</c:v>
                </c:pt>
                <c:pt idx="6">
                  <c:v>0.21044303797468356</c:v>
                </c:pt>
                <c:pt idx="7">
                  <c:v>0.25580168776371309</c:v>
                </c:pt>
                <c:pt idx="8">
                  <c:v>0.3581223628691983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A35-41D5-8EAA-70FCC2A61B60}"/>
            </c:ext>
            <c:ext xmlns:c15="http://schemas.microsoft.com/office/drawing/2012/chart" uri="{02D57815-91ED-43cb-92C2-25804820EDAC}">
              <c15:datalabelsRange>
                <c15:f>[1]Estadística!$H$11:$H$19</c15:f>
                <c15:dlblRangeCache>
                  <c:ptCount val="9"/>
                  <c:pt idx="0">
                    <c:v>4</c:v>
                  </c:pt>
                  <c:pt idx="1">
                    <c:v>7</c:v>
                  </c:pt>
                  <c:pt idx="2">
                    <c:v>16</c:v>
                  </c:pt>
                  <c:pt idx="3">
                    <c:v>39</c:v>
                  </c:pt>
                  <c:pt idx="4">
                    <c:v>277</c:v>
                  </c:pt>
                  <c:pt idx="5">
                    <c:v>323</c:v>
                  </c:pt>
                  <c:pt idx="6">
                    <c:v>798</c:v>
                  </c:pt>
                  <c:pt idx="7">
                    <c:v>970</c:v>
                  </c:pt>
                  <c:pt idx="8">
                    <c:v>1358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5556480"/>
        <c:axId val="2055557568"/>
      </c:barChart>
      <c:catAx>
        <c:axId val="205555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55557568"/>
        <c:crosses val="autoZero"/>
        <c:auto val="1"/>
        <c:lblAlgn val="ctr"/>
        <c:lblOffset val="100"/>
        <c:noMultiLvlLbl val="0"/>
      </c:catAx>
      <c:valAx>
        <c:axId val="2055557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5555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C4C566C-B488-47AE-83D9-DC0AD722762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BCB0665-6341-418E-9CE4-E81B5C66B46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DAD-410B-9182-48C06FE1BD5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E0CA4C0-0E05-4A14-9947-09D31F60E3F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0DDD95D-ABB5-4381-8182-F8D72F25293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2293FE6-6CCD-4E53-AC02-A9CD7E88CBA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13EC046-0E3B-4D7B-949E-8148CF6368C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C6EB315-EEAB-4F02-AA4F-1727A709057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46831C6-230C-462A-90E7-58F33832469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41A87FA-B1C8-424E-820C-7BBD1183DF7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3634331-8794-4824-846B-FF46A152368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AF809DE-BD3C-4434-B75C-A4F67149F21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84ACD39-B1E9-4FEC-84DE-5C83B3007ED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6B2E557-17E4-403B-9E44-B9419AEE085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8B5A1A5-EEB8-456B-9AD2-896F85DF2C2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1340173-E8E3-4039-A142-27412F595C8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CC57AB9-9FFD-47D0-80BE-AD440C067B4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946613A-7F46-44B9-8C37-2633FD5DA43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9CCA979-B68E-4DA8-88C5-4D28A2CBDA8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2E4BA84-C2BC-4B3E-B97E-DF14AB5B859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7E658EF-11B3-49A1-BA5C-AC0C7CC4253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F151A30-B848-4259-9FA7-299A68454C3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DCC1340-DC62-4145-827A-F79F976720B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BEEB069-B415-45B6-8930-296477C9B7F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2BC318B-FB22-4E5E-92A4-08A37579060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1B76AED-B5E4-4628-8CF0-73931590BB0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F1CF831-E206-40C3-803F-7942E2ECE24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024AFD1-57A9-4073-8708-EF9DBA0CAC8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596E447-BF76-49ED-ABD1-7FC0D71DFC8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02BEA56-C250-424F-89D4-B072711C3A8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083AA2A-A1AA-48FB-8632-DEFFAF77C19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[1]Estadística!$C$73:$C$87</c:f>
              <c:strCache>
                <c:ptCount val="15"/>
                <c:pt idx="0">
                  <c:v>Sustitución de la Multa Definitiva</c:v>
                </c:pt>
                <c:pt idx="1">
                  <c:v>Perdón Judicial (Con Pena Eximida) </c:v>
                </c:pt>
                <c:pt idx="2">
                  <c:v>Traslados Otorgados Fuera de la Jurisdicción</c:v>
                </c:pt>
                <c:pt idx="3">
                  <c:v>Libertad Condicional Definitiva</c:v>
                </c:pt>
                <c:pt idx="4">
                  <c:v>Criterio de Oportunidad</c:v>
                </c:pt>
                <c:pt idx="5">
                  <c:v>Fallecimiento</c:v>
                </c:pt>
                <c:pt idx="6">
                  <c:v>Nulidad del Procedimiento</c:v>
                </c:pt>
                <c:pt idx="7">
                  <c:v>Prescripción</c:v>
                </c:pt>
                <c:pt idx="8">
                  <c:v>Declinatoria al Tribunal de Adolescentes</c:v>
                </c:pt>
                <c:pt idx="9">
                  <c:v>Condena Mínima (Pena Cumplida) </c:v>
                </c:pt>
                <c:pt idx="10">
                  <c:v>Agilización de Libertad</c:v>
                </c:pt>
                <c:pt idx="11">
                  <c:v>Archivo Definitivo</c:v>
                </c:pt>
                <c:pt idx="12">
                  <c:v>Auto de No Ha Lugar</c:v>
                </c:pt>
                <c:pt idx="13">
                  <c:v>Descargo </c:v>
                </c:pt>
                <c:pt idx="14">
                  <c:v>Extinción</c:v>
                </c:pt>
              </c:strCache>
            </c:strRef>
          </c:cat>
          <c:val>
            <c:numRef>
              <c:f>[1]Estadística!$E$73:$E$87</c:f>
              <c:numCache>
                <c:formatCode>General</c:formatCode>
                <c:ptCount val="15"/>
                <c:pt idx="0">
                  <c:v>1.6992353440951572E-3</c:v>
                </c:pt>
                <c:pt idx="1">
                  <c:v>2.5488530161427358E-3</c:v>
                </c:pt>
                <c:pt idx="2">
                  <c:v>2.9736618521665251E-3</c:v>
                </c:pt>
                <c:pt idx="3">
                  <c:v>3.3984706881903144E-3</c:v>
                </c:pt>
                <c:pt idx="4">
                  <c:v>3.8232795242141037E-3</c:v>
                </c:pt>
                <c:pt idx="5">
                  <c:v>4.6728971962616819E-3</c:v>
                </c:pt>
                <c:pt idx="6">
                  <c:v>7.2217502124044177E-3</c:v>
                </c:pt>
                <c:pt idx="7">
                  <c:v>8.4961767204757861E-3</c:v>
                </c:pt>
                <c:pt idx="8">
                  <c:v>1.1045029736618521E-2</c:v>
                </c:pt>
                <c:pt idx="9">
                  <c:v>1.5717926932880204E-2</c:v>
                </c:pt>
                <c:pt idx="10">
                  <c:v>5.7349192863211558E-2</c:v>
                </c:pt>
                <c:pt idx="11">
                  <c:v>0.15123194562446898</c:v>
                </c:pt>
                <c:pt idx="12">
                  <c:v>0.19116397621070519</c:v>
                </c:pt>
                <c:pt idx="13">
                  <c:v>0.20390824129141885</c:v>
                </c:pt>
                <c:pt idx="14">
                  <c:v>0.33347493627867458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AD-410B-9182-48C06FE1BD59}"/>
            </c:ext>
            <c:ext xmlns:c15="http://schemas.microsoft.com/office/drawing/2012/chart" uri="{02D57815-91ED-43cb-92C2-25804820EDAC}">
              <c15:datalabelsRange>
                <c15:f>[1]Estadística!$D$73:$D$87</c15:f>
                <c15:dlblRangeCache>
                  <c:ptCount val="15"/>
                  <c:pt idx="0">
                    <c:v>4</c:v>
                  </c:pt>
                  <c:pt idx="1">
                    <c:v>6</c:v>
                  </c:pt>
                  <c:pt idx="2">
                    <c:v>7</c:v>
                  </c:pt>
                  <c:pt idx="3">
                    <c:v>8</c:v>
                  </c:pt>
                  <c:pt idx="4">
                    <c:v>9</c:v>
                  </c:pt>
                  <c:pt idx="5">
                    <c:v>11</c:v>
                  </c:pt>
                  <c:pt idx="6">
                    <c:v>17</c:v>
                  </c:pt>
                  <c:pt idx="7">
                    <c:v>20</c:v>
                  </c:pt>
                  <c:pt idx="8">
                    <c:v>26</c:v>
                  </c:pt>
                  <c:pt idx="9">
                    <c:v>37</c:v>
                  </c:pt>
                  <c:pt idx="10">
                    <c:v>135</c:v>
                  </c:pt>
                  <c:pt idx="11">
                    <c:v>356</c:v>
                  </c:pt>
                  <c:pt idx="12">
                    <c:v>450</c:v>
                  </c:pt>
                  <c:pt idx="13">
                    <c:v>480</c:v>
                  </c:pt>
                  <c:pt idx="14">
                    <c:v>785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5558656"/>
        <c:axId val="2022584672"/>
      </c:barChart>
      <c:catAx>
        <c:axId val="2055558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22584672"/>
        <c:crosses val="autoZero"/>
        <c:auto val="1"/>
        <c:lblAlgn val="ctr"/>
        <c:lblOffset val="100"/>
        <c:noMultiLvlLbl val="0"/>
      </c:catAx>
      <c:valAx>
        <c:axId val="2022584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5555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effectLst>
              <a:glow rad="635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AA3-4C90-B7E4-85A69856A149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AA3-4C90-B7E4-85A69856A149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383DEAF-3F5B-43D5-9442-98CF765728F4}" type="CELLRANGE">
                      <a:rPr lang="en-US" sz="1100" baseline="0"/>
                      <a:pPr>
                        <a:defRPr sz="1100" b="1"/>
                      </a:pPr>
                      <a:t>[CELLRANGE]</a:t>
                    </a:fld>
                    <a:r>
                      <a:rPr lang="en-US" sz="1100" baseline="0"/>
                      <a:t>
</a:t>
                    </a:r>
                    <a:fld id="{56814101-D659-48AB-A7CF-615B2433B735}" type="CATEGORYNAME">
                      <a:rPr lang="en-US" sz="1100" baseline="0"/>
                      <a:pPr>
                        <a:defRPr sz="1100" b="1"/>
                      </a:pPr>
                      <a:t>[NOMBRE DE CATEGORÍA]</a:t>
                    </a:fld>
                    <a:r>
                      <a:rPr lang="en-US" sz="1100" baseline="0"/>
                      <a:t>
</a:t>
                    </a:r>
                    <a:fld id="{4E356DAB-8D9B-4280-8D67-D166054FA5C2}" type="PERCENTAGE">
                      <a:rPr lang="en-US" sz="1100" baseline="0"/>
                      <a:pPr>
                        <a:defRPr sz="1100" b="1"/>
                      </a:pPr>
                      <a:t>[PORCENTAJE]</a:t>
                    </a:fld>
                    <a:endParaRPr lang="en-US" sz="11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5A22598-F215-410B-8DA4-93378625B13E}" type="CELLRANGE">
                      <a:rPr lang="es-419"/>
                      <a:pPr>
                        <a:defRPr sz="1100" b="1"/>
                      </a:pPr>
                      <a:t>[CELLRANGE]</a:t>
                    </a:fld>
                    <a:r>
                      <a:rPr lang="es-419" baseline="0"/>
                      <a:t>
</a:t>
                    </a:r>
                    <a:fld id="{4494CF42-C95E-4413-9FC9-85F03683EBE1}" type="CATEGORYNAME">
                      <a:rPr lang="es-419" baseline="0"/>
                      <a:pPr>
                        <a:defRPr sz="1100" b="1"/>
                      </a:pPr>
                      <a:t>[NOMBRE DE CATEGORÍA]</a:t>
                    </a:fld>
                    <a:r>
                      <a:rPr lang="es-419" baseline="0"/>
                      <a:t>
</a:t>
                    </a:r>
                    <a:fld id="{4695660E-538A-47CB-860D-7C950A44186F}" type="PERCENTAGE">
                      <a:rPr lang="es-419" baseline="0"/>
                      <a:pPr>
                        <a:defRPr sz="1100" b="1"/>
                      </a:pPr>
                      <a:t>[PORCENTAJE]</a:t>
                    </a:fld>
                    <a:endParaRPr lang="es-419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[1]Estadística!$Z$7:$Z$8</c:f>
              <c:strCache>
                <c:ptCount val="2"/>
                <c:pt idx="0">
                  <c:v>Conocidas </c:v>
                </c:pt>
                <c:pt idx="1">
                  <c:v>Suspendidas </c:v>
                </c:pt>
              </c:strCache>
            </c:strRef>
          </c:cat>
          <c:val>
            <c:numRef>
              <c:f>[1]Estadística!$AB$7:$AB$8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A3-4C90-B7E4-85A69856A149}"/>
            </c:ext>
            <c:ext xmlns:c15="http://schemas.microsoft.com/office/drawing/2012/chart" uri="{02D57815-91ED-43cb-92C2-25804820EDAC}">
              <c15:datalabelsRange>
                <c15:f>[1]Estadística!$AA$7:$AA$8</c15:f>
                <c15:dlblRangeCache>
                  <c:ptCount val="2"/>
                  <c:pt idx="0">
                    <c:v>0</c:v>
                  </c:pt>
                  <c:pt idx="1">
                    <c:v>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w="139700" prst="cross"/>
                <a:bevelB/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0B-4FA1-A1C8-8687C4872E4B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 prst="relaxedInset"/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80B-4FA1-A1C8-8687C4872E4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4C9FF50-0E92-491C-80CD-678FC3B7A57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9BD9FA6A-169A-4F49-B4B9-BC869377E0F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23E490C-3068-466F-8E8A-86CC9A139D5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F2EECCB-8DFE-4341-975E-328647513ED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
</a:t>
                    </a:r>
                    <a:fld id="{287BBD0F-1545-4654-BD90-A771EF1CC129}" type="CATEGORYNAME">
                      <a:rPr lang="es-419" baseline="0"/>
                      <a:pPr/>
                      <a:t>[NOMBRE DE CATEGORÍA]</a:t>
                    </a:fld>
                    <a:r>
                      <a:rPr lang="es-419" baseline="0"/>
                      <a:t>
</a:t>
                    </a:r>
                    <a:fld id="{623E1EEB-4FBC-4BC9-B3FA-8F80D0A86891}" type="PERCENTAGE">
                      <a:rPr lang="es-419" baseline="0"/>
                      <a:pPr/>
                      <a:t>[PORCENTAJE]</a:t>
                    </a:fld>
                    <a:endParaRPr lang="es-419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[1]Estadística!$AD$7:$AD$8</c:f>
              <c:strCache>
                <c:ptCount val="2"/>
                <c:pt idx="0">
                  <c:v>Conocidas </c:v>
                </c:pt>
                <c:pt idx="1">
                  <c:v>Suspendidas </c:v>
                </c:pt>
              </c:strCache>
            </c:strRef>
          </c:cat>
          <c:val>
            <c:numRef>
              <c:f>[1]Estadística!$AF$7:$AF$8</c:f>
              <c:numCache>
                <c:formatCode>General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0B-4FA1-A1C8-8687C4872E4B}"/>
            </c:ext>
            <c:ext xmlns:c15="http://schemas.microsoft.com/office/drawing/2012/chart" uri="{02D57815-91ED-43cb-92C2-25804820EDAC}">
              <c15:datalabelsRange>
                <c15:f>[1]Estadística!$AE$7:$AE$8</c15:f>
                <c15:dlblRangeCache>
                  <c:ptCount val="2"/>
                  <c:pt idx="0">
                    <c:v>6</c:v>
                  </c:pt>
                  <c:pt idx="1">
                    <c:v>18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 prst="angle"/>
            </a:sp3d>
          </c:spPr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354-4573-9BE4-4F16A1AE036A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354-4573-9BE4-4F16A1AE036A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7B5AC73-0D8A-40F9-AD01-CE1019A4DD05}" type="CELLRANGE">
                      <a:rPr lang="en-US" sz="1050" baseline="0"/>
                      <a:pPr>
                        <a:defRPr sz="105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[CELLRANGE]</a:t>
                    </a:fld>
                    <a:r>
                      <a:rPr lang="en-US" sz="1050" baseline="0"/>
                      <a:t>
</a:t>
                    </a:r>
                    <a:fld id="{515BB20C-31D7-419B-8F0E-05E52BDCF369}" type="CATEGORYNAME">
                      <a:rPr lang="en-US" sz="1050" baseline="0"/>
                      <a:pPr>
                        <a:defRPr sz="105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sz="1050" baseline="0"/>
                      <a:t>
</a:t>
                    </a:r>
                    <a:fld id="{A10BF71C-287F-42D6-B9D3-4EEE1AF8BDBA}" type="PERCENTAGE">
                      <a:rPr lang="en-US" sz="1050" baseline="0"/>
                      <a:pPr>
                        <a:defRPr sz="105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sz="10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9.6256835561698603E-2"/>
                  <c:y val="-1.37741844109153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="1"/>
                      <a:t>376 NNA 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821365021147909"/>
                      <c:h val="9.7631202045850754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[1]Estadística!$C$98:$C$99</c:f>
              <c:strCache>
                <c:ptCount val="2"/>
                <c:pt idx="0">
                  <c:v>ORD</c:v>
                </c:pt>
                <c:pt idx="1">
                  <c:v>NNA</c:v>
                </c:pt>
              </c:strCache>
            </c:strRef>
          </c:cat>
          <c:val>
            <c:numRef>
              <c:f>[1]Estadística!$D$98:$D$99</c:f>
              <c:numCache>
                <c:formatCode>General</c:formatCode>
                <c:ptCount val="2"/>
                <c:pt idx="0">
                  <c:v>5797</c:v>
                </c:pt>
                <c:pt idx="1">
                  <c:v>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354-4573-9BE4-4F16A1AE036A}"/>
            </c:ext>
            <c:ext xmlns:c15="http://schemas.microsoft.com/office/drawing/2012/chart" uri="{02D57815-91ED-43cb-92C2-25804820EDAC}">
              <c15:datalabelsRange>
                <c15:f>[1]Estadística!$D$98:$D$99</c15:f>
                <c15:dlblRangeCache>
                  <c:ptCount val="2"/>
                  <c:pt idx="0">
                    <c:v>5797</c:v>
                  </c:pt>
                  <c:pt idx="1">
                    <c:v>376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>
              <a:glow rad="635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01B5346B-A32D-476B-B7CE-DAE9C23E5C4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4969BAA-F4BB-4F17-AFD7-EDB53D2092B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144A2EC-F465-43A9-9AE3-D986595BA41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7F88135-60FC-447A-8D31-575D2EF3CC9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[1]Estadística!$Q$7:$Q$8</c:f>
              <c:strCache>
                <c:ptCount val="2"/>
                <c:pt idx="0">
                  <c:v>Conocidas </c:v>
                </c:pt>
                <c:pt idx="1">
                  <c:v>Suspendidas </c:v>
                </c:pt>
              </c:strCache>
            </c:strRef>
          </c:cat>
          <c:val>
            <c:numRef>
              <c:f>[1]Estadística!$S$7:$S$8</c:f>
              <c:numCache>
                <c:formatCode>General</c:formatCode>
                <c:ptCount val="2"/>
                <c:pt idx="0">
                  <c:v>0.23794438577965504</c:v>
                </c:pt>
                <c:pt idx="1">
                  <c:v>0.76205561422034496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55-4CC7-9955-A47C7C1323F4}"/>
            </c:ext>
            <c:ext xmlns:c15="http://schemas.microsoft.com/office/drawing/2012/chart" uri="{02D57815-91ED-43cb-92C2-25804820EDAC}">
              <c15:datalabelsRange>
                <c15:f>[1]Estadística!$R$7:$R$8</c15:f>
                <c15:dlblRangeCache>
                  <c:ptCount val="2"/>
                  <c:pt idx="0">
                    <c:v>2028</c:v>
                  </c:pt>
                  <c:pt idx="1">
                    <c:v>6495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5558112"/>
        <c:axId val="2055564640"/>
      </c:barChart>
      <c:catAx>
        <c:axId val="205555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2055564640"/>
        <c:crosses val="autoZero"/>
        <c:auto val="1"/>
        <c:lblAlgn val="ctr"/>
        <c:lblOffset val="100"/>
        <c:noMultiLvlLbl val="0"/>
      </c:catAx>
      <c:valAx>
        <c:axId val="2055564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55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1944755505785741"/>
          <c:w val="0.90411854434517325"/>
          <c:h val="0.744693783377861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33C5C83F-DC1A-42B2-9B15-8024E393F56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8B3231A-6B91-47F3-AE2B-E1DF092D6AF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225-4481-9010-5498B74EF49A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7FC7CFC-F6D6-4F7B-95F1-B692AD155244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51303447-3F06-484F-8C0E-500306DC03FD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[1]Estadística!$U$7:$U$8</c:f>
              <c:strCache>
                <c:ptCount val="2"/>
                <c:pt idx="0">
                  <c:v>Conocidas </c:v>
                </c:pt>
                <c:pt idx="1">
                  <c:v>Suspendidas </c:v>
                </c:pt>
              </c:strCache>
            </c:strRef>
          </c:cat>
          <c:val>
            <c:numRef>
              <c:f>[1]Estadística!$W$7:$W$8</c:f>
              <c:numCache>
                <c:formatCode>General</c:formatCode>
                <c:ptCount val="2"/>
                <c:pt idx="0">
                  <c:v>0.30734597156398102</c:v>
                </c:pt>
                <c:pt idx="1">
                  <c:v>0.69265402843601898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25-4481-9010-5498B74EF49A}"/>
            </c:ext>
            <c:ext xmlns:c15="http://schemas.microsoft.com/office/drawing/2012/chart" uri="{02D57815-91ED-43cb-92C2-25804820EDAC}">
              <c15:datalabelsRange>
                <c15:f>[1]Estadística!$V$7:$V$8</c15:f>
                <c15:dlblRangeCache>
                  <c:ptCount val="2"/>
                  <c:pt idx="0">
                    <c:v>2594</c:v>
                  </c:pt>
                  <c:pt idx="1">
                    <c:v>5846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5568448"/>
        <c:axId val="2055564096"/>
      </c:barChart>
      <c:catAx>
        <c:axId val="20555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2055564096"/>
        <c:crosses val="autoZero"/>
        <c:auto val="1"/>
        <c:lblAlgn val="ctr"/>
        <c:lblOffset val="100"/>
        <c:noMultiLvlLbl val="0"/>
      </c:catAx>
      <c:valAx>
        <c:axId val="2055564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556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C8A-4B1C-91A8-AF8F1B532135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C8A-4B1C-91A8-AF8F1B532135}"/>
              </c:ext>
            </c:extLst>
          </c:dPt>
          <c:dPt>
            <c:idx val="2"/>
            <c:bubble3D val="0"/>
            <c:explosion val="12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C8A-4B1C-91A8-AF8F1B532135}"/>
              </c:ext>
            </c:extLst>
          </c:dPt>
          <c:dLbls>
            <c:dLbl>
              <c:idx val="0"/>
              <c:layout>
                <c:manualLayout>
                  <c:x val="3.1110362541580699E-2"/>
                  <c:y val="-8.79443467624799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8A-4B1C-91A8-AF8F1B53213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7718440817617022E-2"/>
                  <c:y val="0.100451987717398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8A-4B1C-91A8-AF8F1B53213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548369470529508E-2"/>
                  <c:y val="-5.66392654169108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C8A-4B1C-91A8-AF8F1B53213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[1]Estadística!$G$42:$G$44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[1]Estadística!$I$42:$I$44</c:f>
              <c:numCache>
                <c:formatCode>General</c:formatCode>
                <c:ptCount val="3"/>
                <c:pt idx="0">
                  <c:v>0.11538461538461539</c:v>
                </c:pt>
                <c:pt idx="1">
                  <c:v>0.17948717948717949</c:v>
                </c:pt>
                <c:pt idx="2">
                  <c:v>0.70512820512820518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C8A-4B1C-91A8-AF8F1B5321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just"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1944755505785741"/>
          <c:w val="0.90411854434517325"/>
          <c:h val="0.744693783377861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>
              <a:glow rad="635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[1]Estadística!$K$5:$K$7</c:f>
              <c:strCache>
                <c:ptCount val="3"/>
                <c:pt idx="0">
                  <c:v>Depositados</c:v>
                </c:pt>
                <c:pt idx="1">
                  <c:v>Acogidos</c:v>
                </c:pt>
                <c:pt idx="2">
                  <c:v>Rechazados</c:v>
                </c:pt>
              </c:strCache>
            </c:strRef>
          </c:cat>
          <c:val>
            <c:numRef>
              <c:f>[1]Estadística!$L$5:$L$7</c:f>
              <c:numCache>
                <c:formatCode>General</c:formatCode>
                <c:ptCount val="3"/>
                <c:pt idx="0">
                  <c:v>101</c:v>
                </c:pt>
                <c:pt idx="1">
                  <c:v>38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9A-4837-91BF-B8299FFD08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5555936"/>
        <c:axId val="2055553760"/>
      </c:barChart>
      <c:catAx>
        <c:axId val="20555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2055553760"/>
        <c:crosses val="autoZero"/>
        <c:auto val="1"/>
        <c:lblAlgn val="ctr"/>
        <c:lblOffset val="100"/>
        <c:noMultiLvlLbl val="0"/>
      </c:catAx>
      <c:valAx>
        <c:axId val="2055553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555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effectLst>
              <a:glow rad="635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explosion val="6"/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>
                <a:glow rad="635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2A7-476B-B765-CA3FCC73B2F2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>
                <a:glow rad="635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2A7-476B-B765-CA3FCC73B2F2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>
                <a:glow rad="63500">
                  <a:schemeClr val="accent3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2A7-476B-B765-CA3FCC73B2F2}"/>
              </c:ext>
            </c:extLst>
          </c:dPt>
          <c:dLbls>
            <c:dLbl>
              <c:idx val="0"/>
              <c:layout>
                <c:manualLayout>
                  <c:x val="6.2089024076976591E-4"/>
                  <c:y val="-8.2098250537212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2A7-476B-B765-CA3FCC73B2F2}"/>
                </c:ext>
                <c:ext xmlns:c15="http://schemas.microsoft.com/office/drawing/2012/chart" uri="{CE6537A1-D6FC-4f65-9D91-7224C49458BB}">
                  <c15:layout>
                    <c:manualLayout>
                      <c:w val="0.21723656128237692"/>
                      <c:h val="0.1384982166564472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9923930527363946E-2"/>
                  <c:y val="2.16496733362293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2A7-476B-B765-CA3FCC73B2F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[1]Estadística!$N$5:$N$7</c:f>
              <c:strCache>
                <c:ptCount val="3"/>
                <c:pt idx="0">
                  <c:v>Depositados</c:v>
                </c:pt>
                <c:pt idx="1">
                  <c:v>Acogidos</c:v>
                </c:pt>
                <c:pt idx="2">
                  <c:v>Rechazados</c:v>
                </c:pt>
              </c:strCache>
            </c:strRef>
          </c:cat>
          <c:val>
            <c:numRef>
              <c:f>[1]Estadística!$O$5:$O$7</c:f>
              <c:numCache>
                <c:formatCode>General</c:formatCode>
                <c:ptCount val="3"/>
                <c:pt idx="0">
                  <c:v>30</c:v>
                </c:pt>
                <c:pt idx="1">
                  <c:v>11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2A7-476B-B765-CA3FCC73B2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just"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1944755505785741"/>
          <c:w val="0.90411854434517325"/>
          <c:h val="0.744693783377861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>
              <a:glow rad="635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[1]Estadística!$N$42:$N$44</c:f>
              <c:strCache>
                <c:ptCount val="3"/>
                <c:pt idx="0">
                  <c:v>Depositados</c:v>
                </c:pt>
                <c:pt idx="1">
                  <c:v>Rechazados</c:v>
                </c:pt>
                <c:pt idx="2">
                  <c:v>Acogidos</c:v>
                </c:pt>
              </c:strCache>
            </c:strRef>
          </c:cat>
          <c:val>
            <c:numRef>
              <c:f>[1]Estadística!$O$42:$O$44</c:f>
              <c:numCache>
                <c:formatCode>General</c:formatCode>
                <c:ptCount val="3"/>
                <c:pt idx="0">
                  <c:v>336</c:v>
                </c:pt>
                <c:pt idx="1">
                  <c:v>117</c:v>
                </c:pt>
                <c:pt idx="2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D4-4E8B-BB45-13F8B5A49D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5560288"/>
        <c:axId val="2055560832"/>
      </c:barChart>
      <c:catAx>
        <c:axId val="20555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2055560832"/>
        <c:crosses val="autoZero"/>
        <c:auto val="1"/>
        <c:lblAlgn val="ctr"/>
        <c:lblOffset val="100"/>
        <c:noMultiLvlLbl val="0"/>
      </c:catAx>
      <c:valAx>
        <c:axId val="20555608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556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1944755505785741"/>
          <c:w val="0.90411854434517325"/>
          <c:h val="0.744693783377861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>
              <a:glow rad="63500">
                <a:schemeClr val="accent3">
                  <a:satMod val="175000"/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[1]Estadística!$Q$41:$Q$43</c:f>
              <c:strCache>
                <c:ptCount val="3"/>
                <c:pt idx="0">
                  <c:v>Depositados</c:v>
                </c:pt>
                <c:pt idx="1">
                  <c:v>Rechazados</c:v>
                </c:pt>
                <c:pt idx="2">
                  <c:v>Acogidos</c:v>
                </c:pt>
              </c:strCache>
            </c:strRef>
          </c:cat>
          <c:val>
            <c:numRef>
              <c:f>[1]Estadística!$R$41:$R$43</c:f>
              <c:numCache>
                <c:formatCode>General</c:formatCode>
                <c:ptCount val="3"/>
                <c:pt idx="0">
                  <c:v>819</c:v>
                </c:pt>
                <c:pt idx="1">
                  <c:v>500</c:v>
                </c:pt>
                <c:pt idx="2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B-47FE-AB8B-C588D0D691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5561376"/>
        <c:axId val="2055554304"/>
      </c:barChart>
      <c:catAx>
        <c:axId val="205556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419"/>
          </a:p>
        </c:txPr>
        <c:crossAx val="2055554304"/>
        <c:crosses val="autoZero"/>
        <c:auto val="1"/>
        <c:lblAlgn val="ctr"/>
        <c:lblOffset val="100"/>
        <c:noMultiLvlLbl val="0"/>
      </c:catAx>
      <c:valAx>
        <c:axId val="205555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556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AF-4547-8E2E-84EA5CCE2B40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AF-4547-8E2E-84EA5CCE2B40}"/>
              </c:ext>
            </c:extLst>
          </c:dPt>
          <c:dPt>
            <c:idx val="2"/>
            <c:bubble3D val="0"/>
            <c:explosion val="12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FAF-4547-8E2E-84EA5CCE2B40}"/>
              </c:ext>
            </c:extLst>
          </c:dPt>
          <c:dLbls>
            <c:dLbl>
              <c:idx val="0"/>
              <c:layout>
                <c:manualLayout>
                  <c:x val="3.1110362541580699E-2"/>
                  <c:y val="-8.79443467624799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AF-4547-8E2E-84EA5CCE2B4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[1]Estadística!$T$41:$T$43</c:f>
              <c:strCache>
                <c:ptCount val="3"/>
                <c:pt idx="0">
                  <c:v>Depositados</c:v>
                </c:pt>
                <c:pt idx="1">
                  <c:v>Acogidos</c:v>
                </c:pt>
                <c:pt idx="2">
                  <c:v>Rechazados</c:v>
                </c:pt>
              </c:strCache>
            </c:strRef>
          </c:cat>
          <c:val>
            <c:numRef>
              <c:f>[1]Estadística!$U$41:$U$43</c:f>
              <c:numCache>
                <c:formatCode>General</c:formatCode>
                <c:ptCount val="3"/>
                <c:pt idx="0">
                  <c:v>411</c:v>
                </c:pt>
                <c:pt idx="1">
                  <c:v>80</c:v>
                </c:pt>
                <c:pt idx="2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AF-4547-8E2E-84EA5CCE2B4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just"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1070942</xdr:colOff>
      <xdr:row>7</xdr:row>
      <xdr:rowOff>67195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94942" cy="1343545"/>
        </a:xfrm>
        <a:prstGeom prst="rect">
          <a:avLst/>
        </a:prstGeom>
      </xdr:spPr>
    </xdr:pic>
    <xdr:clientData/>
  </xdr:twoCellAnchor>
  <xdr:twoCellAnchor>
    <xdr:from>
      <xdr:col>2</xdr:col>
      <xdr:colOff>12805</xdr:colOff>
      <xdr:row>14</xdr:row>
      <xdr:rowOff>200822</xdr:rowOff>
    </xdr:from>
    <xdr:to>
      <xdr:col>4</xdr:col>
      <xdr:colOff>555490</xdr:colOff>
      <xdr:row>29</xdr:row>
      <xdr:rowOff>5601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203307</xdr:colOff>
      <xdr:row>10</xdr:row>
      <xdr:rowOff>127987</xdr:rowOff>
    </xdr:from>
    <xdr:to>
      <xdr:col>19</xdr:col>
      <xdr:colOff>339378</xdr:colOff>
      <xdr:row>24</xdr:row>
      <xdr:rowOff>54508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1155878</xdr:colOff>
      <xdr:row>10</xdr:row>
      <xdr:rowOff>152799</xdr:rowOff>
    </xdr:from>
    <xdr:to>
      <xdr:col>24</xdr:col>
      <xdr:colOff>714265</xdr:colOff>
      <xdr:row>24</xdr:row>
      <xdr:rowOff>79320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403899</xdr:colOff>
      <xdr:row>46</xdr:row>
      <xdr:rowOff>138367</xdr:rowOff>
    </xdr:from>
    <xdr:to>
      <xdr:col>8</xdr:col>
      <xdr:colOff>728384</xdr:colOff>
      <xdr:row>63</xdr:row>
      <xdr:rowOff>67234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638175</xdr:colOff>
      <xdr:row>9</xdr:row>
      <xdr:rowOff>19050</xdr:rowOff>
    </xdr:from>
    <xdr:to>
      <xdr:col>12</xdr:col>
      <xdr:colOff>406977</xdr:colOff>
      <xdr:row>16</xdr:row>
      <xdr:rowOff>102381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741535</xdr:colOff>
      <xdr:row>10</xdr:row>
      <xdr:rowOff>98903</xdr:rowOff>
    </xdr:from>
    <xdr:to>
      <xdr:col>15</xdr:col>
      <xdr:colOff>1008529</xdr:colOff>
      <xdr:row>21</xdr:row>
      <xdr:rowOff>11205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1042146</xdr:colOff>
      <xdr:row>46</xdr:row>
      <xdr:rowOff>45946</xdr:rowOff>
    </xdr:from>
    <xdr:to>
      <xdr:col>15</xdr:col>
      <xdr:colOff>392204</xdr:colOff>
      <xdr:row>55</xdr:row>
      <xdr:rowOff>119904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1339102</xdr:colOff>
      <xdr:row>46</xdr:row>
      <xdr:rowOff>90770</xdr:rowOff>
    </xdr:from>
    <xdr:to>
      <xdr:col>18</xdr:col>
      <xdr:colOff>291353</xdr:colOff>
      <xdr:row>57</xdr:row>
      <xdr:rowOff>44824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773206</xdr:colOff>
      <xdr:row>45</xdr:row>
      <xdr:rowOff>158002</xdr:rowOff>
    </xdr:from>
    <xdr:to>
      <xdr:col>20</xdr:col>
      <xdr:colOff>1355912</xdr:colOff>
      <xdr:row>57</xdr:row>
      <xdr:rowOff>44822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526676</xdr:colOff>
      <xdr:row>46</xdr:row>
      <xdr:rowOff>34738</xdr:rowOff>
    </xdr:from>
    <xdr:to>
      <xdr:col>27</xdr:col>
      <xdr:colOff>526676</xdr:colOff>
      <xdr:row>56</xdr:row>
      <xdr:rowOff>155761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28</xdr:col>
      <xdr:colOff>145677</xdr:colOff>
      <xdr:row>45</xdr:row>
      <xdr:rowOff>135592</xdr:rowOff>
    </xdr:from>
    <xdr:to>
      <xdr:col>33</xdr:col>
      <xdr:colOff>268942</xdr:colOff>
      <xdr:row>61</xdr:row>
      <xdr:rowOff>22413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431346</xdr:colOff>
      <xdr:row>21</xdr:row>
      <xdr:rowOff>37419</xdr:rowOff>
    </xdr:from>
    <xdr:to>
      <xdr:col>10</xdr:col>
      <xdr:colOff>13607</xdr:colOff>
      <xdr:row>39</xdr:row>
      <xdr:rowOff>122463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326572</xdr:colOff>
      <xdr:row>39</xdr:row>
      <xdr:rowOff>1</xdr:rowOff>
    </xdr:from>
    <xdr:to>
      <xdr:col>4</xdr:col>
      <xdr:colOff>530679</xdr:colOff>
      <xdr:row>62</xdr:row>
      <xdr:rowOff>27214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25</xdr:col>
      <xdr:colOff>155864</xdr:colOff>
      <xdr:row>11</xdr:row>
      <xdr:rowOff>13854</xdr:rowOff>
    </xdr:from>
    <xdr:to>
      <xdr:col>29</xdr:col>
      <xdr:colOff>502227</xdr:colOff>
      <xdr:row>25</xdr:row>
      <xdr:rowOff>90054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30</xdr:col>
      <xdr:colOff>562839</xdr:colOff>
      <xdr:row>10</xdr:row>
      <xdr:rowOff>377536</xdr:rowOff>
    </xdr:from>
    <xdr:to>
      <xdr:col>36</xdr:col>
      <xdr:colOff>112567</xdr:colOff>
      <xdr:row>25</xdr:row>
      <xdr:rowOff>3463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647823</xdr:colOff>
      <xdr:row>103</xdr:row>
      <xdr:rowOff>65437</xdr:rowOff>
    </xdr:from>
    <xdr:to>
      <xdr:col>5</xdr:col>
      <xdr:colOff>88693</xdr:colOff>
      <xdr:row>120</xdr:row>
      <xdr:rowOff>32780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ENSA/OneDrive/Escritorio/1-Estad&#237;stica%20enero-marzo%202022%20por%20Oficinas-O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San José de Ocoa"/>
      <sheetName val="2-Puerto Plata"/>
      <sheetName val="3-Neyba"/>
      <sheetName val="4-San Francisco de Macorís"/>
      <sheetName val="5-Samaná"/>
      <sheetName val="6-Nagua"/>
      <sheetName val="7-Mao"/>
      <sheetName val="8-Higuey"/>
      <sheetName val="9-LaVega"/>
      <sheetName val="10-Constanza"/>
      <sheetName val="11-Salcedo"/>
      <sheetName val="12-Elias Piña"/>
      <sheetName val="13-Monte Plata"/>
      <sheetName val="14-Hato Mayor"/>
      <sheetName val="15-Pedernales"/>
      <sheetName val="16-Santo Domingo Oeste"/>
      <sheetName val="17-Santiago"/>
      <sheetName val="18-Distrito Nacional"/>
      <sheetName val="19-Baní"/>
      <sheetName val="20-La Romana"/>
      <sheetName val="21-Villa Altagracia"/>
      <sheetName val="22-Prov. Santo Domingo"/>
      <sheetName val="23-Bonao"/>
      <sheetName val="24-Barahona"/>
      <sheetName val="25-San Cristobal"/>
      <sheetName val="26-San Juan de la Maguana"/>
      <sheetName val="27-Las Matas de Fárfan"/>
      <sheetName val="28-Azua"/>
      <sheetName val="29-San Pedro de Macorís"/>
      <sheetName val="30-El Seibo"/>
      <sheetName val="31-Moca"/>
      <sheetName val="32-Cotuí"/>
      <sheetName val="33-DAJABON "/>
      <sheetName val="34-MONTECRISTI"/>
      <sheetName val="35-SANTIAGO RODRÍGUEZ"/>
      <sheetName val="36-JIMANÍ"/>
      <sheetName val="NACIONAL"/>
      <sheetName val="Estadística"/>
      <sheetName val="REPORTE ORDINARIO"/>
      <sheetName val="RE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6">
          <cell r="H16">
            <v>5464</v>
          </cell>
          <cell r="I16">
            <v>333</v>
          </cell>
        </row>
      </sheetData>
      <sheetData sheetId="37">
        <row r="5">
          <cell r="K5" t="str">
            <v>Depositados</v>
          </cell>
          <cell r="L5">
            <v>101</v>
          </cell>
          <cell r="N5" t="str">
            <v>Depositados</v>
          </cell>
          <cell r="O5">
            <v>30</v>
          </cell>
        </row>
        <row r="6">
          <cell r="K6" t="str">
            <v>Acogidos</v>
          </cell>
          <cell r="L6">
            <v>38</v>
          </cell>
          <cell r="N6" t="str">
            <v>Acogidos</v>
          </cell>
          <cell r="O6">
            <v>11</v>
          </cell>
        </row>
        <row r="7">
          <cell r="K7" t="str">
            <v>Rechazados</v>
          </cell>
          <cell r="L7">
            <v>7</v>
          </cell>
          <cell r="N7" t="str">
            <v>Rechazados</v>
          </cell>
          <cell r="O7">
            <v>0</v>
          </cell>
          <cell r="Q7" t="str">
            <v xml:space="preserve">Conocidas </v>
          </cell>
          <cell r="R7">
            <v>2028</v>
          </cell>
          <cell r="S7">
            <v>0.23794438577965504</v>
          </cell>
          <cell r="U7" t="str">
            <v xml:space="preserve">Conocidas </v>
          </cell>
          <cell r="V7">
            <v>2594</v>
          </cell>
          <cell r="W7">
            <v>0.30734597156398102</v>
          </cell>
          <cell r="Z7" t="str">
            <v xml:space="preserve">Conocidas </v>
          </cell>
          <cell r="AA7">
            <v>0</v>
          </cell>
          <cell r="AB7">
            <v>0</v>
          </cell>
          <cell r="AD7" t="str">
            <v xml:space="preserve">Conocidas </v>
          </cell>
          <cell r="AE7">
            <v>6</v>
          </cell>
          <cell r="AF7">
            <v>0.25</v>
          </cell>
        </row>
        <row r="8">
          <cell r="Q8" t="str">
            <v xml:space="preserve">Suspendidas </v>
          </cell>
          <cell r="R8">
            <v>6495</v>
          </cell>
          <cell r="S8">
            <v>0.76205561422034496</v>
          </cell>
          <cell r="U8" t="str">
            <v xml:space="preserve">Suspendidas </v>
          </cell>
          <cell r="V8">
            <v>5846</v>
          </cell>
          <cell r="W8">
            <v>0.69265402843601898</v>
          </cell>
          <cell r="Z8" t="str">
            <v xml:space="preserve">Suspendidas </v>
          </cell>
          <cell r="AA8">
            <v>4</v>
          </cell>
          <cell r="AB8">
            <v>1</v>
          </cell>
          <cell r="AD8" t="str">
            <v xml:space="preserve">Suspendidas </v>
          </cell>
          <cell r="AE8">
            <v>18</v>
          </cell>
          <cell r="AF8">
            <v>0.75</v>
          </cell>
        </row>
        <row r="11">
          <cell r="G11" t="str">
            <v>Impedimento de Salida Interno</v>
          </cell>
          <cell r="H11">
            <v>4</v>
          </cell>
          <cell r="I11">
            <v>1.0548523206751054E-3</v>
          </cell>
        </row>
        <row r="12">
          <cell r="C12" t="str">
            <v>Hombres</v>
          </cell>
          <cell r="D12">
            <v>5464</v>
          </cell>
          <cell r="E12">
            <v>0.94255649473865788</v>
          </cell>
          <cell r="G12" t="str">
            <v>Impedimento de Salida Externo</v>
          </cell>
          <cell r="H12">
            <v>7</v>
          </cell>
          <cell r="I12">
            <v>1.8459915611814346E-3</v>
          </cell>
        </row>
        <row r="13">
          <cell r="C13" t="str">
            <v>Mujeres</v>
          </cell>
          <cell r="D13">
            <v>333</v>
          </cell>
          <cell r="E13">
            <v>5.7443505261342072E-2</v>
          </cell>
          <cell r="G13" t="str">
            <v>Arresto Domiciliario</v>
          </cell>
          <cell r="H13">
            <v>16</v>
          </cell>
          <cell r="I13">
            <v>4.2194092827004216E-3</v>
          </cell>
        </row>
        <row r="14">
          <cell r="G14" t="str">
            <v>Vigilancia Institucional</v>
          </cell>
          <cell r="H14">
            <v>39</v>
          </cell>
          <cell r="I14">
            <v>1.0284810126582278E-2</v>
          </cell>
        </row>
        <row r="15">
          <cell r="G15" t="str">
            <v>Libertad sin Medida de Coerción</v>
          </cell>
          <cell r="H15">
            <v>277</v>
          </cell>
          <cell r="I15">
            <v>7.3048523206751051E-2</v>
          </cell>
        </row>
        <row r="16">
          <cell r="G16" t="str">
            <v>Garantía Económica de Imposible Cumplimiento</v>
          </cell>
          <cell r="H16">
            <v>323</v>
          </cell>
          <cell r="I16">
            <v>8.5179324894514769E-2</v>
          </cell>
        </row>
        <row r="17">
          <cell r="G17" t="str">
            <v>Presentación Periódica</v>
          </cell>
          <cell r="H17">
            <v>798</v>
          </cell>
          <cell r="I17">
            <v>0.21044303797468356</v>
          </cell>
        </row>
        <row r="18">
          <cell r="G18" t="str">
            <v>Libertad por Garantía Económica</v>
          </cell>
          <cell r="H18">
            <v>970</v>
          </cell>
          <cell r="I18">
            <v>0.25580168776371309</v>
          </cell>
        </row>
        <row r="19">
          <cell r="G19" t="str">
            <v>Prisión Preventiva</v>
          </cell>
          <cell r="H19">
            <v>1358</v>
          </cell>
          <cell r="I19">
            <v>0.3581223628691983</v>
          </cell>
        </row>
        <row r="41">
          <cell r="Q41" t="str">
            <v>Depositados</v>
          </cell>
          <cell r="R41">
            <v>819</v>
          </cell>
          <cell r="T41" t="str">
            <v>Depositados</v>
          </cell>
          <cell r="U41">
            <v>411</v>
          </cell>
          <cell r="X41" t="str">
            <v>Depositados</v>
          </cell>
          <cell r="Y41">
            <v>332</v>
          </cell>
          <cell r="AD41" t="str">
            <v>Depositados</v>
          </cell>
          <cell r="AE41">
            <v>126</v>
          </cell>
        </row>
        <row r="42">
          <cell r="G42" t="str">
            <v>Criterio de Oportunidad</v>
          </cell>
          <cell r="I42">
            <v>0.11538461538461539</v>
          </cell>
          <cell r="N42" t="str">
            <v>Depositados</v>
          </cell>
          <cell r="O42">
            <v>336</v>
          </cell>
          <cell r="Q42" t="str">
            <v>Rechazados</v>
          </cell>
          <cell r="R42">
            <v>500</v>
          </cell>
          <cell r="T42" t="str">
            <v>Acogidos</v>
          </cell>
          <cell r="U42">
            <v>80</v>
          </cell>
          <cell r="X42" t="str">
            <v>Rechazados</v>
          </cell>
          <cell r="Y42">
            <v>137</v>
          </cell>
          <cell r="AD42" t="str">
            <v>Acogidos</v>
          </cell>
          <cell r="AE42">
            <v>7</v>
          </cell>
        </row>
        <row r="43">
          <cell r="G43" t="str">
            <v>Conciliación</v>
          </cell>
          <cell r="I43">
            <v>0.17948717948717949</v>
          </cell>
          <cell r="N43" t="str">
            <v>Rechazados</v>
          </cell>
          <cell r="O43">
            <v>117</v>
          </cell>
          <cell r="Q43" t="str">
            <v>Acogidos</v>
          </cell>
          <cell r="R43">
            <v>320</v>
          </cell>
          <cell r="T43" t="str">
            <v>Rechazados</v>
          </cell>
          <cell r="U43">
            <v>76</v>
          </cell>
          <cell r="X43" t="str">
            <v>Acogidos</v>
          </cell>
          <cell r="Y43">
            <v>45</v>
          </cell>
          <cell r="AD43" t="str">
            <v>Rechazados</v>
          </cell>
          <cell r="AE43">
            <v>78</v>
          </cell>
        </row>
        <row r="44">
          <cell r="G44" t="str">
            <v>Suspensión Condicional del Procedimiento</v>
          </cell>
          <cell r="I44">
            <v>0.70512820512820518</v>
          </cell>
          <cell r="N44" t="str">
            <v>Acogidos</v>
          </cell>
          <cell r="O44">
            <v>78</v>
          </cell>
        </row>
        <row r="73">
          <cell r="C73" t="str">
            <v>Sustitución de la Multa Definitiva</v>
          </cell>
          <cell r="D73">
            <v>4</v>
          </cell>
          <cell r="E73">
            <v>1.6992353440951572E-3</v>
          </cell>
        </row>
        <row r="74">
          <cell r="C74" t="str">
            <v xml:space="preserve">Perdón Judicial (Con Pena Eximida) </v>
          </cell>
          <cell r="D74">
            <v>6</v>
          </cell>
          <cell r="E74">
            <v>2.5488530161427358E-3</v>
          </cell>
        </row>
        <row r="75">
          <cell r="C75" t="str">
            <v>Traslados Otorgados Fuera de la Jurisdicción</v>
          </cell>
          <cell r="D75">
            <v>7</v>
          </cell>
          <cell r="E75">
            <v>2.9736618521665251E-3</v>
          </cell>
        </row>
        <row r="76">
          <cell r="C76" t="str">
            <v>Libertad Condicional Definitiva</v>
          </cell>
          <cell r="D76">
            <v>8</v>
          </cell>
          <cell r="E76">
            <v>3.3984706881903144E-3</v>
          </cell>
        </row>
        <row r="77">
          <cell r="C77" t="str">
            <v>Criterio de Oportunidad</v>
          </cell>
          <cell r="D77">
            <v>9</v>
          </cell>
          <cell r="E77">
            <v>3.8232795242141037E-3</v>
          </cell>
        </row>
        <row r="78">
          <cell r="C78" t="str">
            <v>Fallecimiento</v>
          </cell>
          <cell r="D78">
            <v>11</v>
          </cell>
          <cell r="E78">
            <v>4.6728971962616819E-3</v>
          </cell>
        </row>
        <row r="79">
          <cell r="C79" t="str">
            <v>Nulidad del Procedimiento</v>
          </cell>
          <cell r="D79">
            <v>17</v>
          </cell>
          <cell r="E79">
            <v>7.2217502124044177E-3</v>
          </cell>
        </row>
        <row r="80">
          <cell r="C80" t="str">
            <v>Prescripción</v>
          </cell>
          <cell r="D80">
            <v>20</v>
          </cell>
          <cell r="E80">
            <v>8.4961767204757861E-3</v>
          </cell>
        </row>
        <row r="81">
          <cell r="C81" t="str">
            <v>Declinatoria al Tribunal de Adolescentes</v>
          </cell>
          <cell r="D81">
            <v>26</v>
          </cell>
          <cell r="E81">
            <v>1.1045029736618521E-2</v>
          </cell>
        </row>
        <row r="82">
          <cell r="C82" t="str">
            <v xml:space="preserve">Condena Mínima (Pena Cumplida) </v>
          </cell>
          <cell r="D82">
            <v>37</v>
          </cell>
          <cell r="E82">
            <v>1.5717926932880204E-2</v>
          </cell>
        </row>
        <row r="83">
          <cell r="C83" t="str">
            <v>Agilización de Libertad</v>
          </cell>
          <cell r="D83">
            <v>135</v>
          </cell>
          <cell r="E83">
            <v>5.7349192863211558E-2</v>
          </cell>
        </row>
        <row r="84">
          <cell r="C84" t="str">
            <v>Archivo Definitivo</v>
          </cell>
          <cell r="D84">
            <v>356</v>
          </cell>
          <cell r="E84">
            <v>0.15123194562446898</v>
          </cell>
        </row>
        <row r="85">
          <cell r="C85" t="str">
            <v>Auto de No Ha Lugar</v>
          </cell>
          <cell r="D85">
            <v>450</v>
          </cell>
          <cell r="E85">
            <v>0.19116397621070519</v>
          </cell>
        </row>
        <row r="86">
          <cell r="C86" t="str">
            <v xml:space="preserve">Descargo </v>
          </cell>
          <cell r="D86">
            <v>480</v>
          </cell>
          <cell r="E86">
            <v>0.20390824129141885</v>
          </cell>
        </row>
        <row r="87">
          <cell r="C87" t="str">
            <v>Extinción</v>
          </cell>
          <cell r="D87">
            <v>785</v>
          </cell>
          <cell r="E87">
            <v>0.33347493627867458</v>
          </cell>
        </row>
        <row r="98">
          <cell r="C98" t="str">
            <v>ORD</v>
          </cell>
          <cell r="D98">
            <v>5797</v>
          </cell>
        </row>
        <row r="99">
          <cell r="C99" t="str">
            <v>NNA</v>
          </cell>
          <cell r="D99">
            <v>376</v>
          </cell>
        </row>
      </sheetData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F100"/>
  <sheetViews>
    <sheetView tabSelected="1" workbookViewId="0">
      <selection activeCell="B10" sqref="B10"/>
    </sheetView>
  </sheetViews>
  <sheetFormatPr baseColWidth="10" defaultRowHeight="12.75" x14ac:dyDescent="0.2"/>
  <cols>
    <col min="1" max="2" width="11.42578125" style="1"/>
    <col min="3" max="3" width="46.7109375" style="1" customWidth="1"/>
    <col min="4" max="4" width="24.85546875" style="1" customWidth="1"/>
    <col min="5" max="5" width="12.42578125" style="1" customWidth="1"/>
    <col min="6" max="6" width="11.42578125" style="1"/>
    <col min="7" max="7" width="60.7109375" style="1" customWidth="1"/>
    <col min="8" max="8" width="9.28515625" style="1" customWidth="1"/>
    <col min="9" max="10" width="11.42578125" style="1"/>
    <col min="11" max="11" width="18.85546875" style="1" customWidth="1"/>
    <col min="12" max="14" width="17.28515625" style="1" customWidth="1"/>
    <col min="15" max="15" width="11.42578125" style="1"/>
    <col min="16" max="16" width="20.140625" style="1" customWidth="1"/>
    <col min="17" max="17" width="23.28515625" style="1" customWidth="1"/>
    <col min="18" max="18" width="24.7109375" style="1" customWidth="1"/>
    <col min="19" max="19" width="18.5703125" style="1" customWidth="1"/>
    <col min="20" max="20" width="19.42578125" style="1" customWidth="1"/>
    <col min="21" max="21" width="21.42578125" style="1" customWidth="1"/>
    <col min="22" max="24" width="11.42578125" style="1"/>
    <col min="25" max="25" width="18" style="1" customWidth="1"/>
    <col min="26" max="26" width="17.140625" style="1" customWidth="1"/>
    <col min="27" max="27" width="11.42578125" style="1"/>
    <col min="28" max="28" width="23.42578125" style="1" customWidth="1"/>
    <col min="29" max="29" width="11.42578125" style="1"/>
    <col min="30" max="30" width="13.42578125" style="1" customWidth="1"/>
    <col min="31" max="31" width="11.42578125" style="1" customWidth="1"/>
    <col min="32" max="32" width="18.28515625" style="1" customWidth="1"/>
    <col min="33" max="16384" width="11.42578125" style="1"/>
  </cols>
  <sheetData>
    <row r="3" spans="3:32" x14ac:dyDescent="0.2">
      <c r="K3" s="64" t="s">
        <v>0</v>
      </c>
      <c r="L3" s="64"/>
      <c r="M3" s="2"/>
      <c r="N3" s="64" t="s">
        <v>1</v>
      </c>
      <c r="O3" s="64"/>
    </row>
    <row r="4" spans="3:32" x14ac:dyDescent="0.2">
      <c r="K4" s="3"/>
      <c r="L4" s="3"/>
      <c r="M4" s="4"/>
      <c r="N4" s="3"/>
      <c r="O4" s="3"/>
      <c r="Q4" s="58" t="s">
        <v>2</v>
      </c>
      <c r="R4" s="59"/>
      <c r="S4" s="60"/>
      <c r="U4" s="58" t="s">
        <v>3</v>
      </c>
      <c r="V4" s="59"/>
      <c r="W4" s="60"/>
      <c r="Z4" s="58" t="s">
        <v>4</v>
      </c>
      <c r="AA4" s="59"/>
      <c r="AB4" s="60"/>
      <c r="AD4" s="58" t="s">
        <v>5</v>
      </c>
      <c r="AE4" s="59"/>
      <c r="AF4" s="60"/>
    </row>
    <row r="5" spans="3:32" x14ac:dyDescent="0.2">
      <c r="K5" s="3" t="s">
        <v>6</v>
      </c>
      <c r="L5" s="5">
        <v>101</v>
      </c>
      <c r="M5" s="2"/>
      <c r="N5" s="3" t="s">
        <v>6</v>
      </c>
      <c r="O5" s="5">
        <v>30</v>
      </c>
      <c r="Q5" s="61"/>
      <c r="R5" s="62"/>
      <c r="S5" s="63"/>
      <c r="U5" s="61"/>
      <c r="V5" s="62"/>
      <c r="W5" s="63"/>
      <c r="Z5" s="61"/>
      <c r="AA5" s="62"/>
      <c r="AB5" s="63"/>
      <c r="AD5" s="61"/>
      <c r="AE5" s="62"/>
      <c r="AF5" s="63"/>
    </row>
    <row r="6" spans="3:32" x14ac:dyDescent="0.2">
      <c r="K6" s="3" t="s">
        <v>7</v>
      </c>
      <c r="L6" s="5">
        <v>38</v>
      </c>
      <c r="M6" s="2"/>
      <c r="N6" s="3" t="s">
        <v>7</v>
      </c>
      <c r="O6" s="5">
        <v>11</v>
      </c>
      <c r="Q6" s="6"/>
      <c r="R6" s="7"/>
      <c r="S6" s="8"/>
      <c r="U6" s="6"/>
      <c r="V6" s="7"/>
      <c r="W6" s="8"/>
      <c r="Z6" s="6"/>
      <c r="AA6" s="7"/>
      <c r="AB6" s="8"/>
      <c r="AD6" s="6"/>
      <c r="AE6" s="7"/>
      <c r="AF6" s="8"/>
    </row>
    <row r="7" spans="3:32" x14ac:dyDescent="0.2">
      <c r="K7" s="3" t="s">
        <v>8</v>
      </c>
      <c r="L7" s="5">
        <v>7</v>
      </c>
      <c r="M7" s="2"/>
      <c r="N7" s="3" t="s">
        <v>8</v>
      </c>
      <c r="O7" s="5">
        <v>0</v>
      </c>
      <c r="Q7" s="9" t="s">
        <v>9</v>
      </c>
      <c r="R7" s="10">
        <v>2028</v>
      </c>
      <c r="S7" s="11">
        <f>R7/R$9</f>
        <v>0.23794438577965504</v>
      </c>
      <c r="U7" s="9" t="s">
        <v>9</v>
      </c>
      <c r="V7" s="10">
        <v>2594</v>
      </c>
      <c r="W7" s="11">
        <f>V7/V$9</f>
        <v>0.30734597156398102</v>
      </c>
      <c r="Z7" s="9" t="s">
        <v>9</v>
      </c>
      <c r="AA7" s="10">
        <v>0</v>
      </c>
      <c r="AB7" s="11">
        <f>AA7/AA$9</f>
        <v>0</v>
      </c>
      <c r="AD7" s="9" t="s">
        <v>9</v>
      </c>
      <c r="AE7" s="10">
        <v>6</v>
      </c>
      <c r="AF7" s="11">
        <f>AE7/AE$9</f>
        <v>0.25</v>
      </c>
    </row>
    <row r="8" spans="3:32" ht="15.75" customHeight="1" x14ac:dyDescent="0.2">
      <c r="K8" s="3" t="s">
        <v>10</v>
      </c>
      <c r="L8" s="5">
        <f>SUM(L5:L7)</f>
        <v>146</v>
      </c>
      <c r="M8" s="2"/>
      <c r="N8" s="3" t="s">
        <v>10</v>
      </c>
      <c r="O8" s="5">
        <f>SUM(O5:O7)</f>
        <v>41</v>
      </c>
      <c r="Q8" s="9" t="s">
        <v>11</v>
      </c>
      <c r="R8" s="10">
        <v>6495</v>
      </c>
      <c r="S8" s="11">
        <f>R8/R$9</f>
        <v>0.76205561422034496</v>
      </c>
      <c r="U8" s="9" t="s">
        <v>11</v>
      </c>
      <c r="V8" s="10">
        <v>5846</v>
      </c>
      <c r="W8" s="11">
        <f>V8/V$9</f>
        <v>0.69265402843601898</v>
      </c>
      <c r="Z8" s="9" t="s">
        <v>11</v>
      </c>
      <c r="AA8" s="10">
        <v>4</v>
      </c>
      <c r="AB8" s="11">
        <f>AA8/AA$9</f>
        <v>1</v>
      </c>
      <c r="AD8" s="9" t="s">
        <v>11</v>
      </c>
      <c r="AE8" s="10">
        <v>18</v>
      </c>
      <c r="AF8" s="11">
        <f>AE8/AE$9</f>
        <v>0.75</v>
      </c>
    </row>
    <row r="9" spans="3:32" ht="13.5" thickBot="1" x14ac:dyDescent="0.25">
      <c r="M9" s="2"/>
      <c r="Q9" s="9" t="s">
        <v>10</v>
      </c>
      <c r="R9" s="10">
        <f>SUM(R7:R8)</f>
        <v>8523</v>
      </c>
      <c r="S9" s="12">
        <f>SUM(S7:S8)</f>
        <v>1</v>
      </c>
      <c r="U9" s="9" t="s">
        <v>10</v>
      </c>
      <c r="V9" s="10">
        <f>SUM(V7:V8)</f>
        <v>8440</v>
      </c>
      <c r="W9" s="12">
        <f>SUM(W7:W8)</f>
        <v>1</v>
      </c>
      <c r="Z9" s="9" t="s">
        <v>10</v>
      </c>
      <c r="AA9" s="10">
        <f>SUM(AA7:AA8)</f>
        <v>4</v>
      </c>
      <c r="AB9" s="12">
        <f>SUM(AB7:AB8)</f>
        <v>1</v>
      </c>
      <c r="AD9" s="9" t="s">
        <v>10</v>
      </c>
      <c r="AE9" s="10">
        <f>SUM(AE7:AE8)</f>
        <v>24</v>
      </c>
      <c r="AF9" s="12">
        <f>SUM(AF7:AF8)</f>
        <v>1</v>
      </c>
    </row>
    <row r="10" spans="3:32" ht="12.75" customHeight="1" thickBot="1" x14ac:dyDescent="0.25">
      <c r="C10" s="68"/>
      <c r="D10" s="68"/>
      <c r="E10" s="68"/>
      <c r="G10" s="13" t="s">
        <v>12</v>
      </c>
      <c r="H10" s="14" t="s">
        <v>13</v>
      </c>
      <c r="I10" s="14" t="s">
        <v>14</v>
      </c>
    </row>
    <row r="11" spans="3:32" ht="24" x14ac:dyDescent="0.2">
      <c r="C11" s="15" t="s">
        <v>15</v>
      </c>
      <c r="D11" s="16" t="s">
        <v>16</v>
      </c>
      <c r="E11" s="17" t="s">
        <v>17</v>
      </c>
      <c r="G11" s="18" t="s">
        <v>18</v>
      </c>
      <c r="H11" s="19">
        <v>4</v>
      </c>
      <c r="I11" s="20">
        <f t="shared" ref="I11:I19" si="0">H11/H$20</f>
        <v>1.0548523206751054E-3</v>
      </c>
    </row>
    <row r="12" spans="3:32" ht="14.25" customHeight="1" x14ac:dyDescent="0.2">
      <c r="C12" s="21" t="s">
        <v>19</v>
      </c>
      <c r="D12" s="22">
        <f>[1]NACIONAL!H16</f>
        <v>5464</v>
      </c>
      <c r="E12" s="23">
        <f>D12/D$14</f>
        <v>0.94255649473865788</v>
      </c>
      <c r="G12" s="18" t="s">
        <v>20</v>
      </c>
      <c r="H12" s="19">
        <v>7</v>
      </c>
      <c r="I12" s="20">
        <f t="shared" si="0"/>
        <v>1.8459915611814346E-3</v>
      </c>
    </row>
    <row r="13" spans="3:32" ht="15.75" x14ac:dyDescent="0.2">
      <c r="C13" s="21" t="s">
        <v>21</v>
      </c>
      <c r="D13" s="22">
        <f>[1]NACIONAL!I16</f>
        <v>333</v>
      </c>
      <c r="E13" s="23">
        <f>D13/D$14</f>
        <v>5.7443505261342072E-2</v>
      </c>
      <c r="G13" s="18" t="s">
        <v>22</v>
      </c>
      <c r="H13" s="19">
        <v>16</v>
      </c>
      <c r="I13" s="20">
        <f t="shared" si="0"/>
        <v>4.2194092827004216E-3</v>
      </c>
    </row>
    <row r="14" spans="3:32" ht="16.5" thickBot="1" x14ac:dyDescent="0.25">
      <c r="C14" s="24" t="s">
        <v>10</v>
      </c>
      <c r="D14" s="25">
        <f>SUM(D12:D13)</f>
        <v>5797</v>
      </c>
      <c r="E14" s="26">
        <f>SUM(E12:E13)</f>
        <v>1</v>
      </c>
      <c r="G14" s="18" t="s">
        <v>23</v>
      </c>
      <c r="H14" s="19">
        <v>39</v>
      </c>
      <c r="I14" s="20">
        <f t="shared" si="0"/>
        <v>1.0284810126582278E-2</v>
      </c>
    </row>
    <row r="15" spans="3:32" ht="15.75" x14ac:dyDescent="0.2">
      <c r="G15" s="18" t="s">
        <v>24</v>
      </c>
      <c r="H15" s="19">
        <v>277</v>
      </c>
      <c r="I15" s="20">
        <f t="shared" si="0"/>
        <v>7.3048523206751051E-2</v>
      </c>
    </row>
    <row r="16" spans="3:32" ht="15.75" x14ac:dyDescent="0.2">
      <c r="G16" s="18" t="s">
        <v>25</v>
      </c>
      <c r="H16" s="19">
        <v>323</v>
      </c>
      <c r="I16" s="20">
        <f t="shared" si="0"/>
        <v>8.5179324894514769E-2</v>
      </c>
    </row>
    <row r="17" spans="7:11" ht="15.75" x14ac:dyDescent="0.2">
      <c r="G17" s="18" t="s">
        <v>26</v>
      </c>
      <c r="H17" s="19">
        <v>798</v>
      </c>
      <c r="I17" s="20">
        <f t="shared" si="0"/>
        <v>0.21044303797468356</v>
      </c>
    </row>
    <row r="18" spans="7:11" ht="15.75" x14ac:dyDescent="0.2">
      <c r="G18" s="18" t="s">
        <v>27</v>
      </c>
      <c r="H18" s="19">
        <v>970</v>
      </c>
      <c r="I18" s="20">
        <f t="shared" si="0"/>
        <v>0.25580168776371309</v>
      </c>
    </row>
    <row r="19" spans="7:11" ht="15.75" x14ac:dyDescent="0.2">
      <c r="G19" s="18" t="s">
        <v>28</v>
      </c>
      <c r="H19" s="27">
        <v>1358</v>
      </c>
      <c r="I19" s="20">
        <f t="shared" si="0"/>
        <v>0.3581223628691983</v>
      </c>
    </row>
    <row r="20" spans="7:11" ht="16.5" thickBot="1" x14ac:dyDescent="0.25">
      <c r="G20" s="28" t="s">
        <v>10</v>
      </c>
      <c r="H20" s="29">
        <f>SUM(H11:H19)</f>
        <v>3792</v>
      </c>
      <c r="I20" s="30">
        <f>SUM(I11:I19)</f>
        <v>1</v>
      </c>
    </row>
    <row r="23" spans="7:11" ht="15.75" x14ac:dyDescent="0.2">
      <c r="G23" s="31" t="s">
        <v>10</v>
      </c>
      <c r="H23" s="31"/>
      <c r="I23" s="32"/>
    </row>
    <row r="26" spans="7:11" x14ac:dyDescent="0.2">
      <c r="K26" s="33"/>
    </row>
    <row r="37" spans="7:31" x14ac:dyDescent="0.2">
      <c r="P37" s="34"/>
      <c r="Q37" s="34"/>
      <c r="R37" s="34"/>
      <c r="S37" s="34"/>
      <c r="T37" s="34"/>
      <c r="U37" s="34"/>
    </row>
    <row r="38" spans="7:31" x14ac:dyDescent="0.2">
      <c r="P38" s="34"/>
      <c r="Q38" s="34"/>
      <c r="R38" s="34"/>
      <c r="S38" s="34"/>
      <c r="T38" s="34"/>
      <c r="U38" s="34"/>
    </row>
    <row r="40" spans="7:31" ht="16.5" thickBot="1" x14ac:dyDescent="0.25">
      <c r="G40" s="69"/>
      <c r="H40" s="69"/>
      <c r="N40" s="64" t="s">
        <v>29</v>
      </c>
      <c r="O40" s="64"/>
      <c r="Q40" s="64" t="s">
        <v>30</v>
      </c>
      <c r="R40" s="64"/>
      <c r="T40" s="64" t="s">
        <v>31</v>
      </c>
      <c r="U40" s="64"/>
      <c r="X40" s="64" t="s">
        <v>32</v>
      </c>
      <c r="Y40" s="64"/>
      <c r="AD40" s="64" t="s">
        <v>33</v>
      </c>
      <c r="AE40" s="64"/>
    </row>
    <row r="41" spans="7:31" ht="19.5" thickBot="1" x14ac:dyDescent="0.25">
      <c r="G41" s="35" t="s">
        <v>34</v>
      </c>
      <c r="H41" s="36" t="s">
        <v>13</v>
      </c>
      <c r="I41" s="37" t="s">
        <v>35</v>
      </c>
      <c r="N41" s="3"/>
      <c r="O41" s="3"/>
      <c r="Q41" s="3" t="s">
        <v>6</v>
      </c>
      <c r="R41" s="38">
        <v>819</v>
      </c>
      <c r="T41" s="3" t="s">
        <v>6</v>
      </c>
      <c r="U41" s="5">
        <v>411</v>
      </c>
      <c r="X41" s="3" t="s">
        <v>6</v>
      </c>
      <c r="Y41" s="5">
        <v>332</v>
      </c>
      <c r="AD41" s="3" t="s">
        <v>6</v>
      </c>
      <c r="AE41" s="5">
        <v>126</v>
      </c>
    </row>
    <row r="42" spans="7:31" ht="14.25" x14ac:dyDescent="0.2">
      <c r="G42" s="39" t="s">
        <v>36</v>
      </c>
      <c r="H42" s="40">
        <v>9</v>
      </c>
      <c r="I42" s="41">
        <f>H42/H$45</f>
        <v>0.11538461538461539</v>
      </c>
      <c r="N42" s="3" t="s">
        <v>6</v>
      </c>
      <c r="O42" s="5">
        <v>336</v>
      </c>
      <c r="Q42" s="3" t="s">
        <v>8</v>
      </c>
      <c r="R42" s="5">
        <v>500</v>
      </c>
      <c r="T42" s="3" t="s">
        <v>7</v>
      </c>
      <c r="U42" s="5">
        <v>80</v>
      </c>
      <c r="X42" s="3" t="s">
        <v>8</v>
      </c>
      <c r="Y42" s="5">
        <v>137</v>
      </c>
      <c r="AD42" s="3" t="s">
        <v>7</v>
      </c>
      <c r="AE42" s="5">
        <v>7</v>
      </c>
    </row>
    <row r="43" spans="7:31" ht="14.25" x14ac:dyDescent="0.2">
      <c r="G43" s="42" t="s">
        <v>37</v>
      </c>
      <c r="H43" s="43">
        <v>14</v>
      </c>
      <c r="I43" s="41">
        <f>H43/H$45</f>
        <v>0.17948717948717949</v>
      </c>
      <c r="N43" s="3" t="s">
        <v>8</v>
      </c>
      <c r="O43" s="5">
        <v>117</v>
      </c>
      <c r="Q43" s="3" t="s">
        <v>7</v>
      </c>
      <c r="R43" s="38">
        <v>320</v>
      </c>
      <c r="T43" s="3" t="s">
        <v>8</v>
      </c>
      <c r="U43" s="5">
        <v>76</v>
      </c>
      <c r="X43" s="3" t="s">
        <v>7</v>
      </c>
      <c r="Y43" s="5">
        <v>45</v>
      </c>
      <c r="AD43" s="3" t="s">
        <v>8</v>
      </c>
      <c r="AE43" s="5">
        <v>78</v>
      </c>
    </row>
    <row r="44" spans="7:31" ht="14.25" x14ac:dyDescent="0.2">
      <c r="G44" s="42" t="s">
        <v>38</v>
      </c>
      <c r="H44" s="43">
        <v>55</v>
      </c>
      <c r="I44" s="41">
        <f>H44/H$45</f>
        <v>0.70512820512820518</v>
      </c>
      <c r="N44" s="3" t="s">
        <v>7</v>
      </c>
      <c r="O44" s="5">
        <v>78</v>
      </c>
      <c r="Q44" s="3"/>
      <c r="R44" s="5">
        <f>SUM(R41:R43)</f>
        <v>1639</v>
      </c>
      <c r="T44" s="3" t="s">
        <v>10</v>
      </c>
      <c r="U44" s="5">
        <f>SUM(U41:U43)</f>
        <v>567</v>
      </c>
      <c r="X44" s="3" t="s">
        <v>10</v>
      </c>
      <c r="Y44" s="5">
        <f>SUM(Y41:Y43)</f>
        <v>514</v>
      </c>
      <c r="AD44" s="3" t="s">
        <v>10</v>
      </c>
      <c r="AE44" s="5">
        <f>SUM(AE41:AE43)</f>
        <v>211</v>
      </c>
    </row>
    <row r="45" spans="7:31" ht="15" thickBot="1" x14ac:dyDescent="0.25">
      <c r="G45" s="44" t="s">
        <v>10</v>
      </c>
      <c r="H45" s="45">
        <f>SUM(H42:H44)</f>
        <v>78</v>
      </c>
      <c r="I45" s="46">
        <f>SUM(I42:I44)</f>
        <v>1</v>
      </c>
      <c r="N45" s="3" t="s">
        <v>10</v>
      </c>
      <c r="O45" s="5">
        <f>SUM(O42:O44)</f>
        <v>531</v>
      </c>
    </row>
    <row r="66" spans="3:5" ht="13.5" thickBot="1" x14ac:dyDescent="0.25"/>
    <row r="67" spans="3:5" ht="16.5" thickBot="1" x14ac:dyDescent="0.25">
      <c r="C67" s="65" t="s">
        <v>39</v>
      </c>
      <c r="D67" s="66"/>
      <c r="E67" s="47" t="s">
        <v>35</v>
      </c>
    </row>
    <row r="68" spans="3:5" ht="15.75" x14ac:dyDescent="0.2">
      <c r="C68" s="48" t="s">
        <v>40</v>
      </c>
      <c r="D68" s="49">
        <v>0</v>
      </c>
      <c r="E68" s="50">
        <f t="shared" ref="E68:E87" si="1">D68/D$88</f>
        <v>0</v>
      </c>
    </row>
    <row r="69" spans="3:5" ht="15.75" x14ac:dyDescent="0.2">
      <c r="C69" s="48" t="s">
        <v>41</v>
      </c>
      <c r="D69" s="49">
        <v>0</v>
      </c>
      <c r="E69" s="50">
        <f t="shared" si="1"/>
        <v>0</v>
      </c>
    </row>
    <row r="70" spans="3:5" ht="15.75" x14ac:dyDescent="0.2">
      <c r="C70" s="48" t="s">
        <v>42</v>
      </c>
      <c r="D70" s="49">
        <v>0</v>
      </c>
      <c r="E70" s="50">
        <f t="shared" si="1"/>
        <v>0</v>
      </c>
    </row>
    <row r="71" spans="3:5" ht="15.75" x14ac:dyDescent="0.2">
      <c r="C71" s="48" t="s">
        <v>43</v>
      </c>
      <c r="D71" s="49">
        <v>1</v>
      </c>
      <c r="E71" s="50">
        <f t="shared" si="1"/>
        <v>4.248088360237893E-4</v>
      </c>
    </row>
    <row r="72" spans="3:5" ht="15.75" x14ac:dyDescent="0.2">
      <c r="C72" s="48" t="s">
        <v>44</v>
      </c>
      <c r="D72" s="49">
        <v>2</v>
      </c>
      <c r="E72" s="50">
        <f t="shared" si="1"/>
        <v>8.4961767204757861E-4</v>
      </c>
    </row>
    <row r="73" spans="3:5" ht="15.75" x14ac:dyDescent="0.2">
      <c r="C73" s="48" t="s">
        <v>45</v>
      </c>
      <c r="D73" s="49">
        <v>4</v>
      </c>
      <c r="E73" s="51">
        <f t="shared" si="1"/>
        <v>1.6992353440951572E-3</v>
      </c>
    </row>
    <row r="74" spans="3:5" ht="15.75" x14ac:dyDescent="0.2">
      <c r="C74" s="48" t="s">
        <v>46</v>
      </c>
      <c r="D74" s="49">
        <v>6</v>
      </c>
      <c r="E74" s="51">
        <f t="shared" si="1"/>
        <v>2.5488530161427358E-3</v>
      </c>
    </row>
    <row r="75" spans="3:5" ht="15.75" x14ac:dyDescent="0.2">
      <c r="C75" s="48" t="s">
        <v>47</v>
      </c>
      <c r="D75" s="52">
        <v>7</v>
      </c>
      <c r="E75" s="51">
        <f t="shared" si="1"/>
        <v>2.9736618521665251E-3</v>
      </c>
    </row>
    <row r="76" spans="3:5" ht="15.75" x14ac:dyDescent="0.2">
      <c r="C76" s="48" t="s">
        <v>48</v>
      </c>
      <c r="D76" s="52">
        <v>8</v>
      </c>
      <c r="E76" s="51">
        <f t="shared" si="1"/>
        <v>3.3984706881903144E-3</v>
      </c>
    </row>
    <row r="77" spans="3:5" ht="15.75" x14ac:dyDescent="0.2">
      <c r="C77" s="48" t="s">
        <v>36</v>
      </c>
      <c r="D77" s="49">
        <v>9</v>
      </c>
      <c r="E77" s="51">
        <f t="shared" si="1"/>
        <v>3.8232795242141037E-3</v>
      </c>
    </row>
    <row r="78" spans="3:5" ht="15.75" x14ac:dyDescent="0.2">
      <c r="C78" s="48" t="s">
        <v>49</v>
      </c>
      <c r="D78" s="49">
        <v>11</v>
      </c>
      <c r="E78" s="51">
        <f t="shared" si="1"/>
        <v>4.6728971962616819E-3</v>
      </c>
    </row>
    <row r="79" spans="3:5" ht="15.75" x14ac:dyDescent="0.2">
      <c r="C79" s="48" t="s">
        <v>50</v>
      </c>
      <c r="D79" s="49">
        <v>17</v>
      </c>
      <c r="E79" s="51">
        <f t="shared" si="1"/>
        <v>7.2217502124044177E-3</v>
      </c>
    </row>
    <row r="80" spans="3:5" ht="15.75" x14ac:dyDescent="0.2">
      <c r="C80" s="48" t="s">
        <v>51</v>
      </c>
      <c r="D80" s="49">
        <v>20</v>
      </c>
      <c r="E80" s="51">
        <f t="shared" si="1"/>
        <v>8.4961767204757861E-3</v>
      </c>
    </row>
    <row r="81" spans="3:5" ht="15.75" x14ac:dyDescent="0.2">
      <c r="C81" s="48" t="s">
        <v>52</v>
      </c>
      <c r="D81" s="52">
        <v>26</v>
      </c>
      <c r="E81" s="51">
        <f t="shared" si="1"/>
        <v>1.1045029736618521E-2</v>
      </c>
    </row>
    <row r="82" spans="3:5" ht="15.75" x14ac:dyDescent="0.2">
      <c r="C82" s="48" t="s">
        <v>53</v>
      </c>
      <c r="D82" s="52">
        <v>37</v>
      </c>
      <c r="E82" s="51">
        <f t="shared" si="1"/>
        <v>1.5717926932880204E-2</v>
      </c>
    </row>
    <row r="83" spans="3:5" ht="15.75" x14ac:dyDescent="0.2">
      <c r="C83" s="48" t="s">
        <v>54</v>
      </c>
      <c r="D83" s="49">
        <v>135</v>
      </c>
      <c r="E83" s="51">
        <f t="shared" si="1"/>
        <v>5.7349192863211558E-2</v>
      </c>
    </row>
    <row r="84" spans="3:5" ht="15.75" x14ac:dyDescent="0.2">
      <c r="C84" s="48" t="s">
        <v>55</v>
      </c>
      <c r="D84" s="49">
        <v>356</v>
      </c>
      <c r="E84" s="51">
        <f t="shared" si="1"/>
        <v>0.15123194562446898</v>
      </c>
    </row>
    <row r="85" spans="3:5" ht="15.75" x14ac:dyDescent="0.2">
      <c r="C85" s="48" t="s">
        <v>56</v>
      </c>
      <c r="D85" s="52">
        <v>450</v>
      </c>
      <c r="E85" s="51">
        <f t="shared" si="1"/>
        <v>0.19116397621070519</v>
      </c>
    </row>
    <row r="86" spans="3:5" ht="15.75" x14ac:dyDescent="0.2">
      <c r="C86" s="48" t="s">
        <v>57</v>
      </c>
      <c r="D86" s="52">
        <v>480</v>
      </c>
      <c r="E86" s="51">
        <f t="shared" si="1"/>
        <v>0.20390824129141885</v>
      </c>
    </row>
    <row r="87" spans="3:5" ht="15.75" x14ac:dyDescent="0.2">
      <c r="C87" s="48" t="s">
        <v>58</v>
      </c>
      <c r="D87" s="49">
        <v>785</v>
      </c>
      <c r="E87" s="51">
        <f t="shared" si="1"/>
        <v>0.33347493627867458</v>
      </c>
    </row>
    <row r="88" spans="3:5" ht="15.75" x14ac:dyDescent="0.2">
      <c r="C88" s="48" t="s">
        <v>13</v>
      </c>
      <c r="D88" s="49">
        <f>SUM(D68:D87)</f>
        <v>2354</v>
      </c>
      <c r="E88" s="53">
        <f>SUM(E68:E87)</f>
        <v>1</v>
      </c>
    </row>
    <row r="97" spans="3:4" x14ac:dyDescent="0.2">
      <c r="C97" s="67" t="s">
        <v>59</v>
      </c>
      <c r="D97" s="67"/>
    </row>
    <row r="98" spans="3:4" x14ac:dyDescent="0.2">
      <c r="C98" s="54" t="s">
        <v>60</v>
      </c>
      <c r="D98" s="55">
        <f>D14</f>
        <v>5797</v>
      </c>
    </row>
    <row r="99" spans="3:4" x14ac:dyDescent="0.2">
      <c r="C99" s="54" t="s">
        <v>61</v>
      </c>
      <c r="D99" s="56">
        <v>376</v>
      </c>
    </row>
    <row r="100" spans="3:4" ht="15.75" x14ac:dyDescent="0.25">
      <c r="C100" s="54" t="s">
        <v>62</v>
      </c>
      <c r="D100" s="57">
        <f>SUM(D98:D99)</f>
        <v>6173</v>
      </c>
    </row>
  </sheetData>
  <mergeCells count="15">
    <mergeCell ref="AD40:AE40"/>
    <mergeCell ref="C67:D67"/>
    <mergeCell ref="C97:D97"/>
    <mergeCell ref="C10:E10"/>
    <mergeCell ref="G40:H40"/>
    <mergeCell ref="N40:O40"/>
    <mergeCell ref="Q40:R40"/>
    <mergeCell ref="T40:U40"/>
    <mergeCell ref="X40:Y40"/>
    <mergeCell ref="AD4:AF5"/>
    <mergeCell ref="K3:L3"/>
    <mergeCell ref="N3:O3"/>
    <mergeCell ref="Q4:S5"/>
    <mergeCell ref="U4:W5"/>
    <mergeCell ref="Z4:A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 RAMOS</dc:creator>
  <cp:lastModifiedBy>Nahomy Willmore</cp:lastModifiedBy>
  <dcterms:created xsi:type="dcterms:W3CDTF">2022-04-12T12:46:41Z</dcterms:created>
  <dcterms:modified xsi:type="dcterms:W3CDTF">2025-03-21T14:28:55Z</dcterms:modified>
</cp:coreProperties>
</file>