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willmore\Desktop\"/>
    </mc:Choice>
  </mc:AlternateContent>
  <bookViews>
    <workbookView xWindow="0" yWindow="0" windowWidth="20490" windowHeight="7755" tabRatio="935" firstSheet="20" activeTab="35"/>
  </bookViews>
  <sheets>
    <sheet name="LM" sheetId="39" r:id="rId1"/>
    <sheet name="STR" sheetId="38" r:id="rId2"/>
    <sheet name="MC" sheetId="37" r:id="rId3"/>
    <sheet name="Dajabon" sheetId="36" r:id="rId4"/>
    <sheet name="MOCA" sheetId="35" r:id="rId5"/>
    <sheet name="SC" sheetId="34" r:id="rId6"/>
    <sheet name="Elías Piña" sheetId="33" r:id="rId7"/>
    <sheet name=" NEYBA" sheetId="30" r:id="rId8"/>
    <sheet name="Pedernales" sheetId="31" r:id="rId9"/>
    <sheet name="Jimaní" sheetId="32" r:id="rId10"/>
    <sheet name="Barahona" sheetId="29" r:id="rId11"/>
    <sheet name="Constanza" sheetId="28" r:id="rId12"/>
    <sheet name="La Vega" sheetId="27" r:id="rId13"/>
    <sheet name="Villa Altagracia" sheetId="26" r:id="rId14"/>
    <sheet name="Salcedo" sheetId="25" r:id="rId15"/>
    <sheet name="Nagua" sheetId="24" r:id="rId16"/>
    <sheet name="Samaná" sheetId="23" r:id="rId17"/>
    <sheet name="SFM" sheetId="22" r:id="rId18"/>
    <sheet name="Bonao" sheetId="21" r:id="rId19"/>
    <sheet name="Cotuí" sheetId="20" r:id="rId20"/>
    <sheet name="Baní" sheetId="19" r:id="rId21"/>
    <sheet name="Azua" sheetId="18" r:id="rId22"/>
    <sheet name="SJO" sheetId="17" r:id="rId23"/>
    <sheet name="Hato Mayor" sheetId="16" r:id="rId24"/>
    <sheet name="Higuey " sheetId="15" r:id="rId25"/>
    <sheet name="La Romana" sheetId="14" r:id="rId26"/>
    <sheet name="EL SEIBO" sheetId="13" r:id="rId27"/>
    <sheet name="SPM" sheetId="12" r:id="rId28"/>
    <sheet name="MP" sheetId="11" r:id="rId29"/>
    <sheet name="SD" sheetId="10" r:id="rId30"/>
    <sheet name="Mao" sheetId="9" r:id="rId31"/>
    <sheet name="Santiago" sheetId="8" r:id="rId32"/>
    <sheet name="DN" sheetId="7" r:id="rId33"/>
    <sheet name="Puerto Plata" sheetId="6" r:id="rId34"/>
    <sheet name="NACIONAL" sheetId="1" r:id="rId35"/>
    <sheet name="Estadísticas" sheetId="5" r:id="rId36"/>
    <sheet name="REPORTE ADOLESCENTES" sheetId="2" state="hidden" r:id="rId37"/>
    <sheet name="REPORTE" sheetId="3" state="hidden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_xlnm.Print_Area" localSheetId="15">Nagua!$B$1:$K$248</definedName>
    <definedName name="_xlnm.Print_Area" localSheetId="33">'Puerto Plata'!$A$1:$J$258</definedName>
    <definedName name="_xlnm.Print_Area" localSheetId="37">REPORTE!$A$1:$G$34</definedName>
    <definedName name="_xlnm.Print_Area" localSheetId="16">Samaná!$A$1:$K$249</definedName>
    <definedName name="_xlnm.Print_Area" localSheetId="17">SFM!$B$1:$K$248</definedName>
    <definedName name="TIPO">[1]LEYENDA!$B$2:$B$40</definedName>
    <definedName name="Z_0DA6477F_8024_476B_887E_CBA97BB111E8_.wvu.PrintArea" localSheetId="37" hidden="1">REPORTE!$A$1:$G$34</definedName>
    <definedName name="Z_2303B38C_7E86_4405_8750_E3C0D1408889_.wvu.PrintArea" localSheetId="37" hidden="1">REPORTE!$A$1:$G$34</definedName>
    <definedName name="Z_4D1B92CA_0296_4BA5_AF1C_48AF834C52B4_.wvu.PrintArea" localSheetId="37" hidden="1">REPORTE!$A$1:$G$34</definedName>
    <definedName name="Z_5B4B215A_BEF8_4606_BAD2_CC1F76A3113C_.wvu.PrintArea" localSheetId="37" hidden="1">REPORTE!$A$1:$G$34</definedName>
    <definedName name="Z_93E3F420_C415_4B27_A059_5A8F7DCFB319_.wvu.PrintArea" localSheetId="37" hidden="1">REPORTE!$A$1:$G$34</definedName>
    <definedName name="Z_AB11C4E2_D344_413B_90BE_142C56FCF610_.wvu.PrintArea" localSheetId="37" hidden="1">REPORTE!$A$1:$G$34</definedName>
    <definedName name="Z_C479FF3D_8620_4676_9F85_F652A590F30E_.wvu.PrintArea" localSheetId="37" hidden="1">REPORTE!$A$1:$G$34</definedName>
  </definedNames>
  <calcPr calcId="152511"/>
  <customWorkbookViews>
    <customWorkbookView name="Rosanna Ramos rramos - Vista personalizada" guid="{AB11C4E2-D344-413B-90BE-142C56FCF610}" mergeInterval="0" personalView="1" maximized="1" xWindow="-8" yWindow="-8" windowWidth="1382" windowHeight="744" tabRatio="803" activeSheetId="1"/>
    <customWorkbookView name="Isabel Martinez - Vista personalizada" guid="{5B4B215A-BEF8-4606-BAD2-CC1F76A3113C}" mergeInterval="0" personalView="1" maximized="1" xWindow="-8" yWindow="-8" windowWidth="1382" windowHeight="744" tabRatio="803" activeSheetId="1"/>
    <customWorkbookView name="Rosanna Ramos - Vista personalizada" guid="{2303B38C-7E86-4405-8750-E3C0D1408889}" mergeInterval="0" personalView="1" maximized="1" windowWidth="1436" windowHeight="675" tabRatio="803" activeSheetId="1"/>
    <customWorkbookView name="Anny Hernandez - Vista personalizada" guid="{0DA6477F-8024-476B-887E-CBA97BB111E8}" mergeInterval="0" personalView="1" maximized="1" windowWidth="1436" windowHeight="675" tabRatio="803" activeSheetId="1"/>
    <customWorkbookView name="Isabel Martinez Morel - Vista personalizada" guid="{93E3F420-C415-4B27-A059-5A8F7DCFB319}" mergeInterval="0" personalView="1" maximized="1" xWindow="-8" yWindow="-8" windowWidth="1382" windowHeight="744" tabRatio="803" activeSheetId="1" showComments="commIndAndComment"/>
    <customWorkbookView name="Ysabel Martinez - Vista personalizada" guid="{C479FF3D-8620-4676-9F85-F652A590F30E}" mergeInterval="0" personalView="1" maximized="1" xWindow="-8" yWindow="-8" windowWidth="1936" windowHeight="1056" tabRatio="803" activeSheetId="1"/>
    <customWorkbookView name="Ilonka Medrano - Vista personalizada" guid="{4D1B92CA-0296-4BA5-AF1C-48AF834C52B4}" mergeInterval="0" personalView="1" maximized="1" xWindow="-8" yWindow="-8" windowWidth="1382" windowHeight="744" tabRatio="803" activeSheetId="1"/>
  </customWorkbookViews>
</workbook>
</file>

<file path=xl/calcChain.xml><?xml version="1.0" encoding="utf-8"?>
<calcChain xmlns="http://schemas.openxmlformats.org/spreadsheetml/2006/main">
  <c r="C54" i="5" l="1"/>
  <c r="C55" i="5"/>
  <c r="C66" i="5" l="1"/>
  <c r="I245" i="1"/>
  <c r="I244" i="1"/>
  <c r="I243" i="1"/>
  <c r="I241" i="1"/>
  <c r="I240" i="1"/>
  <c r="I239" i="1"/>
  <c r="I238" i="1"/>
  <c r="I236" i="1"/>
  <c r="I235" i="1"/>
  <c r="I234" i="1"/>
  <c r="I233" i="1"/>
  <c r="I231" i="1"/>
  <c r="I230" i="1"/>
  <c r="I229" i="1"/>
  <c r="I228" i="1"/>
  <c r="I226" i="1"/>
  <c r="I225" i="1"/>
  <c r="I224" i="1"/>
  <c r="I222" i="1"/>
  <c r="I221" i="1"/>
  <c r="I220" i="1"/>
  <c r="I219" i="1"/>
  <c r="I217" i="1"/>
  <c r="I216" i="1"/>
  <c r="I214" i="1"/>
  <c r="I213" i="1"/>
  <c r="I212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2" i="1"/>
  <c r="I171" i="1"/>
  <c r="I170" i="1"/>
  <c r="I169" i="1"/>
  <c r="I167" i="1"/>
  <c r="I166" i="1"/>
  <c r="I165" i="1"/>
  <c r="I164" i="1"/>
  <c r="I162" i="1"/>
  <c r="I161" i="1"/>
  <c r="I160" i="1"/>
  <c r="I159" i="1"/>
  <c r="I157" i="1"/>
  <c r="I156" i="1"/>
  <c r="I155" i="1"/>
  <c r="I154" i="1"/>
  <c r="I152" i="1"/>
  <c r="I151" i="1"/>
  <c r="I150" i="1"/>
  <c r="I149" i="1"/>
  <c r="I147" i="1"/>
  <c r="I146" i="1"/>
  <c r="I145" i="1"/>
  <c r="I144" i="1"/>
  <c r="I142" i="1"/>
  <c r="I141" i="1"/>
  <c r="I140" i="1"/>
  <c r="I139" i="1"/>
  <c r="I136" i="1"/>
  <c r="I135" i="1"/>
  <c r="I134" i="1"/>
  <c r="I133" i="1"/>
  <c r="I132" i="1"/>
  <c r="I130" i="1"/>
  <c r="I129" i="1"/>
  <c r="I128" i="1"/>
  <c r="I127" i="1"/>
  <c r="I126" i="1"/>
  <c r="I124" i="1"/>
  <c r="I123" i="1"/>
  <c r="I122" i="1"/>
  <c r="I120" i="1"/>
  <c r="I119" i="1"/>
  <c r="I118" i="1"/>
  <c r="I116" i="1"/>
  <c r="I115" i="1"/>
  <c r="I114" i="1"/>
  <c r="I113" i="1"/>
  <c r="I112" i="1"/>
  <c r="I110" i="1"/>
  <c r="I109" i="1"/>
  <c r="I108" i="1"/>
  <c r="I107" i="1"/>
  <c r="I106" i="1"/>
  <c r="I101" i="1"/>
  <c r="I102" i="1"/>
  <c r="I103" i="1"/>
  <c r="I104" i="1"/>
  <c r="I100" i="1"/>
  <c r="G92" i="1"/>
  <c r="G93" i="1"/>
  <c r="G94" i="1"/>
  <c r="G91" i="1"/>
  <c r="I86" i="1"/>
  <c r="H86" i="1"/>
  <c r="G86" i="1"/>
  <c r="F86" i="1"/>
  <c r="I85" i="1"/>
  <c r="H85" i="1"/>
  <c r="G85" i="1"/>
  <c r="F85" i="1"/>
  <c r="I84" i="1"/>
  <c r="H84" i="1"/>
  <c r="G84" i="1"/>
  <c r="F84" i="1"/>
  <c r="I83" i="1"/>
  <c r="H83" i="1"/>
  <c r="G83" i="1"/>
  <c r="F83" i="1"/>
  <c r="I82" i="1"/>
  <c r="H82" i="1"/>
  <c r="G82" i="1"/>
  <c r="F82" i="1"/>
  <c r="I81" i="1"/>
  <c r="H81" i="1"/>
  <c r="G81" i="1"/>
  <c r="F81" i="1"/>
  <c r="I80" i="1"/>
  <c r="H80" i="1"/>
  <c r="G80" i="1"/>
  <c r="F80" i="1"/>
  <c r="I79" i="1"/>
  <c r="H79" i="1"/>
  <c r="G79" i="1"/>
  <c r="F79" i="1"/>
  <c r="I77" i="1"/>
  <c r="H77" i="1"/>
  <c r="G77" i="1"/>
  <c r="F77" i="1"/>
  <c r="I75" i="1"/>
  <c r="H75" i="1"/>
  <c r="G75" i="1"/>
  <c r="F75" i="1"/>
  <c r="I74" i="1"/>
  <c r="H74" i="1"/>
  <c r="G74" i="1"/>
  <c r="F74" i="1"/>
  <c r="I73" i="1"/>
  <c r="H73" i="1"/>
  <c r="G73" i="1"/>
  <c r="F73" i="1"/>
  <c r="I71" i="1"/>
  <c r="H71" i="1"/>
  <c r="G71" i="1"/>
  <c r="F71" i="1"/>
  <c r="I64" i="1"/>
  <c r="H64" i="1"/>
  <c r="G64" i="1"/>
  <c r="F64" i="1"/>
  <c r="I63" i="1"/>
  <c r="H63" i="1"/>
  <c r="G63" i="1"/>
  <c r="F63" i="1"/>
  <c r="I62" i="1"/>
  <c r="H62" i="1"/>
  <c r="G62" i="1"/>
  <c r="F62" i="1"/>
  <c r="I61" i="1"/>
  <c r="H61" i="1"/>
  <c r="G61" i="1"/>
  <c r="F61" i="1"/>
  <c r="I60" i="1"/>
  <c r="H60" i="1"/>
  <c r="G60" i="1"/>
  <c r="F60" i="1"/>
  <c r="I59" i="1"/>
  <c r="H59" i="1"/>
  <c r="G59" i="1"/>
  <c r="F59" i="1"/>
  <c r="I58" i="1"/>
  <c r="H58" i="1"/>
  <c r="G58" i="1"/>
  <c r="F58" i="1"/>
  <c r="I57" i="1"/>
  <c r="H57" i="1"/>
  <c r="G57" i="1"/>
  <c r="F57" i="1"/>
  <c r="I56" i="1"/>
  <c r="H56" i="1"/>
  <c r="G56" i="1"/>
  <c r="F56" i="1"/>
  <c r="I54" i="1"/>
  <c r="H54" i="1"/>
  <c r="G54" i="1"/>
  <c r="F54" i="1"/>
  <c r="I53" i="1"/>
  <c r="H53" i="1"/>
  <c r="G53" i="1"/>
  <c r="F53" i="1"/>
  <c r="I52" i="1"/>
  <c r="H52" i="1"/>
  <c r="G52" i="1"/>
  <c r="F52" i="1"/>
  <c r="I51" i="1"/>
  <c r="H51" i="1"/>
  <c r="G51" i="1"/>
  <c r="F51" i="1"/>
  <c r="I50" i="1"/>
  <c r="H50" i="1"/>
  <c r="G50" i="1"/>
  <c r="F50" i="1"/>
  <c r="I49" i="1"/>
  <c r="H49" i="1"/>
  <c r="G49" i="1"/>
  <c r="F49" i="1"/>
  <c r="I48" i="1"/>
  <c r="H48" i="1"/>
  <c r="G48" i="1"/>
  <c r="F48" i="1"/>
  <c r="I47" i="1"/>
  <c r="H47" i="1"/>
  <c r="G47" i="1"/>
  <c r="F47" i="1"/>
  <c r="I46" i="1"/>
  <c r="H46" i="1"/>
  <c r="G46" i="1"/>
  <c r="F46" i="1"/>
  <c r="I45" i="1"/>
  <c r="H45" i="1"/>
  <c r="G45" i="1"/>
  <c r="F45" i="1"/>
  <c r="I44" i="1"/>
  <c r="H44" i="1"/>
  <c r="G44" i="1"/>
  <c r="F44" i="1"/>
  <c r="I42" i="1"/>
  <c r="H42" i="1"/>
  <c r="G42" i="1"/>
  <c r="F42" i="1"/>
  <c r="I41" i="1"/>
  <c r="H41" i="1"/>
  <c r="G41" i="1"/>
  <c r="F41" i="1"/>
  <c r="I40" i="1"/>
  <c r="H40" i="1"/>
  <c r="G40" i="1"/>
  <c r="F40" i="1"/>
  <c r="I39" i="1"/>
  <c r="H39" i="1"/>
  <c r="G39" i="1"/>
  <c r="F39" i="1"/>
  <c r="I37" i="1"/>
  <c r="H37" i="1"/>
  <c r="G37" i="1"/>
  <c r="F37" i="1"/>
  <c r="I36" i="1"/>
  <c r="H36" i="1"/>
  <c r="G36" i="1"/>
  <c r="F36" i="1"/>
  <c r="I35" i="1"/>
  <c r="H35" i="1"/>
  <c r="G35" i="1"/>
  <c r="F35" i="1"/>
  <c r="I33" i="1"/>
  <c r="H33" i="1"/>
  <c r="G33" i="1"/>
  <c r="F33" i="1"/>
  <c r="I32" i="1"/>
  <c r="H32" i="1"/>
  <c r="G32" i="1"/>
  <c r="F32" i="1"/>
  <c r="I31" i="1"/>
  <c r="H31" i="1"/>
  <c r="G31" i="1"/>
  <c r="F31" i="1"/>
  <c r="I30" i="1"/>
  <c r="H30" i="1"/>
  <c r="G30" i="1"/>
  <c r="F30" i="1"/>
  <c r="I29" i="1"/>
  <c r="H29" i="1"/>
  <c r="G29" i="1"/>
  <c r="F29" i="1"/>
  <c r="F25" i="1"/>
  <c r="G25" i="1"/>
  <c r="H25" i="1"/>
  <c r="I25" i="1"/>
  <c r="F26" i="1"/>
  <c r="G26" i="1"/>
  <c r="H26" i="1"/>
  <c r="I26" i="1"/>
  <c r="F27" i="1"/>
  <c r="G27" i="1"/>
  <c r="H27" i="1"/>
  <c r="I27" i="1"/>
  <c r="H24" i="1"/>
  <c r="I24" i="1"/>
  <c r="G24" i="1"/>
  <c r="F24" i="1"/>
  <c r="I16" i="1"/>
  <c r="I17" i="1"/>
  <c r="H17" i="1"/>
  <c r="H16" i="1"/>
  <c r="I242" i="39" l="1"/>
  <c r="I237" i="39"/>
  <c r="I232" i="39"/>
  <c r="I227" i="39"/>
  <c r="I223" i="39"/>
  <c r="I218" i="39"/>
  <c r="I215" i="39"/>
  <c r="I211" i="39"/>
  <c r="I173" i="39"/>
  <c r="I168" i="39"/>
  <c r="I163" i="39"/>
  <c r="I158" i="39"/>
  <c r="I153" i="39"/>
  <c r="I148" i="39"/>
  <c r="I143" i="39"/>
  <c r="I137" i="39" s="1"/>
  <c r="I138" i="39"/>
  <c r="I131" i="39"/>
  <c r="I125" i="39"/>
  <c r="I121" i="39"/>
  <c r="I117" i="39"/>
  <c r="I111" i="39"/>
  <c r="I105" i="39"/>
  <c r="I98" i="39" s="1"/>
  <c r="I96" i="39" s="1"/>
  <c r="I99" i="39"/>
  <c r="H94" i="39"/>
  <c r="H93" i="39"/>
  <c r="H92" i="39"/>
  <c r="H91" i="39"/>
  <c r="H89" i="39"/>
  <c r="J86" i="39"/>
  <c r="J85" i="39"/>
  <c r="J84" i="39"/>
  <c r="J83" i="39"/>
  <c r="J82" i="39"/>
  <c r="J81" i="39"/>
  <c r="J80" i="39"/>
  <c r="J79" i="39"/>
  <c r="I78" i="39"/>
  <c r="H78" i="39"/>
  <c r="G78" i="39"/>
  <c r="F78" i="39"/>
  <c r="J78" i="39" s="1"/>
  <c r="J77" i="39"/>
  <c r="J75" i="39"/>
  <c r="J74" i="39"/>
  <c r="J73" i="39"/>
  <c r="I72" i="39"/>
  <c r="H72" i="39"/>
  <c r="G72" i="39"/>
  <c r="F72" i="39"/>
  <c r="J72" i="39" s="1"/>
  <c r="J71" i="39"/>
  <c r="J66" i="39" s="1"/>
  <c r="I70" i="39"/>
  <c r="H70" i="39"/>
  <c r="G70" i="39"/>
  <c r="F70" i="39"/>
  <c r="J70" i="39" s="1"/>
  <c r="J64" i="39"/>
  <c r="J63" i="39"/>
  <c r="J62" i="39"/>
  <c r="J61" i="39"/>
  <c r="J60" i="39"/>
  <c r="J59" i="39"/>
  <c r="J58" i="39"/>
  <c r="J57" i="39"/>
  <c r="J56" i="39"/>
  <c r="J55" i="39"/>
  <c r="I55" i="39"/>
  <c r="H55" i="39"/>
  <c r="G55" i="39"/>
  <c r="F55" i="39"/>
  <c r="J54" i="39"/>
  <c r="J53" i="39"/>
  <c r="J52" i="39"/>
  <c r="J51" i="39"/>
  <c r="J50" i="39"/>
  <c r="J49" i="39"/>
  <c r="J48" i="39"/>
  <c r="J47" i="39"/>
  <c r="J46" i="39"/>
  <c r="J45" i="39"/>
  <c r="J44" i="39"/>
  <c r="J43" i="39"/>
  <c r="I43" i="39"/>
  <c r="H43" i="39"/>
  <c r="G43" i="39"/>
  <c r="F43" i="39"/>
  <c r="J42" i="39"/>
  <c r="J41" i="39"/>
  <c r="J40" i="39"/>
  <c r="J39" i="39"/>
  <c r="I38" i="39"/>
  <c r="H38" i="39"/>
  <c r="G38" i="39"/>
  <c r="F38" i="39"/>
  <c r="J38" i="39" s="1"/>
  <c r="J37" i="39"/>
  <c r="J36" i="39"/>
  <c r="J35" i="39"/>
  <c r="I34" i="39"/>
  <c r="H34" i="39"/>
  <c r="G34" i="39"/>
  <c r="G22" i="39" s="1"/>
  <c r="F34" i="39"/>
  <c r="J34" i="39" s="1"/>
  <c r="J33" i="39"/>
  <c r="J32" i="39"/>
  <c r="J31" i="39"/>
  <c r="J30" i="39"/>
  <c r="J29" i="39"/>
  <c r="I28" i="39"/>
  <c r="H28" i="39"/>
  <c r="G28" i="39"/>
  <c r="F28" i="39"/>
  <c r="J28" i="39" s="1"/>
  <c r="J27" i="39"/>
  <c r="J26" i="39"/>
  <c r="J25" i="39"/>
  <c r="J24" i="39"/>
  <c r="I23" i="39"/>
  <c r="I22" i="39" s="1"/>
  <c r="H23" i="39"/>
  <c r="G23" i="39"/>
  <c r="F23" i="39"/>
  <c r="J23" i="39" s="1"/>
  <c r="H22" i="39"/>
  <c r="J17" i="39"/>
  <c r="J16" i="39"/>
  <c r="I15" i="39"/>
  <c r="J15" i="39" s="1"/>
  <c r="H15" i="39"/>
  <c r="H10" i="39"/>
  <c r="J21" i="39" l="1"/>
  <c r="F21" i="39"/>
  <c r="H247" i="39"/>
  <c r="J76" i="39" s="1"/>
  <c r="F22" i="39"/>
  <c r="I242" i="38" l="1"/>
  <c r="I237" i="38"/>
  <c r="I232" i="38"/>
  <c r="I227" i="38"/>
  <c r="I223" i="38"/>
  <c r="I218" i="38"/>
  <c r="I215" i="38"/>
  <c r="I211" i="38"/>
  <c r="I173" i="38"/>
  <c r="I168" i="38"/>
  <c r="I163" i="38"/>
  <c r="I158" i="38"/>
  <c r="I153" i="38"/>
  <c r="I148" i="38"/>
  <c r="I143" i="38"/>
  <c r="I138" i="38"/>
  <c r="I137" i="38" s="1"/>
  <c r="I131" i="38"/>
  <c r="I125" i="38"/>
  <c r="I121" i="38"/>
  <c r="I117" i="38"/>
  <c r="I111" i="38"/>
  <c r="I105" i="38"/>
  <c r="I99" i="38"/>
  <c r="I98" i="38" s="1"/>
  <c r="H94" i="38"/>
  <c r="H93" i="38"/>
  <c r="H92" i="38"/>
  <c r="H91" i="38"/>
  <c r="H89" i="38"/>
  <c r="J86" i="38"/>
  <c r="J85" i="38"/>
  <c r="J84" i="38"/>
  <c r="J83" i="38"/>
  <c r="J82" i="38"/>
  <c r="J81" i="38"/>
  <c r="J80" i="38"/>
  <c r="J79" i="38"/>
  <c r="I78" i="38"/>
  <c r="H78" i="38"/>
  <c r="J78" i="38" s="1"/>
  <c r="G78" i="38"/>
  <c r="F78" i="38"/>
  <c r="J77" i="38"/>
  <c r="J75" i="38"/>
  <c r="J74" i="38"/>
  <c r="J73" i="38"/>
  <c r="I72" i="38"/>
  <c r="H72" i="38"/>
  <c r="G72" i="38"/>
  <c r="J72" i="38" s="1"/>
  <c r="F72" i="38"/>
  <c r="J71" i="38"/>
  <c r="J66" i="38" s="1"/>
  <c r="I70" i="38"/>
  <c r="H70" i="38"/>
  <c r="J70" i="38" s="1"/>
  <c r="G70" i="38"/>
  <c r="F70" i="38"/>
  <c r="J64" i="38"/>
  <c r="J63" i="38"/>
  <c r="J62" i="38"/>
  <c r="J61" i="38"/>
  <c r="J60" i="38"/>
  <c r="J59" i="38"/>
  <c r="J58" i="38"/>
  <c r="J57" i="38"/>
  <c r="J56" i="38"/>
  <c r="J55" i="38"/>
  <c r="I55" i="38"/>
  <c r="H55" i="38"/>
  <c r="G55" i="38"/>
  <c r="F55" i="38"/>
  <c r="J54" i="38"/>
  <c r="J53" i="38"/>
  <c r="J52" i="38"/>
  <c r="J51" i="38"/>
  <c r="J50" i="38"/>
  <c r="J49" i="38"/>
  <c r="J48" i="38"/>
  <c r="J47" i="38"/>
  <c r="J46" i="38"/>
  <c r="J45" i="38"/>
  <c r="J44" i="38"/>
  <c r="J43" i="38"/>
  <c r="I43" i="38"/>
  <c r="H43" i="38"/>
  <c r="G43" i="38"/>
  <c r="F43" i="38"/>
  <c r="J42" i="38"/>
  <c r="J41" i="38"/>
  <c r="J40" i="38"/>
  <c r="J39" i="38"/>
  <c r="J38" i="38"/>
  <c r="I38" i="38"/>
  <c r="H38" i="38"/>
  <c r="G38" i="38"/>
  <c r="F38" i="38"/>
  <c r="J37" i="38"/>
  <c r="J36" i="38"/>
  <c r="J35" i="38"/>
  <c r="J34" i="38"/>
  <c r="I34" i="38"/>
  <c r="H34" i="38"/>
  <c r="G34" i="38"/>
  <c r="F34" i="38"/>
  <c r="J33" i="38"/>
  <c r="J32" i="38"/>
  <c r="J31" i="38"/>
  <c r="J30" i="38"/>
  <c r="J29" i="38"/>
  <c r="I28" i="38"/>
  <c r="H28" i="38"/>
  <c r="G28" i="38"/>
  <c r="J28" i="38" s="1"/>
  <c r="F28" i="38"/>
  <c r="J27" i="38"/>
  <c r="J26" i="38"/>
  <c r="J25" i="38"/>
  <c r="J24" i="38"/>
  <c r="I23" i="38"/>
  <c r="H23" i="38"/>
  <c r="H22" i="38" s="1"/>
  <c r="G23" i="38"/>
  <c r="F23" i="38"/>
  <c r="J23" i="38" s="1"/>
  <c r="I22" i="38"/>
  <c r="J17" i="38"/>
  <c r="J16" i="38"/>
  <c r="J15" i="38"/>
  <c r="I15" i="38"/>
  <c r="H15" i="38"/>
  <c r="H10" i="38"/>
  <c r="I96" i="38" l="1"/>
  <c r="F21" i="38"/>
  <c r="H247" i="38" s="1"/>
  <c r="J76" i="38" s="1"/>
  <c r="J21" i="38"/>
  <c r="F22" i="38"/>
  <c r="G22" i="38"/>
  <c r="I242" i="37" l="1"/>
  <c r="I237" i="37"/>
  <c r="I232" i="37"/>
  <c r="I227" i="37"/>
  <c r="I223" i="37"/>
  <c r="I218" i="37"/>
  <c r="I215" i="37"/>
  <c r="I211" i="37"/>
  <c r="I173" i="37"/>
  <c r="I168" i="37"/>
  <c r="I163" i="37"/>
  <c r="I158" i="37"/>
  <c r="I153" i="37"/>
  <c r="I148" i="37"/>
  <c r="I143" i="37"/>
  <c r="I138" i="37"/>
  <c r="I137" i="37" s="1"/>
  <c r="I131" i="37"/>
  <c r="I125" i="37"/>
  <c r="I121" i="37"/>
  <c r="I117" i="37"/>
  <c r="I111" i="37"/>
  <c r="I105" i="37"/>
  <c r="I99" i="37"/>
  <c r="I98" i="37" s="1"/>
  <c r="H94" i="37"/>
  <c r="H93" i="37"/>
  <c r="H92" i="37"/>
  <c r="H91" i="37"/>
  <c r="H89" i="37"/>
  <c r="J86" i="37"/>
  <c r="J85" i="37"/>
  <c r="J84" i="37"/>
  <c r="J83" i="37"/>
  <c r="J82" i="37"/>
  <c r="J81" i="37"/>
  <c r="J80" i="37"/>
  <c r="J79" i="37"/>
  <c r="I78" i="37"/>
  <c r="H78" i="37"/>
  <c r="J78" i="37" s="1"/>
  <c r="G78" i="37"/>
  <c r="F78" i="37"/>
  <c r="J77" i="37"/>
  <c r="J75" i="37"/>
  <c r="J74" i="37"/>
  <c r="J73" i="37"/>
  <c r="I72" i="37"/>
  <c r="H72" i="37"/>
  <c r="G72" i="37"/>
  <c r="F72" i="37"/>
  <c r="J72" i="37" s="1"/>
  <c r="J71" i="37"/>
  <c r="J66" i="37" s="1"/>
  <c r="J70" i="37"/>
  <c r="I70" i="37"/>
  <c r="H70" i="37"/>
  <c r="G70" i="37"/>
  <c r="F70" i="37"/>
  <c r="J64" i="37"/>
  <c r="J63" i="37"/>
  <c r="J62" i="37"/>
  <c r="J61" i="37"/>
  <c r="J60" i="37"/>
  <c r="J59" i="37"/>
  <c r="J58" i="37"/>
  <c r="J57" i="37"/>
  <c r="J56" i="37"/>
  <c r="J55" i="37"/>
  <c r="I55" i="37"/>
  <c r="H55" i="37"/>
  <c r="G55" i="37"/>
  <c r="F55" i="37"/>
  <c r="J54" i="37"/>
  <c r="J53" i="37"/>
  <c r="J52" i="37"/>
  <c r="J51" i="37"/>
  <c r="J50" i="37"/>
  <c r="J49" i="37"/>
  <c r="J48" i="37"/>
  <c r="J47" i="37"/>
  <c r="J46" i="37"/>
  <c r="J45" i="37"/>
  <c r="J44" i="37"/>
  <c r="J43" i="37"/>
  <c r="I43" i="37"/>
  <c r="H43" i="37"/>
  <c r="G43" i="37"/>
  <c r="F43" i="37"/>
  <c r="J42" i="37"/>
  <c r="J41" i="37"/>
  <c r="J40" i="37"/>
  <c r="J39" i="37"/>
  <c r="J38" i="37"/>
  <c r="I38" i="37"/>
  <c r="H38" i="37"/>
  <c r="G38" i="37"/>
  <c r="F38" i="37"/>
  <c r="J37" i="37"/>
  <c r="J36" i="37"/>
  <c r="J35" i="37"/>
  <c r="J34" i="37"/>
  <c r="I34" i="37"/>
  <c r="H34" i="37"/>
  <c r="H22" i="37" s="1"/>
  <c r="G34" i="37"/>
  <c r="F34" i="37"/>
  <c r="J33" i="37"/>
  <c r="J32" i="37"/>
  <c r="J31" i="37"/>
  <c r="J30" i="37"/>
  <c r="J29" i="37"/>
  <c r="J28" i="37"/>
  <c r="I28" i="37"/>
  <c r="H28" i="37"/>
  <c r="G28" i="37"/>
  <c r="F28" i="37"/>
  <c r="J27" i="37"/>
  <c r="J26" i="37"/>
  <c r="J25" i="37"/>
  <c r="J24" i="37"/>
  <c r="I23" i="37"/>
  <c r="H23" i="37"/>
  <c r="G23" i="37"/>
  <c r="F23" i="37"/>
  <c r="J23" i="37" s="1"/>
  <c r="I22" i="37"/>
  <c r="G22" i="37"/>
  <c r="J17" i="37"/>
  <c r="J16" i="37"/>
  <c r="J15" i="37"/>
  <c r="I15" i="37"/>
  <c r="H15" i="37"/>
  <c r="H10" i="37"/>
  <c r="I96" i="37" l="1"/>
  <c r="J21" i="37"/>
  <c r="F21" i="37"/>
  <c r="H247" i="37" s="1"/>
  <c r="J76" i="37" s="1"/>
  <c r="F22" i="37"/>
  <c r="I242" i="36" l="1"/>
  <c r="I237" i="36"/>
  <c r="I232" i="36"/>
  <c r="I227" i="36"/>
  <c r="I223" i="36"/>
  <c r="I218" i="36"/>
  <c r="I215" i="36"/>
  <c r="I211" i="36"/>
  <c r="I173" i="36"/>
  <c r="I168" i="36"/>
  <c r="I163" i="36"/>
  <c r="I158" i="36"/>
  <c r="I153" i="36"/>
  <c r="I148" i="36"/>
  <c r="I143" i="36"/>
  <c r="I137" i="36" s="1"/>
  <c r="I138" i="36"/>
  <c r="I131" i="36"/>
  <c r="I125" i="36"/>
  <c r="I121" i="36"/>
  <c r="I117" i="36"/>
  <c r="I111" i="36"/>
  <c r="I105" i="36"/>
  <c r="I98" i="36" s="1"/>
  <c r="I99" i="36"/>
  <c r="H94" i="36"/>
  <c r="H93" i="36"/>
  <c r="H92" i="36"/>
  <c r="H91" i="36"/>
  <c r="H89" i="36"/>
  <c r="J86" i="36"/>
  <c r="J85" i="36"/>
  <c r="J84" i="36"/>
  <c r="J83" i="36"/>
  <c r="J82" i="36"/>
  <c r="J81" i="36"/>
  <c r="J80" i="36"/>
  <c r="J79" i="36"/>
  <c r="I78" i="36"/>
  <c r="J78" i="36" s="1"/>
  <c r="H78" i="36"/>
  <c r="G78" i="36"/>
  <c r="F78" i="36"/>
  <c r="J77" i="36"/>
  <c r="J75" i="36"/>
  <c r="J74" i="36"/>
  <c r="J73" i="36"/>
  <c r="I72" i="36"/>
  <c r="H72" i="36"/>
  <c r="G72" i="36"/>
  <c r="F72" i="36"/>
  <c r="J72" i="36" s="1"/>
  <c r="J71" i="36"/>
  <c r="J66" i="36" s="1"/>
  <c r="I70" i="36"/>
  <c r="J70" i="36" s="1"/>
  <c r="H70" i="36"/>
  <c r="G70" i="36"/>
  <c r="F70" i="36"/>
  <c r="J64" i="36"/>
  <c r="J63" i="36"/>
  <c r="J62" i="36"/>
  <c r="J61" i="36"/>
  <c r="J60" i="36"/>
  <c r="J59" i="36"/>
  <c r="J58" i="36"/>
  <c r="J57" i="36"/>
  <c r="J56" i="36"/>
  <c r="J55" i="36"/>
  <c r="I55" i="36"/>
  <c r="H55" i="36"/>
  <c r="G55" i="36"/>
  <c r="F55" i="36"/>
  <c r="J54" i="36"/>
  <c r="J53" i="36"/>
  <c r="J52" i="36"/>
  <c r="J51" i="36"/>
  <c r="J50" i="36"/>
  <c r="J49" i="36"/>
  <c r="J48" i="36"/>
  <c r="J47" i="36"/>
  <c r="J46" i="36"/>
  <c r="J45" i="36"/>
  <c r="J44" i="36"/>
  <c r="J43" i="36"/>
  <c r="I43" i="36"/>
  <c r="H43" i="36"/>
  <c r="G43" i="36"/>
  <c r="F43" i="36"/>
  <c r="J42" i="36"/>
  <c r="J41" i="36"/>
  <c r="J40" i="36"/>
  <c r="J39" i="36"/>
  <c r="I38" i="36"/>
  <c r="H38" i="36"/>
  <c r="J38" i="36" s="1"/>
  <c r="G38" i="36"/>
  <c r="F38" i="36"/>
  <c r="J37" i="36"/>
  <c r="J36" i="36"/>
  <c r="J35" i="36"/>
  <c r="I34" i="36"/>
  <c r="J34" i="36" s="1"/>
  <c r="H34" i="36"/>
  <c r="G34" i="36"/>
  <c r="F34" i="36"/>
  <c r="J33" i="36"/>
  <c r="J32" i="36"/>
  <c r="J31" i="36"/>
  <c r="J30" i="36"/>
  <c r="J29" i="36"/>
  <c r="I28" i="36"/>
  <c r="H28" i="36"/>
  <c r="G28" i="36"/>
  <c r="F28" i="36"/>
  <c r="J28" i="36" s="1"/>
  <c r="J27" i="36"/>
  <c r="J26" i="36"/>
  <c r="J25" i="36"/>
  <c r="J24" i="36"/>
  <c r="I23" i="36"/>
  <c r="H23" i="36"/>
  <c r="G23" i="36"/>
  <c r="G22" i="36" s="1"/>
  <c r="F23" i="36"/>
  <c r="J23" i="36" s="1"/>
  <c r="H22" i="36"/>
  <c r="J17" i="36"/>
  <c r="J16" i="36"/>
  <c r="I15" i="36"/>
  <c r="H15" i="36"/>
  <c r="J15" i="36" s="1"/>
  <c r="H10" i="36"/>
  <c r="F21" i="36" l="1"/>
  <c r="J21" i="36"/>
  <c r="I96" i="36"/>
  <c r="H247" i="36"/>
  <c r="J76" i="36" s="1"/>
  <c r="F22" i="36"/>
  <c r="I22" i="36"/>
  <c r="I242" i="35" l="1"/>
  <c r="I237" i="35"/>
  <c r="I232" i="35"/>
  <c r="I227" i="35"/>
  <c r="I223" i="35"/>
  <c r="I218" i="35"/>
  <c r="I215" i="35"/>
  <c r="I211" i="35"/>
  <c r="I173" i="35"/>
  <c r="I168" i="35"/>
  <c r="I163" i="35"/>
  <c r="I158" i="35"/>
  <c r="I153" i="35"/>
  <c r="I148" i="35"/>
  <c r="I143" i="35"/>
  <c r="I138" i="35"/>
  <c r="I137" i="35" s="1"/>
  <c r="I131" i="35"/>
  <c r="I125" i="35"/>
  <c r="I121" i="35"/>
  <c r="I117" i="35"/>
  <c r="I111" i="35"/>
  <c r="I105" i="35"/>
  <c r="I99" i="35"/>
  <c r="I98" i="35" s="1"/>
  <c r="H94" i="35"/>
  <c r="H93" i="35"/>
  <c r="H92" i="35"/>
  <c r="H91" i="35"/>
  <c r="H89" i="35" s="1"/>
  <c r="J86" i="35"/>
  <c r="J85" i="35"/>
  <c r="J84" i="35"/>
  <c r="J83" i="35"/>
  <c r="J82" i="35"/>
  <c r="J81" i="35"/>
  <c r="J80" i="35"/>
  <c r="J79" i="35"/>
  <c r="I78" i="35"/>
  <c r="H78" i="35"/>
  <c r="G78" i="35"/>
  <c r="F78" i="35"/>
  <c r="J78" i="35" s="1"/>
  <c r="J77" i="35"/>
  <c r="J75" i="35"/>
  <c r="J74" i="35"/>
  <c r="J73" i="35"/>
  <c r="I72" i="35"/>
  <c r="H72" i="35"/>
  <c r="G72" i="35"/>
  <c r="F72" i="35"/>
  <c r="J72" i="35" s="1"/>
  <c r="J71" i="35"/>
  <c r="J66" i="35" s="1"/>
  <c r="I70" i="35"/>
  <c r="H70" i="35"/>
  <c r="G70" i="35"/>
  <c r="F70" i="35"/>
  <c r="J70" i="35" s="1"/>
  <c r="J64" i="35"/>
  <c r="J63" i="35"/>
  <c r="J62" i="35"/>
  <c r="J61" i="35"/>
  <c r="J60" i="35"/>
  <c r="J59" i="35"/>
  <c r="J58" i="35"/>
  <c r="J57" i="35"/>
  <c r="J56" i="35"/>
  <c r="I55" i="35"/>
  <c r="H55" i="35"/>
  <c r="G55" i="35"/>
  <c r="F55" i="35"/>
  <c r="J55" i="35" s="1"/>
  <c r="J54" i="35"/>
  <c r="J53" i="35"/>
  <c r="J52" i="35"/>
  <c r="J51" i="35"/>
  <c r="J50" i="35"/>
  <c r="J49" i="35"/>
  <c r="J48" i="35"/>
  <c r="J47" i="35"/>
  <c r="J46" i="35"/>
  <c r="J45" i="35"/>
  <c r="J44" i="35"/>
  <c r="I43" i="35"/>
  <c r="H43" i="35"/>
  <c r="G43" i="35"/>
  <c r="F43" i="35"/>
  <c r="J43" i="35" s="1"/>
  <c r="J42" i="35"/>
  <c r="J41" i="35"/>
  <c r="J40" i="35"/>
  <c r="J39" i="35"/>
  <c r="I38" i="35"/>
  <c r="H38" i="35"/>
  <c r="G38" i="35"/>
  <c r="F38" i="35"/>
  <c r="J38" i="35" s="1"/>
  <c r="J37" i="35"/>
  <c r="J36" i="35"/>
  <c r="J35" i="35"/>
  <c r="I34" i="35"/>
  <c r="H34" i="35"/>
  <c r="G34" i="35"/>
  <c r="F34" i="35"/>
  <c r="F22" i="35" s="1"/>
  <c r="J33" i="35"/>
  <c r="J32" i="35"/>
  <c r="J31" i="35"/>
  <c r="J30" i="35"/>
  <c r="J29" i="35"/>
  <c r="I28" i="35"/>
  <c r="H28" i="35"/>
  <c r="H22" i="35" s="1"/>
  <c r="G28" i="35"/>
  <c r="F28" i="35"/>
  <c r="J28" i="35" s="1"/>
  <c r="J27" i="35"/>
  <c r="J26" i="35"/>
  <c r="J25" i="35"/>
  <c r="J24" i="35"/>
  <c r="I23" i="35"/>
  <c r="J23" i="35" s="1"/>
  <c r="H23" i="35"/>
  <c r="G23" i="35"/>
  <c r="G22" i="35" s="1"/>
  <c r="F23" i="35"/>
  <c r="J17" i="35"/>
  <c r="J16" i="35"/>
  <c r="J15" i="35"/>
  <c r="I15" i="35"/>
  <c r="H15" i="35"/>
  <c r="H10" i="35"/>
  <c r="I245" i="34"/>
  <c r="I244" i="34"/>
  <c r="I243" i="34"/>
  <c r="I241" i="34"/>
  <c r="I240" i="34"/>
  <c r="I239" i="34"/>
  <c r="I238" i="34"/>
  <c r="I236" i="34"/>
  <c r="I235" i="34"/>
  <c r="I234" i="34"/>
  <c r="I233" i="34"/>
  <c r="I231" i="34"/>
  <c r="I230" i="34"/>
  <c r="I229" i="34"/>
  <c r="I228" i="34"/>
  <c r="I227" i="34" s="1"/>
  <c r="I226" i="34"/>
  <c r="I225" i="34"/>
  <c r="I224" i="34"/>
  <c r="I223" i="34" s="1"/>
  <c r="I222" i="34"/>
  <c r="I221" i="34"/>
  <c r="I220" i="34"/>
  <c r="I219" i="34"/>
  <c r="I217" i="34"/>
  <c r="I216" i="34"/>
  <c r="I215" i="34" s="1"/>
  <c r="I214" i="34"/>
  <c r="I213" i="34"/>
  <c r="I212" i="34"/>
  <c r="I210" i="34"/>
  <c r="I209" i="34"/>
  <c r="I208" i="34"/>
  <c r="I207" i="34"/>
  <c r="I206" i="34"/>
  <c r="I205" i="34"/>
  <c r="I204" i="34"/>
  <c r="I203" i="34"/>
  <c r="I202" i="34"/>
  <c r="I201" i="34"/>
  <c r="I200" i="34"/>
  <c r="I199" i="34"/>
  <c r="I198" i="34"/>
  <c r="I197" i="34"/>
  <c r="I196" i="34"/>
  <c r="I195" i="34"/>
  <c r="I194" i="34"/>
  <c r="I193" i="34"/>
  <c r="I192" i="34"/>
  <c r="I191" i="34"/>
  <c r="I190" i="34"/>
  <c r="I189" i="34"/>
  <c r="I188" i="34"/>
  <c r="I187" i="34"/>
  <c r="I186" i="34"/>
  <c r="I185" i="34"/>
  <c r="I184" i="34"/>
  <c r="I183" i="34"/>
  <c r="I182" i="34"/>
  <c r="I181" i="34"/>
  <c r="I180" i="34"/>
  <c r="I179" i="34"/>
  <c r="I178" i="34"/>
  <c r="I177" i="34"/>
  <c r="I176" i="34"/>
  <c r="I175" i="34"/>
  <c r="I174" i="34"/>
  <c r="I168" i="34"/>
  <c r="I163" i="34"/>
  <c r="I158" i="34"/>
  <c r="I153" i="34"/>
  <c r="I148" i="34"/>
  <c r="I143" i="34"/>
  <c r="I142" i="34"/>
  <c r="I141" i="34"/>
  <c r="I140" i="34"/>
  <c r="I139" i="34"/>
  <c r="I138" i="34" s="1"/>
  <c r="I137" i="34" s="1"/>
  <c r="I136" i="34"/>
  <c r="I135" i="34"/>
  <c r="I134" i="34"/>
  <c r="I133" i="34"/>
  <c r="I132" i="34"/>
  <c r="I130" i="34"/>
  <c r="I129" i="34"/>
  <c r="I128" i="34"/>
  <c r="I127" i="34"/>
  <c r="I126" i="34"/>
  <c r="I121" i="34"/>
  <c r="I120" i="34"/>
  <c r="I119" i="34"/>
  <c r="I118" i="34"/>
  <c r="I111" i="34"/>
  <c r="I110" i="34"/>
  <c r="I109" i="34"/>
  <c r="I108" i="34"/>
  <c r="I107" i="34"/>
  <c r="I106" i="34"/>
  <c r="I104" i="34"/>
  <c r="I103" i="34"/>
  <c r="I102" i="34"/>
  <c r="I101" i="34"/>
  <c r="I100" i="34"/>
  <c r="G94" i="34"/>
  <c r="H94" i="34" s="1"/>
  <c r="G93" i="34"/>
  <c r="H93" i="34" s="1"/>
  <c r="H92" i="34"/>
  <c r="G92" i="34"/>
  <c r="G91" i="34"/>
  <c r="H91" i="34" s="1"/>
  <c r="I86" i="34"/>
  <c r="H86" i="34"/>
  <c r="G86" i="34"/>
  <c r="F86" i="34"/>
  <c r="I85" i="34"/>
  <c r="H85" i="34"/>
  <c r="G85" i="34"/>
  <c r="F85" i="34"/>
  <c r="J85" i="34" s="1"/>
  <c r="J84" i="34"/>
  <c r="I84" i="34"/>
  <c r="H84" i="34"/>
  <c r="G84" i="34"/>
  <c r="F84" i="34"/>
  <c r="I83" i="34"/>
  <c r="H83" i="34"/>
  <c r="G83" i="34"/>
  <c r="F83" i="34"/>
  <c r="I82" i="34"/>
  <c r="H82" i="34"/>
  <c r="G82" i="34"/>
  <c r="F82" i="34"/>
  <c r="J82" i="34" s="1"/>
  <c r="I81" i="34"/>
  <c r="H81" i="34"/>
  <c r="G81" i="34"/>
  <c r="F81" i="34"/>
  <c r="J81" i="34" s="1"/>
  <c r="I80" i="34"/>
  <c r="H80" i="34"/>
  <c r="G80" i="34"/>
  <c r="F80" i="34"/>
  <c r="J79" i="34"/>
  <c r="I79" i="34"/>
  <c r="I78" i="34" s="1"/>
  <c r="H79" i="34"/>
  <c r="G79" i="34"/>
  <c r="F79" i="34"/>
  <c r="J77" i="34"/>
  <c r="I75" i="34"/>
  <c r="H75" i="34"/>
  <c r="G75" i="34"/>
  <c r="G72" i="34" s="1"/>
  <c r="F75" i="34"/>
  <c r="I74" i="34"/>
  <c r="H74" i="34"/>
  <c r="G74" i="34"/>
  <c r="F74" i="34"/>
  <c r="J74" i="34" s="1"/>
  <c r="I73" i="34"/>
  <c r="I72" i="34" s="1"/>
  <c r="H73" i="34"/>
  <c r="G73" i="34"/>
  <c r="F73" i="34"/>
  <c r="F72" i="34"/>
  <c r="I71" i="34"/>
  <c r="I70" i="34" s="1"/>
  <c r="H71" i="34"/>
  <c r="H70" i="34" s="1"/>
  <c r="G71" i="34"/>
  <c r="F71" i="34"/>
  <c r="J71" i="34" s="1"/>
  <c r="G70" i="34"/>
  <c r="I64" i="34"/>
  <c r="H64" i="34"/>
  <c r="G64" i="34"/>
  <c r="F64" i="34"/>
  <c r="I63" i="34"/>
  <c r="H63" i="34"/>
  <c r="G63" i="34"/>
  <c r="F63" i="34"/>
  <c r="J63" i="34" s="1"/>
  <c r="I62" i="34"/>
  <c r="H62" i="34"/>
  <c r="G62" i="34"/>
  <c r="F62" i="34"/>
  <c r="I61" i="34"/>
  <c r="H61" i="34"/>
  <c r="G61" i="34"/>
  <c r="F61" i="34"/>
  <c r="J61" i="34" s="1"/>
  <c r="J60" i="34"/>
  <c r="I60" i="34"/>
  <c r="H60" i="34"/>
  <c r="G60" i="34"/>
  <c r="F60" i="34"/>
  <c r="I59" i="34"/>
  <c r="H59" i="34"/>
  <c r="G59" i="34"/>
  <c r="F59" i="34"/>
  <c r="I58" i="34"/>
  <c r="J58" i="34" s="1"/>
  <c r="H58" i="34"/>
  <c r="G58" i="34"/>
  <c r="F58" i="34"/>
  <c r="I57" i="34"/>
  <c r="J57" i="34" s="1"/>
  <c r="H57" i="34"/>
  <c r="G57" i="34"/>
  <c r="F57" i="34"/>
  <c r="I56" i="34"/>
  <c r="H56" i="34"/>
  <c r="G56" i="34"/>
  <c r="F56" i="34"/>
  <c r="I54" i="34"/>
  <c r="H54" i="34"/>
  <c r="G54" i="34"/>
  <c r="F54" i="34"/>
  <c r="I53" i="34"/>
  <c r="H53" i="34"/>
  <c r="G53" i="34"/>
  <c r="F53" i="34"/>
  <c r="I52" i="34"/>
  <c r="J52" i="34" s="1"/>
  <c r="H52" i="34"/>
  <c r="G52" i="34"/>
  <c r="F52" i="34"/>
  <c r="I51" i="34"/>
  <c r="H51" i="34"/>
  <c r="G51" i="34"/>
  <c r="F51" i="34"/>
  <c r="J51" i="34" s="1"/>
  <c r="J50" i="34"/>
  <c r="I50" i="34"/>
  <c r="H50" i="34"/>
  <c r="G50" i="34"/>
  <c r="F50" i="34"/>
  <c r="I49" i="34"/>
  <c r="H49" i="34"/>
  <c r="G49" i="34"/>
  <c r="J49" i="34" s="1"/>
  <c r="F49" i="34"/>
  <c r="I48" i="34"/>
  <c r="H48" i="34"/>
  <c r="G48" i="34"/>
  <c r="F48" i="34"/>
  <c r="I47" i="34"/>
  <c r="H47" i="34"/>
  <c r="G47" i="34"/>
  <c r="F47" i="34"/>
  <c r="J47" i="34" s="1"/>
  <c r="I46" i="34"/>
  <c r="H46" i="34"/>
  <c r="G46" i="34"/>
  <c r="F46" i="34"/>
  <c r="I45" i="34"/>
  <c r="H45" i="34"/>
  <c r="H43" i="34" s="1"/>
  <c r="G45" i="34"/>
  <c r="F45" i="34"/>
  <c r="I44" i="34"/>
  <c r="H44" i="34"/>
  <c r="G44" i="34"/>
  <c r="F44" i="34"/>
  <c r="J44" i="34" s="1"/>
  <c r="I42" i="34"/>
  <c r="H42" i="34"/>
  <c r="G42" i="34"/>
  <c r="F42" i="34"/>
  <c r="I41" i="34"/>
  <c r="H41" i="34"/>
  <c r="G41" i="34"/>
  <c r="J41" i="34" s="1"/>
  <c r="F41" i="34"/>
  <c r="I40" i="34"/>
  <c r="H40" i="34"/>
  <c r="G40" i="34"/>
  <c r="F40" i="34"/>
  <c r="I39" i="34"/>
  <c r="I38" i="34" s="1"/>
  <c r="H39" i="34"/>
  <c r="H38" i="34" s="1"/>
  <c r="G39" i="34"/>
  <c r="F39" i="34"/>
  <c r="J39" i="34" s="1"/>
  <c r="I37" i="34"/>
  <c r="H37" i="34"/>
  <c r="G37" i="34"/>
  <c r="F37" i="34"/>
  <c r="J37" i="34" s="1"/>
  <c r="I36" i="34"/>
  <c r="H36" i="34"/>
  <c r="G36" i="34"/>
  <c r="F36" i="34"/>
  <c r="J36" i="34" s="1"/>
  <c r="I35" i="34"/>
  <c r="H35" i="34"/>
  <c r="H34" i="34" s="1"/>
  <c r="G35" i="34"/>
  <c r="G34" i="34" s="1"/>
  <c r="F35" i="34"/>
  <c r="I33" i="34"/>
  <c r="H33" i="34"/>
  <c r="G33" i="34"/>
  <c r="J33" i="34" s="1"/>
  <c r="F33" i="34"/>
  <c r="I32" i="34"/>
  <c r="H32" i="34"/>
  <c r="G32" i="34"/>
  <c r="F32" i="34"/>
  <c r="I31" i="34"/>
  <c r="H31" i="34"/>
  <c r="G31" i="34"/>
  <c r="F31" i="34"/>
  <c r="J31" i="34" s="1"/>
  <c r="I30" i="34"/>
  <c r="I28" i="34" s="1"/>
  <c r="H30" i="34"/>
  <c r="G30" i="34"/>
  <c r="F30" i="34"/>
  <c r="I29" i="34"/>
  <c r="H29" i="34"/>
  <c r="G29" i="34"/>
  <c r="F29" i="34"/>
  <c r="J29" i="34" s="1"/>
  <c r="I27" i="34"/>
  <c r="H27" i="34"/>
  <c r="G27" i="34"/>
  <c r="F27" i="34"/>
  <c r="I26" i="34"/>
  <c r="H26" i="34"/>
  <c r="G26" i="34"/>
  <c r="F26" i="34"/>
  <c r="J26" i="34" s="1"/>
  <c r="I25" i="34"/>
  <c r="I23" i="34" s="1"/>
  <c r="H25" i="34"/>
  <c r="G25" i="34"/>
  <c r="F25" i="34"/>
  <c r="I24" i="34"/>
  <c r="H24" i="34"/>
  <c r="H23" i="34" s="1"/>
  <c r="G24" i="34"/>
  <c r="F24" i="34"/>
  <c r="J24" i="34" s="1"/>
  <c r="I17" i="34"/>
  <c r="H17" i="34"/>
  <c r="I16" i="34"/>
  <c r="H16" i="34"/>
  <c r="H15" i="34" s="1"/>
  <c r="H10" i="34"/>
  <c r="J73" i="34" l="1"/>
  <c r="G23" i="34"/>
  <c r="G22" i="34" s="1"/>
  <c r="G28" i="34"/>
  <c r="J46" i="34"/>
  <c r="J53" i="34"/>
  <c r="J56" i="34"/>
  <c r="J59" i="34"/>
  <c r="F70" i="34"/>
  <c r="J70" i="34" s="1"/>
  <c r="F78" i="34"/>
  <c r="H78" i="34"/>
  <c r="J78" i="34" s="1"/>
  <c r="I232" i="34"/>
  <c r="H28" i="34"/>
  <c r="H22" i="34" s="1"/>
  <c r="F38" i="34"/>
  <c r="J38" i="34" s="1"/>
  <c r="J48" i="34"/>
  <c r="G55" i="34"/>
  <c r="G78" i="34"/>
  <c r="I173" i="34"/>
  <c r="G38" i="34"/>
  <c r="I43" i="34"/>
  <c r="G43" i="34"/>
  <c r="H55" i="34"/>
  <c r="I131" i="34"/>
  <c r="I237" i="34"/>
  <c r="J27" i="34"/>
  <c r="J30" i="34"/>
  <c r="J62" i="34"/>
  <c r="J86" i="34"/>
  <c r="I117" i="34"/>
  <c r="I218" i="34"/>
  <c r="H89" i="34"/>
  <c r="I15" i="34"/>
  <c r="J32" i="34"/>
  <c r="I34" i="34"/>
  <c r="J42" i="34"/>
  <c r="F43" i="34"/>
  <c r="J54" i="34"/>
  <c r="J64" i="34"/>
  <c r="I105" i="34"/>
  <c r="I55" i="34"/>
  <c r="J17" i="34"/>
  <c r="J35" i="34"/>
  <c r="H72" i="34"/>
  <c r="J72" i="34" s="1"/>
  <c r="J75" i="34"/>
  <c r="I125" i="34"/>
  <c r="J83" i="34"/>
  <c r="I99" i="34"/>
  <c r="I211" i="34"/>
  <c r="I242" i="34"/>
  <c r="I96" i="35"/>
  <c r="F21" i="35"/>
  <c r="H247" i="35"/>
  <c r="J76" i="35" s="1"/>
  <c r="J34" i="35"/>
  <c r="J21" i="35" s="1"/>
  <c r="I22" i="35"/>
  <c r="J15" i="34"/>
  <c r="I22" i="34"/>
  <c r="I98" i="34"/>
  <c r="I96" i="34" s="1"/>
  <c r="J25" i="34"/>
  <c r="F34" i="34"/>
  <c r="J34" i="34" s="1"/>
  <c r="F23" i="34"/>
  <c r="F55" i="34"/>
  <c r="J55" i="34" s="1"/>
  <c r="F28" i="34"/>
  <c r="J28" i="34" s="1"/>
  <c r="J40" i="34"/>
  <c r="J80" i="34"/>
  <c r="J16" i="34"/>
  <c r="J45" i="34"/>
  <c r="I242" i="33"/>
  <c r="I237" i="33"/>
  <c r="I232" i="33"/>
  <c r="I227" i="33"/>
  <c r="I223" i="33"/>
  <c r="I218" i="33"/>
  <c r="I215" i="33"/>
  <c r="I211" i="33"/>
  <c r="I173" i="33"/>
  <c r="I168" i="33"/>
  <c r="I163" i="33"/>
  <c r="I158" i="33"/>
  <c r="I153" i="33"/>
  <c r="I148" i="33"/>
  <c r="I143" i="33"/>
  <c r="I137" i="33" s="1"/>
  <c r="I138" i="33"/>
  <c r="I131" i="33"/>
  <c r="I125" i="33"/>
  <c r="I121" i="33"/>
  <c r="I117" i="33"/>
  <c r="I111" i="33"/>
  <c r="I105" i="33"/>
  <c r="I98" i="33" s="1"/>
  <c r="I96" i="33" s="1"/>
  <c r="I99" i="33"/>
  <c r="H94" i="33"/>
  <c r="H93" i="33"/>
  <c r="H92" i="33"/>
  <c r="H91" i="33"/>
  <c r="H89" i="33"/>
  <c r="J86" i="33"/>
  <c r="J85" i="33"/>
  <c r="J84" i="33"/>
  <c r="J83" i="33"/>
  <c r="J82" i="33"/>
  <c r="J81" i="33"/>
  <c r="J80" i="33"/>
  <c r="J79" i="33"/>
  <c r="I78" i="33"/>
  <c r="H78" i="33"/>
  <c r="G78" i="33"/>
  <c r="J78" i="33" s="1"/>
  <c r="F78" i="33"/>
  <c r="J77" i="33"/>
  <c r="J75" i="33"/>
  <c r="J74" i="33"/>
  <c r="J73" i="33"/>
  <c r="I72" i="33"/>
  <c r="J72" i="33" s="1"/>
  <c r="H72" i="33"/>
  <c r="G72" i="33"/>
  <c r="F72" i="33"/>
  <c r="J71" i="33"/>
  <c r="J66" i="33" s="1"/>
  <c r="I70" i="33"/>
  <c r="H70" i="33"/>
  <c r="G70" i="33"/>
  <c r="J70" i="33" s="1"/>
  <c r="F70" i="33"/>
  <c r="J64" i="33"/>
  <c r="J63" i="33"/>
  <c r="J62" i="33"/>
  <c r="J61" i="33"/>
  <c r="J60" i="33"/>
  <c r="J59" i="33"/>
  <c r="J58" i="33"/>
  <c r="J57" i="33"/>
  <c r="J56" i="33"/>
  <c r="I55" i="33"/>
  <c r="H55" i="33"/>
  <c r="G55" i="33"/>
  <c r="F55" i="33"/>
  <c r="J55" i="33" s="1"/>
  <c r="J54" i="33"/>
  <c r="J53" i="33"/>
  <c r="J52" i="33"/>
  <c r="J51" i="33"/>
  <c r="J50" i="33"/>
  <c r="J49" i="33"/>
  <c r="J48" i="33"/>
  <c r="J47" i="33"/>
  <c r="J46" i="33"/>
  <c r="J45" i="33"/>
  <c r="J44" i="33"/>
  <c r="I43" i="33"/>
  <c r="H43" i="33"/>
  <c r="G43" i="33"/>
  <c r="F43" i="33"/>
  <c r="J43" i="33" s="1"/>
  <c r="J42" i="33"/>
  <c r="J41" i="33"/>
  <c r="J40" i="33"/>
  <c r="J39" i="33"/>
  <c r="I38" i="33"/>
  <c r="H38" i="33"/>
  <c r="G38" i="33"/>
  <c r="J38" i="33" s="1"/>
  <c r="F38" i="33"/>
  <c r="J37" i="33"/>
  <c r="J36" i="33"/>
  <c r="J35" i="33"/>
  <c r="I34" i="33"/>
  <c r="H34" i="33"/>
  <c r="G34" i="33"/>
  <c r="J34" i="33" s="1"/>
  <c r="F34" i="33"/>
  <c r="J33" i="33"/>
  <c r="J32" i="33"/>
  <c r="J31" i="33"/>
  <c r="J30" i="33"/>
  <c r="J29" i="33"/>
  <c r="I28" i="33"/>
  <c r="I22" i="33" s="1"/>
  <c r="H28" i="33"/>
  <c r="G28" i="33"/>
  <c r="F28" i="33"/>
  <c r="J27" i="33"/>
  <c r="J26" i="33"/>
  <c r="J25" i="33"/>
  <c r="J24" i="33"/>
  <c r="J23" i="33"/>
  <c r="I23" i="33"/>
  <c r="H23" i="33"/>
  <c r="G23" i="33"/>
  <c r="F23" i="33"/>
  <c r="H22" i="33"/>
  <c r="F22" i="33"/>
  <c r="J17" i="33"/>
  <c r="J16" i="33"/>
  <c r="I15" i="33"/>
  <c r="H15" i="33"/>
  <c r="J15" i="33" s="1"/>
  <c r="H10" i="33"/>
  <c r="J43" i="34" l="1"/>
  <c r="J66" i="34"/>
  <c r="J23" i="34"/>
  <c r="F22" i="34"/>
  <c r="J21" i="33"/>
  <c r="F21" i="33"/>
  <c r="H247" i="33" s="1"/>
  <c r="J76" i="33" s="1"/>
  <c r="G22" i="33"/>
  <c r="J28" i="33"/>
  <c r="J21" i="34" l="1"/>
  <c r="F21" i="34"/>
  <c r="H247" i="34" s="1"/>
  <c r="J76" i="34" s="1"/>
  <c r="I242" i="32"/>
  <c r="I237" i="32"/>
  <c r="I232" i="32"/>
  <c r="I227" i="32"/>
  <c r="I223" i="32"/>
  <c r="I218" i="32"/>
  <c r="I215" i="32"/>
  <c r="I211" i="32"/>
  <c r="I173" i="32"/>
  <c r="I168" i="32"/>
  <c r="I163" i="32"/>
  <c r="I158" i="32"/>
  <c r="I153" i="32"/>
  <c r="I148" i="32"/>
  <c r="I143" i="32"/>
  <c r="I138" i="32"/>
  <c r="I137" i="32" s="1"/>
  <c r="I131" i="32"/>
  <c r="I125" i="32"/>
  <c r="I121" i="32"/>
  <c r="I117" i="32"/>
  <c r="I111" i="32"/>
  <c r="I105" i="32"/>
  <c r="I99" i="32"/>
  <c r="I98" i="32" s="1"/>
  <c r="H94" i="32"/>
  <c r="H93" i="32"/>
  <c r="H92" i="32"/>
  <c r="H91" i="32"/>
  <c r="H89" i="32"/>
  <c r="J86" i="32"/>
  <c r="J85" i="32"/>
  <c r="J84" i="32"/>
  <c r="J83" i="32"/>
  <c r="J82" i="32"/>
  <c r="J81" i="32"/>
  <c r="J80" i="32"/>
  <c r="J79" i="32"/>
  <c r="J78" i="32"/>
  <c r="I78" i="32"/>
  <c r="H78" i="32"/>
  <c r="G78" i="32"/>
  <c r="F78" i="32"/>
  <c r="J77" i="32"/>
  <c r="J75" i="32"/>
  <c r="J74" i="32"/>
  <c r="J73" i="32"/>
  <c r="I72" i="32"/>
  <c r="H72" i="32"/>
  <c r="G72" i="32"/>
  <c r="F72" i="32"/>
  <c r="J72" i="32" s="1"/>
  <c r="J71" i="32"/>
  <c r="J66" i="32" s="1"/>
  <c r="J70" i="32"/>
  <c r="I70" i="32"/>
  <c r="H70" i="32"/>
  <c r="G70" i="32"/>
  <c r="F70" i="32"/>
  <c r="J64" i="32"/>
  <c r="J63" i="32"/>
  <c r="J62" i="32"/>
  <c r="J61" i="32"/>
  <c r="J60" i="32"/>
  <c r="J59" i="32"/>
  <c r="J58" i="32"/>
  <c r="J57" i="32"/>
  <c r="J56" i="32"/>
  <c r="I55" i="32"/>
  <c r="J55" i="32" s="1"/>
  <c r="H55" i="32"/>
  <c r="G55" i="32"/>
  <c r="F55" i="32"/>
  <c r="J54" i="32"/>
  <c r="J53" i="32"/>
  <c r="J52" i="32"/>
  <c r="J51" i="32"/>
  <c r="J50" i="32"/>
  <c r="J49" i="32"/>
  <c r="J48" i="32"/>
  <c r="J47" i="32"/>
  <c r="J46" i="32"/>
  <c r="J45" i="32"/>
  <c r="J44" i="32"/>
  <c r="I43" i="32"/>
  <c r="J43" i="32" s="1"/>
  <c r="H43" i="32"/>
  <c r="G43" i="32"/>
  <c r="F43" i="32"/>
  <c r="J42" i="32"/>
  <c r="J41" i="32"/>
  <c r="J40" i="32"/>
  <c r="J39" i="32"/>
  <c r="J38" i="32"/>
  <c r="I38" i="32"/>
  <c r="H38" i="32"/>
  <c r="G38" i="32"/>
  <c r="F38" i="32"/>
  <c r="J37" i="32"/>
  <c r="J36" i="32"/>
  <c r="J35" i="32"/>
  <c r="J34" i="32"/>
  <c r="I34" i="32"/>
  <c r="H34" i="32"/>
  <c r="G34" i="32"/>
  <c r="F34" i="32"/>
  <c r="J33" i="32"/>
  <c r="J32" i="32"/>
  <c r="J31" i="32"/>
  <c r="J30" i="32"/>
  <c r="J29" i="32"/>
  <c r="I28" i="32"/>
  <c r="H28" i="32"/>
  <c r="G28" i="32"/>
  <c r="G22" i="32" s="1"/>
  <c r="F28" i="32"/>
  <c r="J28" i="32" s="1"/>
  <c r="J27" i="32"/>
  <c r="J26" i="32"/>
  <c r="J25" i="32"/>
  <c r="J24" i="32"/>
  <c r="I23" i="32"/>
  <c r="H23" i="32"/>
  <c r="H22" i="32" s="1"/>
  <c r="G23" i="32"/>
  <c r="F23" i="32"/>
  <c r="J23" i="32" s="1"/>
  <c r="I22" i="32"/>
  <c r="J17" i="32"/>
  <c r="J16" i="32"/>
  <c r="J15" i="32"/>
  <c r="I15" i="32"/>
  <c r="H15" i="32"/>
  <c r="H10" i="32"/>
  <c r="I96" i="32" l="1"/>
  <c r="J21" i="32"/>
  <c r="F21" i="32"/>
  <c r="H247" i="32"/>
  <c r="J76" i="32" s="1"/>
  <c r="F22" i="32"/>
  <c r="I242" i="31"/>
  <c r="I237" i="31"/>
  <c r="I232" i="31"/>
  <c r="I227" i="31"/>
  <c r="I223" i="31"/>
  <c r="I218" i="31"/>
  <c r="I215" i="31"/>
  <c r="I211" i="31"/>
  <c r="I173" i="31"/>
  <c r="I168" i="31"/>
  <c r="I163" i="31"/>
  <c r="I158" i="31"/>
  <c r="I153" i="31"/>
  <c r="I148" i="31"/>
  <c r="I143" i="31"/>
  <c r="I138" i="31"/>
  <c r="I137" i="31" s="1"/>
  <c r="I131" i="31"/>
  <c r="I125" i="31"/>
  <c r="I121" i="31"/>
  <c r="I117" i="31"/>
  <c r="I111" i="31"/>
  <c r="I105" i="31"/>
  <c r="I99" i="31"/>
  <c r="I98" i="31" s="1"/>
  <c r="H94" i="31"/>
  <c r="H93" i="31"/>
  <c r="H92" i="31"/>
  <c r="H91" i="31"/>
  <c r="H89" i="31"/>
  <c r="J86" i="31"/>
  <c r="J85" i="31"/>
  <c r="J84" i="31"/>
  <c r="J83" i="31"/>
  <c r="J82" i="31"/>
  <c r="J81" i="31"/>
  <c r="J80" i="31"/>
  <c r="J79" i="31"/>
  <c r="I78" i="31"/>
  <c r="H78" i="31"/>
  <c r="G78" i="31"/>
  <c r="F78" i="31"/>
  <c r="J78" i="31" s="1"/>
  <c r="J77" i="31"/>
  <c r="J75" i="31"/>
  <c r="J74" i="31"/>
  <c r="J73" i="31"/>
  <c r="I72" i="31"/>
  <c r="H72" i="31"/>
  <c r="G72" i="31"/>
  <c r="F72" i="31"/>
  <c r="J72" i="31" s="1"/>
  <c r="J71" i="31"/>
  <c r="J66" i="31" s="1"/>
  <c r="I70" i="31"/>
  <c r="H70" i="31"/>
  <c r="G70" i="31"/>
  <c r="F70" i="31"/>
  <c r="J70" i="31" s="1"/>
  <c r="J64" i="31"/>
  <c r="J63" i="31"/>
  <c r="J62" i="31"/>
  <c r="J61" i="31"/>
  <c r="J60" i="31"/>
  <c r="J59" i="31"/>
  <c r="J58" i="31"/>
  <c r="J57" i="31"/>
  <c r="J56" i="31"/>
  <c r="J55" i="31"/>
  <c r="I55" i="31"/>
  <c r="H55" i="31"/>
  <c r="G55" i="31"/>
  <c r="F55" i="31"/>
  <c r="J54" i="31"/>
  <c r="J53" i="31"/>
  <c r="J52" i="31"/>
  <c r="J51" i="31"/>
  <c r="J50" i="31"/>
  <c r="J49" i="31"/>
  <c r="J48" i="31"/>
  <c r="J47" i="31"/>
  <c r="J46" i="31"/>
  <c r="J45" i="31"/>
  <c r="J44" i="31"/>
  <c r="J43" i="31"/>
  <c r="I43" i="31"/>
  <c r="H43" i="31"/>
  <c r="G43" i="31"/>
  <c r="F43" i="31"/>
  <c r="J42" i="31"/>
  <c r="J41" i="31"/>
  <c r="J40" i="31"/>
  <c r="J39" i="31"/>
  <c r="I38" i="31"/>
  <c r="H38" i="31"/>
  <c r="G38" i="31"/>
  <c r="F38" i="31"/>
  <c r="J38" i="31" s="1"/>
  <c r="J37" i="31"/>
  <c r="J36" i="31"/>
  <c r="J35" i="31"/>
  <c r="I34" i="31"/>
  <c r="H34" i="31"/>
  <c r="G34" i="31"/>
  <c r="F34" i="31"/>
  <c r="J34" i="31" s="1"/>
  <c r="J33" i="31"/>
  <c r="J32" i="31"/>
  <c r="J31" i="31"/>
  <c r="J30" i="31"/>
  <c r="J29" i="31"/>
  <c r="I28" i="31"/>
  <c r="H28" i="31"/>
  <c r="G28" i="31"/>
  <c r="F28" i="31"/>
  <c r="J28" i="31" s="1"/>
  <c r="J27" i="31"/>
  <c r="J26" i="31"/>
  <c r="J25" i="31"/>
  <c r="J24" i="31"/>
  <c r="I23" i="31"/>
  <c r="H23" i="31"/>
  <c r="G23" i="31"/>
  <c r="G22" i="31" s="1"/>
  <c r="F23" i="31"/>
  <c r="J23" i="31" s="1"/>
  <c r="I22" i="31"/>
  <c r="H22" i="31"/>
  <c r="J17" i="31"/>
  <c r="J16" i="31"/>
  <c r="I15" i="31"/>
  <c r="J15" i="31" s="1"/>
  <c r="H15" i="31"/>
  <c r="H10" i="31"/>
  <c r="H247" i="31" l="1"/>
  <c r="J76" i="31" s="1"/>
  <c r="I96" i="31"/>
  <c r="J21" i="31"/>
  <c r="F21" i="31"/>
  <c r="F22" i="31"/>
  <c r="I242" i="30" l="1"/>
  <c r="I237" i="30"/>
  <c r="I232" i="30"/>
  <c r="I227" i="30"/>
  <c r="I223" i="30"/>
  <c r="I218" i="30"/>
  <c r="I215" i="30"/>
  <c r="I211" i="30"/>
  <c r="I173" i="30"/>
  <c r="I168" i="30"/>
  <c r="I163" i="30"/>
  <c r="I158" i="30"/>
  <c r="I153" i="30"/>
  <c r="I148" i="30"/>
  <c r="I143" i="30"/>
  <c r="I138" i="30"/>
  <c r="I137" i="30" s="1"/>
  <c r="I131" i="30"/>
  <c r="I125" i="30"/>
  <c r="I121" i="30"/>
  <c r="I117" i="30"/>
  <c r="I111" i="30"/>
  <c r="I105" i="30"/>
  <c r="I99" i="30"/>
  <c r="I98" i="30" s="1"/>
  <c r="H94" i="30"/>
  <c r="H93" i="30"/>
  <c r="H92" i="30"/>
  <c r="H91" i="30"/>
  <c r="H89" i="30" s="1"/>
  <c r="J86" i="30"/>
  <c r="J85" i="30"/>
  <c r="J84" i="30"/>
  <c r="J83" i="30"/>
  <c r="J82" i="30"/>
  <c r="J81" i="30"/>
  <c r="J80" i="30"/>
  <c r="J79" i="30"/>
  <c r="J78" i="30"/>
  <c r="I78" i="30"/>
  <c r="H78" i="30"/>
  <c r="G78" i="30"/>
  <c r="F78" i="30"/>
  <c r="J77" i="30"/>
  <c r="J75" i="30"/>
  <c r="J74" i="30"/>
  <c r="J73" i="30"/>
  <c r="J66" i="30" s="1"/>
  <c r="I72" i="30"/>
  <c r="H72" i="30"/>
  <c r="G72" i="30"/>
  <c r="F72" i="30"/>
  <c r="J72" i="30" s="1"/>
  <c r="J71" i="30"/>
  <c r="J70" i="30"/>
  <c r="I70" i="30"/>
  <c r="H70" i="30"/>
  <c r="G70" i="30"/>
  <c r="F70" i="30"/>
  <c r="J64" i="30"/>
  <c r="J63" i="30"/>
  <c r="J62" i="30"/>
  <c r="J61" i="30"/>
  <c r="J60" i="30"/>
  <c r="J59" i="30"/>
  <c r="J58" i="30"/>
  <c r="J57" i="30"/>
  <c r="J56" i="30"/>
  <c r="I55" i="30"/>
  <c r="H55" i="30"/>
  <c r="G55" i="30"/>
  <c r="F55" i="30"/>
  <c r="J55" i="30" s="1"/>
  <c r="J54" i="30"/>
  <c r="J53" i="30"/>
  <c r="J52" i="30"/>
  <c r="J51" i="30"/>
  <c r="J50" i="30"/>
  <c r="J49" i="30"/>
  <c r="J48" i="30"/>
  <c r="J47" i="30"/>
  <c r="J46" i="30"/>
  <c r="J45" i="30"/>
  <c r="J44" i="30"/>
  <c r="I43" i="30"/>
  <c r="H43" i="30"/>
  <c r="G43" i="30"/>
  <c r="F43" i="30"/>
  <c r="J43" i="30" s="1"/>
  <c r="J42" i="30"/>
  <c r="J41" i="30"/>
  <c r="J40" i="30"/>
  <c r="J39" i="30"/>
  <c r="I38" i="30"/>
  <c r="J38" i="30" s="1"/>
  <c r="H38" i="30"/>
  <c r="G38" i="30"/>
  <c r="F38" i="30"/>
  <c r="J37" i="30"/>
  <c r="J36" i="30"/>
  <c r="J35" i="30"/>
  <c r="I34" i="30"/>
  <c r="J34" i="30" s="1"/>
  <c r="H34" i="30"/>
  <c r="G34" i="30"/>
  <c r="F34" i="30"/>
  <c r="J33" i="30"/>
  <c r="J32" i="30"/>
  <c r="J31" i="30"/>
  <c r="J30" i="30"/>
  <c r="J29" i="30"/>
  <c r="I28" i="30"/>
  <c r="H28" i="30"/>
  <c r="G28" i="30"/>
  <c r="F28" i="30"/>
  <c r="J28" i="30" s="1"/>
  <c r="J27" i="30"/>
  <c r="J26" i="30"/>
  <c r="J25" i="30"/>
  <c r="J24" i="30"/>
  <c r="I23" i="30"/>
  <c r="H23" i="30"/>
  <c r="G23" i="30"/>
  <c r="G22" i="30" s="1"/>
  <c r="F23" i="30"/>
  <c r="H22" i="30"/>
  <c r="J17" i="30"/>
  <c r="J16" i="30"/>
  <c r="I15" i="30"/>
  <c r="J15" i="30" s="1"/>
  <c r="H15" i="30"/>
  <c r="H10" i="30"/>
  <c r="I96" i="30" l="1"/>
  <c r="I22" i="30"/>
  <c r="F22" i="30"/>
  <c r="J23" i="30"/>
  <c r="J21" i="30" l="1"/>
  <c r="F21" i="30"/>
  <c r="H247" i="30" s="1"/>
  <c r="J76" i="30" s="1"/>
  <c r="I242" i="29" l="1"/>
  <c r="I237" i="29"/>
  <c r="I232" i="29"/>
  <c r="I227" i="29"/>
  <c r="I223" i="29"/>
  <c r="I218" i="29"/>
  <c r="I215" i="29"/>
  <c r="I211" i="29"/>
  <c r="I173" i="29"/>
  <c r="I168" i="29"/>
  <c r="I163" i="29"/>
  <c r="I158" i="29"/>
  <c r="I153" i="29"/>
  <c r="I148" i="29"/>
  <c r="I143" i="29"/>
  <c r="I137" i="29" s="1"/>
  <c r="I138" i="29"/>
  <c r="I131" i="29"/>
  <c r="I125" i="29"/>
  <c r="I121" i="29"/>
  <c r="I117" i="29"/>
  <c r="I111" i="29"/>
  <c r="I105" i="29"/>
  <c r="I98" i="29" s="1"/>
  <c r="I96" i="29" s="1"/>
  <c r="I99" i="29"/>
  <c r="H94" i="29"/>
  <c r="H93" i="29"/>
  <c r="H92" i="29"/>
  <c r="H91" i="29"/>
  <c r="H89" i="29"/>
  <c r="J86" i="29"/>
  <c r="J85" i="29"/>
  <c r="J84" i="29"/>
  <c r="J83" i="29"/>
  <c r="J82" i="29"/>
  <c r="J81" i="29"/>
  <c r="J80" i="29"/>
  <c r="J79" i="29"/>
  <c r="I78" i="29"/>
  <c r="H78" i="29"/>
  <c r="G78" i="29"/>
  <c r="F78" i="29"/>
  <c r="J78" i="29" s="1"/>
  <c r="J77" i="29"/>
  <c r="J75" i="29"/>
  <c r="J74" i="29"/>
  <c r="J73" i="29"/>
  <c r="J72" i="29"/>
  <c r="I72" i="29"/>
  <c r="H72" i="29"/>
  <c r="G72" i="29"/>
  <c r="F72" i="29"/>
  <c r="J71" i="29"/>
  <c r="J66" i="29" s="1"/>
  <c r="I70" i="29"/>
  <c r="H70" i="29"/>
  <c r="G70" i="29"/>
  <c r="F70" i="29"/>
  <c r="J70" i="29" s="1"/>
  <c r="J64" i="29"/>
  <c r="J63" i="29"/>
  <c r="J62" i="29"/>
  <c r="J61" i="29"/>
  <c r="J60" i="29"/>
  <c r="J59" i="29"/>
  <c r="J58" i="29"/>
  <c r="J57" i="29"/>
  <c r="J56" i="29"/>
  <c r="I55" i="29"/>
  <c r="H55" i="29"/>
  <c r="G55" i="29"/>
  <c r="J55" i="29" s="1"/>
  <c r="F55" i="29"/>
  <c r="J54" i="29"/>
  <c r="J53" i="29"/>
  <c r="J52" i="29"/>
  <c r="J51" i="29"/>
  <c r="J50" i="29"/>
  <c r="J49" i="29"/>
  <c r="J48" i="29"/>
  <c r="J47" i="29"/>
  <c r="J46" i="29"/>
  <c r="J45" i="29"/>
  <c r="J44" i="29"/>
  <c r="I43" i="29"/>
  <c r="H43" i="29"/>
  <c r="G43" i="29"/>
  <c r="J43" i="29" s="1"/>
  <c r="F43" i="29"/>
  <c r="J42" i="29"/>
  <c r="J41" i="29"/>
  <c r="J40" i="29"/>
  <c r="J39" i="29"/>
  <c r="I38" i="29"/>
  <c r="H38" i="29"/>
  <c r="G38" i="29"/>
  <c r="F38" i="29"/>
  <c r="J38" i="29" s="1"/>
  <c r="J37" i="29"/>
  <c r="J36" i="29"/>
  <c r="J35" i="29"/>
  <c r="I34" i="29"/>
  <c r="I22" i="29" s="1"/>
  <c r="H34" i="29"/>
  <c r="H22" i="29" s="1"/>
  <c r="G34" i="29"/>
  <c r="F34" i="29"/>
  <c r="J34" i="29" s="1"/>
  <c r="J33" i="29"/>
  <c r="J32" i="29"/>
  <c r="J31" i="29"/>
  <c r="J30" i="29"/>
  <c r="J29" i="29"/>
  <c r="J28" i="29"/>
  <c r="I28" i="29"/>
  <c r="H28" i="29"/>
  <c r="G28" i="29"/>
  <c r="F28" i="29"/>
  <c r="J27" i="29"/>
  <c r="J26" i="29"/>
  <c r="J25" i="29"/>
  <c r="J24" i="29"/>
  <c r="I23" i="29"/>
  <c r="H23" i="29"/>
  <c r="G23" i="29"/>
  <c r="F23" i="29"/>
  <c r="J23" i="29" s="1"/>
  <c r="G22" i="29"/>
  <c r="J17" i="29"/>
  <c r="J16" i="29"/>
  <c r="I15" i="29"/>
  <c r="H15" i="29"/>
  <c r="J15" i="29" s="1"/>
  <c r="H10" i="29"/>
  <c r="H247" i="29" l="1"/>
  <c r="J76" i="29" s="1"/>
  <c r="J21" i="29"/>
  <c r="F21" i="29"/>
  <c r="F22" i="29"/>
  <c r="J245" i="28" l="1"/>
  <c r="I245" i="28"/>
  <c r="J244" i="28"/>
  <c r="I244" i="28"/>
  <c r="I242" i="28" s="1"/>
  <c r="J243" i="28"/>
  <c r="I243" i="28"/>
  <c r="J241" i="28"/>
  <c r="I241" i="28"/>
  <c r="J240" i="28"/>
  <c r="I240" i="28"/>
  <c r="J239" i="28"/>
  <c r="I239" i="28"/>
  <c r="J238" i="28"/>
  <c r="I238" i="28"/>
  <c r="I237" i="28" s="1"/>
  <c r="J236" i="28"/>
  <c r="I236" i="28"/>
  <c r="J235" i="28"/>
  <c r="I235" i="28"/>
  <c r="J234" i="28"/>
  <c r="I234" i="28"/>
  <c r="J233" i="28"/>
  <c r="I233" i="28"/>
  <c r="I232" i="28" s="1"/>
  <c r="J231" i="28"/>
  <c r="I231" i="28"/>
  <c r="J230" i="28"/>
  <c r="I230" i="28"/>
  <c r="J229" i="28"/>
  <c r="I229" i="28"/>
  <c r="J228" i="28"/>
  <c r="I228" i="28"/>
  <c r="I227" i="28" s="1"/>
  <c r="J226" i="28"/>
  <c r="I226" i="28"/>
  <c r="J225" i="28"/>
  <c r="I225" i="28"/>
  <c r="J224" i="28"/>
  <c r="I224" i="28"/>
  <c r="I223" i="28"/>
  <c r="J222" i="28"/>
  <c r="I222" i="28"/>
  <c r="J221" i="28"/>
  <c r="I221" i="28"/>
  <c r="J220" i="28"/>
  <c r="I220" i="28"/>
  <c r="J219" i="28"/>
  <c r="I219" i="28"/>
  <c r="J217" i="28"/>
  <c r="I217" i="28"/>
  <c r="J216" i="28"/>
  <c r="I216" i="28"/>
  <c r="I215" i="28" s="1"/>
  <c r="J214" i="28"/>
  <c r="I214" i="28"/>
  <c r="J213" i="28"/>
  <c r="I213" i="28"/>
  <c r="J212" i="28"/>
  <c r="I212" i="28"/>
  <c r="J210" i="28"/>
  <c r="I210" i="28"/>
  <c r="J209" i="28"/>
  <c r="I209" i="28"/>
  <c r="J208" i="28"/>
  <c r="I208" i="28"/>
  <c r="J207" i="28"/>
  <c r="I207" i="28"/>
  <c r="J206" i="28"/>
  <c r="I206" i="28"/>
  <c r="J205" i="28"/>
  <c r="I205" i="28"/>
  <c r="J204" i="28"/>
  <c r="I204" i="28"/>
  <c r="J203" i="28"/>
  <c r="I203" i="28"/>
  <c r="J202" i="28"/>
  <c r="I202" i="28"/>
  <c r="J201" i="28"/>
  <c r="I201" i="28"/>
  <c r="J200" i="28"/>
  <c r="I200" i="28"/>
  <c r="J199" i="28"/>
  <c r="I199" i="28"/>
  <c r="J198" i="28"/>
  <c r="I198" i="28"/>
  <c r="J197" i="28"/>
  <c r="I197" i="28"/>
  <c r="J196" i="28"/>
  <c r="I196" i="28"/>
  <c r="J195" i="28"/>
  <c r="I195" i="28"/>
  <c r="J194" i="28"/>
  <c r="I194" i="28"/>
  <c r="J193" i="28"/>
  <c r="I193" i="28"/>
  <c r="J192" i="28"/>
  <c r="I192" i="28"/>
  <c r="J191" i="28"/>
  <c r="I191" i="28"/>
  <c r="J190" i="28"/>
  <c r="I190" i="28"/>
  <c r="J189" i="28"/>
  <c r="I189" i="28"/>
  <c r="J188" i="28"/>
  <c r="I188" i="28"/>
  <c r="J187" i="28"/>
  <c r="I187" i="28"/>
  <c r="J186" i="28"/>
  <c r="I186" i="28"/>
  <c r="J185" i="28"/>
  <c r="I185" i="28"/>
  <c r="J184" i="28"/>
  <c r="I184" i="28"/>
  <c r="J183" i="28"/>
  <c r="I183" i="28"/>
  <c r="J182" i="28"/>
  <c r="I182" i="28"/>
  <c r="J181" i="28"/>
  <c r="I181" i="28"/>
  <c r="J180" i="28"/>
  <c r="I180" i="28"/>
  <c r="J179" i="28"/>
  <c r="I179" i="28"/>
  <c r="J178" i="28"/>
  <c r="I178" i="28"/>
  <c r="J177" i="28"/>
  <c r="I177" i="28"/>
  <c r="J176" i="28"/>
  <c r="I176" i="28"/>
  <c r="J175" i="28"/>
  <c r="I175" i="28"/>
  <c r="J174" i="28"/>
  <c r="I174" i="28"/>
  <c r="J172" i="28"/>
  <c r="I172" i="28"/>
  <c r="J171" i="28"/>
  <c r="I171" i="28"/>
  <c r="J170" i="28"/>
  <c r="I170" i="28"/>
  <c r="J169" i="28"/>
  <c r="I169" i="28"/>
  <c r="I168" i="28" s="1"/>
  <c r="J167" i="28"/>
  <c r="I167" i="28"/>
  <c r="J166" i="28"/>
  <c r="I166" i="28"/>
  <c r="J165" i="28"/>
  <c r="I165" i="28"/>
  <c r="J164" i="28"/>
  <c r="I164" i="28"/>
  <c r="I163" i="28" s="1"/>
  <c r="J162" i="28"/>
  <c r="I162" i="28"/>
  <c r="J161" i="28"/>
  <c r="I161" i="28"/>
  <c r="J160" i="28"/>
  <c r="I160" i="28"/>
  <c r="J159" i="28"/>
  <c r="I159" i="28"/>
  <c r="J157" i="28"/>
  <c r="I157" i="28"/>
  <c r="J156" i="28"/>
  <c r="I156" i="28"/>
  <c r="J155" i="28"/>
  <c r="I155" i="28"/>
  <c r="J154" i="28"/>
  <c r="I154" i="28"/>
  <c r="J152" i="28"/>
  <c r="I152" i="28"/>
  <c r="J151" i="28"/>
  <c r="I151" i="28"/>
  <c r="J150" i="28"/>
  <c r="I150" i="28"/>
  <c r="J149" i="28"/>
  <c r="I149" i="28"/>
  <c r="J147" i="28"/>
  <c r="I147" i="28"/>
  <c r="J146" i="28"/>
  <c r="I146" i="28"/>
  <c r="J145" i="28"/>
  <c r="I145" i="28"/>
  <c r="J144" i="28"/>
  <c r="I144" i="28"/>
  <c r="I143" i="28" s="1"/>
  <c r="J142" i="28"/>
  <c r="I142" i="28"/>
  <c r="J141" i="28"/>
  <c r="I141" i="28"/>
  <c r="J140" i="28"/>
  <c r="I140" i="28"/>
  <c r="J139" i="28"/>
  <c r="I139" i="28"/>
  <c r="I138" i="28" s="1"/>
  <c r="J136" i="28"/>
  <c r="I136" i="28"/>
  <c r="J135" i="28"/>
  <c r="I135" i="28"/>
  <c r="J134" i="28"/>
  <c r="I134" i="28"/>
  <c r="J133" i="28"/>
  <c r="I133" i="28"/>
  <c r="J132" i="28"/>
  <c r="I132" i="28"/>
  <c r="J130" i="28"/>
  <c r="I130" i="28"/>
  <c r="J129" i="28"/>
  <c r="I129" i="28"/>
  <c r="J128" i="28"/>
  <c r="I128" i="28"/>
  <c r="J127" i="28"/>
  <c r="I127" i="28"/>
  <c r="I125" i="28" s="1"/>
  <c r="J126" i="28"/>
  <c r="I126" i="28"/>
  <c r="J124" i="28"/>
  <c r="I124" i="28"/>
  <c r="J123" i="28"/>
  <c r="I123" i="28"/>
  <c r="I121" i="28" s="1"/>
  <c r="J122" i="28"/>
  <c r="I122" i="28"/>
  <c r="J120" i="28"/>
  <c r="I120" i="28"/>
  <c r="I117" i="28" s="1"/>
  <c r="J119" i="28"/>
  <c r="I119" i="28"/>
  <c r="J118" i="28"/>
  <c r="I118" i="28"/>
  <c r="J116" i="28"/>
  <c r="I116" i="28"/>
  <c r="J115" i="28"/>
  <c r="I115" i="28"/>
  <c r="J114" i="28"/>
  <c r="I114" i="28"/>
  <c r="J113" i="28"/>
  <c r="I113" i="28"/>
  <c r="J112" i="28"/>
  <c r="I112" i="28"/>
  <c r="J110" i="28"/>
  <c r="I110" i="28"/>
  <c r="J109" i="28"/>
  <c r="I109" i="28"/>
  <c r="J108" i="28"/>
  <c r="I108" i="28"/>
  <c r="J107" i="28"/>
  <c r="I107" i="28"/>
  <c r="J106" i="28"/>
  <c r="I106" i="28"/>
  <c r="J104" i="28"/>
  <c r="I104" i="28"/>
  <c r="J103" i="28"/>
  <c r="I103" i="28"/>
  <c r="J102" i="28"/>
  <c r="I102" i="28"/>
  <c r="J101" i="28"/>
  <c r="I101" i="28"/>
  <c r="J100" i="28"/>
  <c r="I100" i="28"/>
  <c r="H94" i="28"/>
  <c r="G94" i="28"/>
  <c r="G93" i="28"/>
  <c r="H93" i="28" s="1"/>
  <c r="G92" i="28"/>
  <c r="H92" i="28" s="1"/>
  <c r="G91" i="28"/>
  <c r="H91" i="28" s="1"/>
  <c r="I86" i="28"/>
  <c r="H86" i="28"/>
  <c r="G86" i="28"/>
  <c r="F86" i="28"/>
  <c r="J86" i="28" s="1"/>
  <c r="I85" i="28"/>
  <c r="H85" i="28"/>
  <c r="G85" i="28"/>
  <c r="F85" i="28"/>
  <c r="I84" i="28"/>
  <c r="H84" i="28"/>
  <c r="G84" i="28"/>
  <c r="F84" i="28"/>
  <c r="I83" i="28"/>
  <c r="H83" i="28"/>
  <c r="G83" i="28"/>
  <c r="F83" i="28"/>
  <c r="I82" i="28"/>
  <c r="H82" i="28"/>
  <c r="G82" i="28"/>
  <c r="F82" i="28"/>
  <c r="I81" i="28"/>
  <c r="H81" i="28"/>
  <c r="G81" i="28"/>
  <c r="F81" i="28"/>
  <c r="I80" i="28"/>
  <c r="H80" i="28"/>
  <c r="G80" i="28"/>
  <c r="F80" i="28"/>
  <c r="I79" i="28"/>
  <c r="H79" i="28"/>
  <c r="H78" i="28" s="1"/>
  <c r="G79" i="28"/>
  <c r="F79" i="28"/>
  <c r="I77" i="28"/>
  <c r="H77" i="28"/>
  <c r="G77" i="28"/>
  <c r="F77" i="28"/>
  <c r="J77" i="28" s="1"/>
  <c r="I75" i="28"/>
  <c r="H75" i="28"/>
  <c r="G75" i="28"/>
  <c r="F75" i="28"/>
  <c r="I74" i="28"/>
  <c r="H74" i="28"/>
  <c r="G74" i="28"/>
  <c r="F74" i="28"/>
  <c r="I73" i="28"/>
  <c r="I72" i="28" s="1"/>
  <c r="H73" i="28"/>
  <c r="G73" i="28"/>
  <c r="G72" i="28" s="1"/>
  <c r="F73" i="28"/>
  <c r="F72" i="28" s="1"/>
  <c r="I71" i="28"/>
  <c r="I70" i="28" s="1"/>
  <c r="H71" i="28"/>
  <c r="H70" i="28" s="1"/>
  <c r="G71" i="28"/>
  <c r="G70" i="28" s="1"/>
  <c r="F71" i="28"/>
  <c r="I64" i="28"/>
  <c r="H64" i="28"/>
  <c r="G64" i="28"/>
  <c r="F64" i="28"/>
  <c r="I63" i="28"/>
  <c r="H63" i="28"/>
  <c r="G63" i="28"/>
  <c r="F63" i="28"/>
  <c r="I62" i="28"/>
  <c r="H62" i="28"/>
  <c r="G62" i="28"/>
  <c r="F62" i="28"/>
  <c r="I61" i="28"/>
  <c r="H61" i="28"/>
  <c r="G61" i="28"/>
  <c r="F61" i="28"/>
  <c r="I60" i="28"/>
  <c r="H60" i="28"/>
  <c r="G60" i="28"/>
  <c r="F60" i="28"/>
  <c r="I59" i="28"/>
  <c r="H59" i="28"/>
  <c r="G59" i="28"/>
  <c r="F59" i="28"/>
  <c r="I58" i="28"/>
  <c r="H58" i="28"/>
  <c r="G58" i="28"/>
  <c r="F58" i="28"/>
  <c r="I57" i="28"/>
  <c r="H57" i="28"/>
  <c r="G57" i="28"/>
  <c r="F57" i="28"/>
  <c r="I56" i="28"/>
  <c r="H56" i="28"/>
  <c r="G56" i="28"/>
  <c r="F56" i="28"/>
  <c r="I54" i="28"/>
  <c r="H54" i="28"/>
  <c r="G54" i="28"/>
  <c r="F54" i="28"/>
  <c r="I53" i="28"/>
  <c r="H53" i="28"/>
  <c r="G53" i="28"/>
  <c r="F53" i="28"/>
  <c r="I52" i="28"/>
  <c r="H52" i="28"/>
  <c r="G52" i="28"/>
  <c r="F52" i="28"/>
  <c r="I51" i="28"/>
  <c r="H51" i="28"/>
  <c r="G51" i="28"/>
  <c r="F51" i="28"/>
  <c r="I50" i="28"/>
  <c r="H50" i="28"/>
  <c r="G50" i="28"/>
  <c r="F50" i="28"/>
  <c r="I49" i="28"/>
  <c r="H49" i="28"/>
  <c r="G49" i="28"/>
  <c r="F49" i="28"/>
  <c r="I48" i="28"/>
  <c r="H48" i="28"/>
  <c r="G48" i="28"/>
  <c r="F48" i="28"/>
  <c r="I47" i="28"/>
  <c r="H47" i="28"/>
  <c r="G47" i="28"/>
  <c r="F47" i="28"/>
  <c r="I46" i="28"/>
  <c r="H46" i="28"/>
  <c r="G46" i="28"/>
  <c r="F46" i="28"/>
  <c r="I45" i="28"/>
  <c r="H45" i="28"/>
  <c r="G45" i="28"/>
  <c r="F45" i="28"/>
  <c r="I44" i="28"/>
  <c r="H44" i="28"/>
  <c r="H43" i="28" s="1"/>
  <c r="G44" i="28"/>
  <c r="F44" i="28"/>
  <c r="I42" i="28"/>
  <c r="H42" i="28"/>
  <c r="G42" i="28"/>
  <c r="F42" i="28"/>
  <c r="I41" i="28"/>
  <c r="H41" i="28"/>
  <c r="G41" i="28"/>
  <c r="F41" i="28"/>
  <c r="I40" i="28"/>
  <c r="H40" i="28"/>
  <c r="G40" i="28"/>
  <c r="F40" i="28"/>
  <c r="I39" i="28"/>
  <c r="H39" i="28"/>
  <c r="H38" i="28" s="1"/>
  <c r="G39" i="28"/>
  <c r="G38" i="28" s="1"/>
  <c r="F39" i="28"/>
  <c r="I37" i="28"/>
  <c r="H37" i="28"/>
  <c r="G37" i="28"/>
  <c r="F37" i="28"/>
  <c r="I36" i="28"/>
  <c r="H36" i="28"/>
  <c r="G36" i="28"/>
  <c r="F36" i="28"/>
  <c r="I35" i="28"/>
  <c r="I34" i="28" s="1"/>
  <c r="H35" i="28"/>
  <c r="G35" i="28"/>
  <c r="F35" i="28"/>
  <c r="I33" i="28"/>
  <c r="H33" i="28"/>
  <c r="G33" i="28"/>
  <c r="F33" i="28"/>
  <c r="I32" i="28"/>
  <c r="H32" i="28"/>
  <c r="G32" i="28"/>
  <c r="F32" i="28"/>
  <c r="I31" i="28"/>
  <c r="H31" i="28"/>
  <c r="G31" i="28"/>
  <c r="F31" i="28"/>
  <c r="I30" i="28"/>
  <c r="H30" i="28"/>
  <c r="G30" i="28"/>
  <c r="F30" i="28"/>
  <c r="J30" i="28" s="1"/>
  <c r="I29" i="28"/>
  <c r="H29" i="28"/>
  <c r="H28" i="28" s="1"/>
  <c r="G29" i="28"/>
  <c r="G28" i="28" s="1"/>
  <c r="F29" i="28"/>
  <c r="I27" i="28"/>
  <c r="H27" i="28"/>
  <c r="G27" i="28"/>
  <c r="F27" i="28"/>
  <c r="I26" i="28"/>
  <c r="H26" i="28"/>
  <c r="G26" i="28"/>
  <c r="F26" i="28"/>
  <c r="I25" i="28"/>
  <c r="H25" i="28"/>
  <c r="G25" i="28"/>
  <c r="F25" i="28"/>
  <c r="J25" i="28" s="1"/>
  <c r="I24" i="28"/>
  <c r="I23" i="28" s="1"/>
  <c r="H24" i="28"/>
  <c r="H23" i="28" s="1"/>
  <c r="G24" i="28"/>
  <c r="G23" i="28" s="1"/>
  <c r="F24" i="28"/>
  <c r="F23" i="28" s="1"/>
  <c r="I17" i="28"/>
  <c r="H17" i="28"/>
  <c r="J17" i="28" s="1"/>
  <c r="I16" i="28"/>
  <c r="I15" i="28" s="1"/>
  <c r="H16" i="28"/>
  <c r="H15" i="28" s="1"/>
  <c r="H10" i="28"/>
  <c r="J245" i="27"/>
  <c r="I245" i="27"/>
  <c r="J244" i="27"/>
  <c r="I244" i="27"/>
  <c r="J243" i="27"/>
  <c r="I243" i="27"/>
  <c r="I242" i="27" s="1"/>
  <c r="J241" i="27"/>
  <c r="I241" i="27"/>
  <c r="J240" i="27"/>
  <c r="I240" i="27"/>
  <c r="J239" i="27"/>
  <c r="I239" i="27"/>
  <c r="J238" i="27"/>
  <c r="I238" i="27"/>
  <c r="J236" i="27"/>
  <c r="I236" i="27"/>
  <c r="J235" i="27"/>
  <c r="I235" i="27"/>
  <c r="J234" i="27"/>
  <c r="I234" i="27"/>
  <c r="J233" i="27"/>
  <c r="I233" i="27"/>
  <c r="I232" i="27" s="1"/>
  <c r="J231" i="27"/>
  <c r="I231" i="27"/>
  <c r="J230" i="27"/>
  <c r="I230" i="27"/>
  <c r="J229" i="27"/>
  <c r="I229" i="27"/>
  <c r="J228" i="27"/>
  <c r="I228" i="27"/>
  <c r="I227" i="27" s="1"/>
  <c r="J226" i="27"/>
  <c r="I226" i="27"/>
  <c r="J225" i="27"/>
  <c r="I225" i="27"/>
  <c r="J224" i="27"/>
  <c r="I224" i="27"/>
  <c r="I223" i="27" s="1"/>
  <c r="J222" i="27"/>
  <c r="I222" i="27"/>
  <c r="J221" i="27"/>
  <c r="I221" i="27"/>
  <c r="J220" i="27"/>
  <c r="I220" i="27"/>
  <c r="J219" i="27"/>
  <c r="I219" i="27"/>
  <c r="J217" i="27"/>
  <c r="I217" i="27"/>
  <c r="J216" i="27"/>
  <c r="I216" i="27"/>
  <c r="J214" i="27"/>
  <c r="I214" i="27"/>
  <c r="J213" i="27"/>
  <c r="I213" i="27"/>
  <c r="J212" i="27"/>
  <c r="I212" i="27"/>
  <c r="J210" i="27"/>
  <c r="I210" i="27"/>
  <c r="J209" i="27"/>
  <c r="I209" i="27"/>
  <c r="J208" i="27"/>
  <c r="I208" i="27"/>
  <c r="J207" i="27"/>
  <c r="I207" i="27"/>
  <c r="J206" i="27"/>
  <c r="I206" i="27"/>
  <c r="J205" i="27"/>
  <c r="I205" i="27"/>
  <c r="J204" i="27"/>
  <c r="I204" i="27"/>
  <c r="J203" i="27"/>
  <c r="I203" i="27"/>
  <c r="J202" i="27"/>
  <c r="I202" i="27"/>
  <c r="J201" i="27"/>
  <c r="I201" i="27"/>
  <c r="J200" i="27"/>
  <c r="I200" i="27"/>
  <c r="J199" i="27"/>
  <c r="I199" i="27"/>
  <c r="J198" i="27"/>
  <c r="I198" i="27"/>
  <c r="J197" i="27"/>
  <c r="I197" i="27"/>
  <c r="J196" i="27"/>
  <c r="I196" i="27"/>
  <c r="J195" i="27"/>
  <c r="I195" i="27"/>
  <c r="J194" i="27"/>
  <c r="I194" i="27"/>
  <c r="J193" i="27"/>
  <c r="I193" i="27"/>
  <c r="J192" i="27"/>
  <c r="I192" i="27"/>
  <c r="J191" i="27"/>
  <c r="I191" i="27"/>
  <c r="J190" i="27"/>
  <c r="I190" i="27"/>
  <c r="J189" i="27"/>
  <c r="I189" i="27"/>
  <c r="J188" i="27"/>
  <c r="I188" i="27"/>
  <c r="J187" i="27"/>
  <c r="I187" i="27"/>
  <c r="J186" i="27"/>
  <c r="I186" i="27"/>
  <c r="J185" i="27"/>
  <c r="I185" i="27"/>
  <c r="J184" i="27"/>
  <c r="I184" i="27"/>
  <c r="J183" i="27"/>
  <c r="I183" i="27"/>
  <c r="J182" i="27"/>
  <c r="I182" i="27"/>
  <c r="J181" i="27"/>
  <c r="I181" i="27"/>
  <c r="J180" i="27"/>
  <c r="I180" i="27"/>
  <c r="J179" i="27"/>
  <c r="I179" i="27"/>
  <c r="J178" i="27"/>
  <c r="I178" i="27"/>
  <c r="J177" i="27"/>
  <c r="I177" i="27"/>
  <c r="J176" i="27"/>
  <c r="I176" i="27"/>
  <c r="J175" i="27"/>
  <c r="I175" i="27"/>
  <c r="J174" i="27"/>
  <c r="I173" i="27" s="1"/>
  <c r="I174" i="27"/>
  <c r="J172" i="27"/>
  <c r="I172" i="27"/>
  <c r="J171" i="27"/>
  <c r="I171" i="27"/>
  <c r="J170" i="27"/>
  <c r="I170" i="27"/>
  <c r="J169" i="27"/>
  <c r="I169" i="27"/>
  <c r="J167" i="27"/>
  <c r="I167" i="27"/>
  <c r="J166" i="27"/>
  <c r="I166" i="27"/>
  <c r="J165" i="27"/>
  <c r="I165" i="27"/>
  <c r="J164" i="27"/>
  <c r="I164" i="27"/>
  <c r="J162" i="27"/>
  <c r="I162" i="27"/>
  <c r="J161" i="27"/>
  <c r="I161" i="27"/>
  <c r="J160" i="27"/>
  <c r="I160" i="27"/>
  <c r="J159" i="27"/>
  <c r="I159" i="27"/>
  <c r="J157" i="27"/>
  <c r="I157" i="27"/>
  <c r="J156" i="27"/>
  <c r="I156" i="27"/>
  <c r="J155" i="27"/>
  <c r="I155" i="27"/>
  <c r="J154" i="27"/>
  <c r="I154" i="27"/>
  <c r="I153" i="27" s="1"/>
  <c r="J152" i="27"/>
  <c r="I152" i="27"/>
  <c r="J151" i="27"/>
  <c r="I151" i="27"/>
  <c r="J150" i="27"/>
  <c r="I150" i="27"/>
  <c r="J149" i="27"/>
  <c r="I149" i="27"/>
  <c r="I148" i="27" s="1"/>
  <c r="J147" i="27"/>
  <c r="I147" i="27"/>
  <c r="J146" i="27"/>
  <c r="I146" i="27"/>
  <c r="J145" i="27"/>
  <c r="I145" i="27"/>
  <c r="J144" i="27"/>
  <c r="I144" i="27"/>
  <c r="I143" i="27" s="1"/>
  <c r="J142" i="27"/>
  <c r="I142" i="27"/>
  <c r="J141" i="27"/>
  <c r="I141" i="27"/>
  <c r="J140" i="27"/>
  <c r="I140" i="27"/>
  <c r="J139" i="27"/>
  <c r="I139" i="27"/>
  <c r="J136" i="27"/>
  <c r="I136" i="27"/>
  <c r="J135" i="27"/>
  <c r="I135" i="27"/>
  <c r="J134" i="27"/>
  <c r="I134" i="27"/>
  <c r="J133" i="27"/>
  <c r="I133" i="27"/>
  <c r="J132" i="27"/>
  <c r="I132" i="27"/>
  <c r="J130" i="27"/>
  <c r="I130" i="27"/>
  <c r="J129" i="27"/>
  <c r="I129" i="27"/>
  <c r="J128" i="27"/>
  <c r="I128" i="27"/>
  <c r="J127" i="27"/>
  <c r="I127" i="27"/>
  <c r="J126" i="27"/>
  <c r="I126" i="27"/>
  <c r="J124" i="27"/>
  <c r="I124" i="27"/>
  <c r="J123" i="27"/>
  <c r="I123" i="27"/>
  <c r="I121" i="27" s="1"/>
  <c r="J122" i="27"/>
  <c r="I122" i="27"/>
  <c r="J120" i="27"/>
  <c r="I120" i="27"/>
  <c r="J119" i="27"/>
  <c r="I119" i="27"/>
  <c r="J118" i="27"/>
  <c r="I118" i="27"/>
  <c r="J116" i="27"/>
  <c r="I116" i="27"/>
  <c r="J115" i="27"/>
  <c r="I115" i="27"/>
  <c r="J114" i="27"/>
  <c r="I114" i="27"/>
  <c r="J113" i="27"/>
  <c r="I113" i="27"/>
  <c r="J112" i="27"/>
  <c r="I112" i="27"/>
  <c r="J110" i="27"/>
  <c r="I110" i="27"/>
  <c r="J109" i="27"/>
  <c r="I109" i="27"/>
  <c r="J108" i="27"/>
  <c r="I108" i="27"/>
  <c r="J107" i="27"/>
  <c r="I107" i="27"/>
  <c r="J106" i="27"/>
  <c r="I106" i="27"/>
  <c r="J104" i="27"/>
  <c r="I104" i="27"/>
  <c r="J103" i="27"/>
  <c r="I103" i="27"/>
  <c r="J102" i="27"/>
  <c r="I102" i="27"/>
  <c r="J101" i="27"/>
  <c r="I101" i="27"/>
  <c r="J100" i="27"/>
  <c r="I100" i="27"/>
  <c r="G94" i="27"/>
  <c r="H94" i="27" s="1"/>
  <c r="G93" i="27"/>
  <c r="H93" i="27" s="1"/>
  <c r="G92" i="27"/>
  <c r="H92" i="27" s="1"/>
  <c r="G91" i="27"/>
  <c r="H91" i="27" s="1"/>
  <c r="I86" i="27"/>
  <c r="H86" i="27"/>
  <c r="G86" i="27"/>
  <c r="F86" i="27"/>
  <c r="I85" i="27"/>
  <c r="H85" i="27"/>
  <c r="G85" i="27"/>
  <c r="F85" i="27"/>
  <c r="I84" i="27"/>
  <c r="H84" i="27"/>
  <c r="G84" i="27"/>
  <c r="F84" i="27"/>
  <c r="I83" i="27"/>
  <c r="H83" i="27"/>
  <c r="G83" i="27"/>
  <c r="F83" i="27"/>
  <c r="I82" i="27"/>
  <c r="H82" i="27"/>
  <c r="G82" i="27"/>
  <c r="F82" i="27"/>
  <c r="I81" i="27"/>
  <c r="H81" i="27"/>
  <c r="G81" i="27"/>
  <c r="F81" i="27"/>
  <c r="I80" i="27"/>
  <c r="H80" i="27"/>
  <c r="G80" i="27"/>
  <c r="F80" i="27"/>
  <c r="I79" i="27"/>
  <c r="H79" i="27"/>
  <c r="H78" i="27" s="1"/>
  <c r="G79" i="27"/>
  <c r="F79" i="27"/>
  <c r="F78" i="27" s="1"/>
  <c r="I77" i="27"/>
  <c r="H77" i="27"/>
  <c r="G77" i="27"/>
  <c r="F77" i="27"/>
  <c r="J77" i="27" s="1"/>
  <c r="I75" i="27"/>
  <c r="H75" i="27"/>
  <c r="J75" i="27" s="1"/>
  <c r="G75" i="27"/>
  <c r="F75" i="27"/>
  <c r="I74" i="27"/>
  <c r="H74" i="27"/>
  <c r="G74" i="27"/>
  <c r="F74" i="27"/>
  <c r="I73" i="27"/>
  <c r="I72" i="27" s="1"/>
  <c r="H73" i="27"/>
  <c r="G73" i="27"/>
  <c r="F73" i="27"/>
  <c r="F72" i="27" s="1"/>
  <c r="I71" i="27"/>
  <c r="H71" i="27"/>
  <c r="H70" i="27" s="1"/>
  <c r="G71" i="27"/>
  <c r="G70" i="27" s="1"/>
  <c r="F71" i="27"/>
  <c r="I70" i="27"/>
  <c r="I64" i="27"/>
  <c r="H64" i="27"/>
  <c r="G64" i="27"/>
  <c r="F64" i="27"/>
  <c r="I63" i="27"/>
  <c r="H63" i="27"/>
  <c r="G63" i="27"/>
  <c r="F63" i="27"/>
  <c r="I62" i="27"/>
  <c r="H62" i="27"/>
  <c r="G62" i="27"/>
  <c r="F62" i="27"/>
  <c r="J62" i="27" s="1"/>
  <c r="I61" i="27"/>
  <c r="H61" i="27"/>
  <c r="G61" i="27"/>
  <c r="F61" i="27"/>
  <c r="I60" i="27"/>
  <c r="H60" i="27"/>
  <c r="G60" i="27"/>
  <c r="F60" i="27"/>
  <c r="J60" i="27" s="1"/>
  <c r="I59" i="27"/>
  <c r="H59" i="27"/>
  <c r="G59" i="27"/>
  <c r="F59" i="27"/>
  <c r="I58" i="27"/>
  <c r="H58" i="27"/>
  <c r="G58" i="27"/>
  <c r="F58" i="27"/>
  <c r="I57" i="27"/>
  <c r="H57" i="27"/>
  <c r="G57" i="27"/>
  <c r="F57" i="27"/>
  <c r="I56" i="27"/>
  <c r="H56" i="27"/>
  <c r="G56" i="27"/>
  <c r="G55" i="27" s="1"/>
  <c r="F56" i="27"/>
  <c r="I54" i="27"/>
  <c r="H54" i="27"/>
  <c r="G54" i="27"/>
  <c r="F54" i="27"/>
  <c r="I53" i="27"/>
  <c r="H53" i="27"/>
  <c r="G53" i="27"/>
  <c r="F53" i="27"/>
  <c r="I52" i="27"/>
  <c r="H52" i="27"/>
  <c r="G52" i="27"/>
  <c r="F52" i="27"/>
  <c r="I51" i="27"/>
  <c r="H51" i="27"/>
  <c r="G51" i="27"/>
  <c r="F51" i="27"/>
  <c r="I50" i="27"/>
  <c r="H50" i="27"/>
  <c r="G50" i="27"/>
  <c r="F50" i="27"/>
  <c r="I49" i="27"/>
  <c r="H49" i="27"/>
  <c r="G49" i="27"/>
  <c r="F49" i="27"/>
  <c r="J49" i="27" s="1"/>
  <c r="I48" i="27"/>
  <c r="H48" i="27"/>
  <c r="G48" i="27"/>
  <c r="F48" i="27"/>
  <c r="I47" i="27"/>
  <c r="H47" i="27"/>
  <c r="G47" i="27"/>
  <c r="F47" i="27"/>
  <c r="I46" i="27"/>
  <c r="H46" i="27"/>
  <c r="G46" i="27"/>
  <c r="F46" i="27"/>
  <c r="I45" i="27"/>
  <c r="H45" i="27"/>
  <c r="G45" i="27"/>
  <c r="F45" i="27"/>
  <c r="I44" i="27"/>
  <c r="H44" i="27"/>
  <c r="H43" i="27" s="1"/>
  <c r="G44" i="27"/>
  <c r="F44" i="27"/>
  <c r="J40" i="27"/>
  <c r="I38" i="27"/>
  <c r="H38" i="27"/>
  <c r="G38" i="27"/>
  <c r="I37" i="27"/>
  <c r="H37" i="27"/>
  <c r="G37" i="27"/>
  <c r="F37" i="27"/>
  <c r="I36" i="27"/>
  <c r="H36" i="27"/>
  <c r="G36" i="27"/>
  <c r="F36" i="27"/>
  <c r="I35" i="27"/>
  <c r="H35" i="27"/>
  <c r="G35" i="27"/>
  <c r="G34" i="27" s="1"/>
  <c r="F35" i="27"/>
  <c r="J35" i="27" s="1"/>
  <c r="I34" i="27"/>
  <c r="I33" i="27"/>
  <c r="H33" i="27"/>
  <c r="G33" i="27"/>
  <c r="F33" i="27"/>
  <c r="I32" i="27"/>
  <c r="H32" i="27"/>
  <c r="G32" i="27"/>
  <c r="F32" i="27"/>
  <c r="I31" i="27"/>
  <c r="H31" i="27"/>
  <c r="G31" i="27"/>
  <c r="F31" i="27"/>
  <c r="I30" i="27"/>
  <c r="H30" i="27"/>
  <c r="G30" i="27"/>
  <c r="G28" i="27" s="1"/>
  <c r="F30" i="27"/>
  <c r="J30" i="27" s="1"/>
  <c r="I29" i="27"/>
  <c r="H29" i="27"/>
  <c r="G29" i="27"/>
  <c r="F29" i="27"/>
  <c r="H28" i="27"/>
  <c r="I27" i="27"/>
  <c r="H27" i="27"/>
  <c r="G27" i="27"/>
  <c r="F27" i="27"/>
  <c r="I26" i="27"/>
  <c r="H26" i="27"/>
  <c r="G26" i="27"/>
  <c r="F26" i="27"/>
  <c r="J26" i="27" s="1"/>
  <c r="I25" i="27"/>
  <c r="H25" i="27"/>
  <c r="G25" i="27"/>
  <c r="F25" i="27"/>
  <c r="I24" i="27"/>
  <c r="H24" i="27"/>
  <c r="G24" i="27"/>
  <c r="F24" i="27"/>
  <c r="I23" i="27"/>
  <c r="I17" i="27"/>
  <c r="H17" i="27"/>
  <c r="J17" i="27" s="1"/>
  <c r="I16" i="27"/>
  <c r="I15" i="27" s="1"/>
  <c r="H16" i="27"/>
  <c r="H10" i="27"/>
  <c r="J32" i="27" l="1"/>
  <c r="I28" i="28"/>
  <c r="I38" i="28"/>
  <c r="J57" i="28"/>
  <c r="I117" i="27"/>
  <c r="J32" i="28"/>
  <c r="J40" i="28"/>
  <c r="J49" i="28"/>
  <c r="J25" i="27"/>
  <c r="G34" i="28"/>
  <c r="G55" i="28"/>
  <c r="J64" i="28"/>
  <c r="J73" i="28"/>
  <c r="F78" i="28"/>
  <c r="J81" i="28"/>
  <c r="J83" i="28"/>
  <c r="J85" i="28"/>
  <c r="I218" i="28"/>
  <c r="I28" i="27"/>
  <c r="H55" i="27"/>
  <c r="I125" i="27"/>
  <c r="I211" i="27"/>
  <c r="I218" i="27"/>
  <c r="H34" i="28"/>
  <c r="I111" i="28"/>
  <c r="G23" i="27"/>
  <c r="J29" i="27"/>
  <c r="J31" i="27"/>
  <c r="J33" i="27"/>
  <c r="I55" i="27"/>
  <c r="H23" i="27"/>
  <c r="H22" i="27" s="1"/>
  <c r="J39" i="27"/>
  <c r="J41" i="27"/>
  <c r="J61" i="27"/>
  <c r="J63" i="27"/>
  <c r="J73" i="27"/>
  <c r="J85" i="27"/>
  <c r="H89" i="27"/>
  <c r="I111" i="27"/>
  <c r="J26" i="28"/>
  <c r="J29" i="28"/>
  <c r="J31" i="28"/>
  <c r="J33" i="28"/>
  <c r="J39" i="28"/>
  <c r="J41" i="28"/>
  <c r="J61" i="28"/>
  <c r="J63" i="28"/>
  <c r="H15" i="27"/>
  <c r="J15" i="27" s="1"/>
  <c r="J57" i="27"/>
  <c r="G72" i="27"/>
  <c r="I163" i="27"/>
  <c r="I137" i="27" s="1"/>
  <c r="I168" i="27"/>
  <c r="I215" i="27"/>
  <c r="J84" i="28"/>
  <c r="I99" i="28"/>
  <c r="J27" i="27"/>
  <c r="J53" i="27"/>
  <c r="J56" i="27"/>
  <c r="H72" i="27"/>
  <c r="J72" i="27" s="1"/>
  <c r="J81" i="27"/>
  <c r="J83" i="27"/>
  <c r="I131" i="28"/>
  <c r="I99" i="27"/>
  <c r="I98" i="27" s="1"/>
  <c r="I138" i="27"/>
  <c r="I237" i="27"/>
  <c r="J42" i="28"/>
  <c r="I43" i="28"/>
  <c r="J71" i="28"/>
  <c r="I78" i="28"/>
  <c r="J24" i="27"/>
  <c r="J51" i="27"/>
  <c r="J64" i="27"/>
  <c r="J36" i="28"/>
  <c r="J45" i="28"/>
  <c r="J47" i="28"/>
  <c r="H55" i="28"/>
  <c r="J37" i="27"/>
  <c r="J44" i="27"/>
  <c r="J46" i="27"/>
  <c r="J48" i="27"/>
  <c r="J74" i="27"/>
  <c r="I158" i="27"/>
  <c r="J16" i="28"/>
  <c r="J53" i="28"/>
  <c r="J56" i="28"/>
  <c r="J75" i="28"/>
  <c r="I148" i="28"/>
  <c r="I137" i="28" s="1"/>
  <c r="I158" i="28"/>
  <c r="G43" i="27"/>
  <c r="J50" i="27"/>
  <c r="J52" i="27"/>
  <c r="J54" i="27"/>
  <c r="J58" i="27"/>
  <c r="J80" i="27"/>
  <c r="J82" i="27"/>
  <c r="J84" i="27"/>
  <c r="J60" i="28"/>
  <c r="J62" i="28"/>
  <c r="H34" i="27"/>
  <c r="G78" i="27"/>
  <c r="J51" i="28"/>
  <c r="J74" i="28"/>
  <c r="I173" i="28"/>
  <c r="J16" i="27"/>
  <c r="J42" i="27"/>
  <c r="I43" i="27"/>
  <c r="J86" i="27"/>
  <c r="I105" i="27"/>
  <c r="J27" i="28"/>
  <c r="J37" i="28"/>
  <c r="J44" i="28"/>
  <c r="J46" i="28"/>
  <c r="J48" i="28"/>
  <c r="I55" i="28"/>
  <c r="J80" i="28"/>
  <c r="J82" i="28"/>
  <c r="I211" i="28"/>
  <c r="J36" i="27"/>
  <c r="F38" i="27"/>
  <c r="J38" i="27" s="1"/>
  <c r="J45" i="27"/>
  <c r="J47" i="27"/>
  <c r="J59" i="27"/>
  <c r="J71" i="27"/>
  <c r="I78" i="27"/>
  <c r="I131" i="27"/>
  <c r="J24" i="28"/>
  <c r="G43" i="28"/>
  <c r="G22" i="28" s="1"/>
  <c r="J50" i="28"/>
  <c r="J52" i="28"/>
  <c r="J54" i="28"/>
  <c r="J58" i="28"/>
  <c r="I105" i="28"/>
  <c r="I153" i="28"/>
  <c r="J15" i="28"/>
  <c r="H89" i="28"/>
  <c r="J23" i="28"/>
  <c r="F34" i="28"/>
  <c r="J34" i="28" s="1"/>
  <c r="H72" i="28"/>
  <c r="H22" i="28" s="1"/>
  <c r="J35" i="28"/>
  <c r="F55" i="28"/>
  <c r="J59" i="28"/>
  <c r="G78" i="28"/>
  <c r="J78" i="28" s="1"/>
  <c r="J79" i="28"/>
  <c r="F28" i="28"/>
  <c r="J28" i="28" s="1"/>
  <c r="F38" i="28"/>
  <c r="F70" i="28"/>
  <c r="J70" i="28" s="1"/>
  <c r="F43" i="28"/>
  <c r="G22" i="27"/>
  <c r="F34" i="27"/>
  <c r="F23" i="27"/>
  <c r="F55" i="27"/>
  <c r="J55" i="27" s="1"/>
  <c r="J79" i="27"/>
  <c r="F28" i="27"/>
  <c r="F70" i="27"/>
  <c r="J70" i="27" s="1"/>
  <c r="F43" i="27"/>
  <c r="J43" i="27" s="1"/>
  <c r="J28" i="27" l="1"/>
  <c r="J66" i="27"/>
  <c r="I98" i="28"/>
  <c r="I96" i="28" s="1"/>
  <c r="J78" i="27"/>
  <c r="J38" i="28"/>
  <c r="I22" i="27"/>
  <c r="J34" i="27"/>
  <c r="I22" i="28"/>
  <c r="J66" i="28"/>
  <c r="J55" i="28"/>
  <c r="J21" i="28" s="1"/>
  <c r="J43" i="28"/>
  <c r="F21" i="28"/>
  <c r="H247" i="28" s="1"/>
  <c r="J72" i="28"/>
  <c r="F22" i="28"/>
  <c r="J23" i="27"/>
  <c r="F22" i="27"/>
  <c r="I96" i="27"/>
  <c r="I242" i="26"/>
  <c r="I237" i="26"/>
  <c r="I232" i="26"/>
  <c r="I227" i="26"/>
  <c r="I223" i="26"/>
  <c r="I218" i="26"/>
  <c r="I215" i="26"/>
  <c r="I211" i="26"/>
  <c r="I173" i="26"/>
  <c r="I168" i="26"/>
  <c r="I163" i="26"/>
  <c r="I158" i="26"/>
  <c r="I153" i="26"/>
  <c r="I148" i="26"/>
  <c r="I143" i="26"/>
  <c r="I138" i="26"/>
  <c r="I137" i="26"/>
  <c r="I131" i="26"/>
  <c r="I125" i="26"/>
  <c r="I121" i="26"/>
  <c r="I117" i="26"/>
  <c r="I111" i="26"/>
  <c r="I105" i="26"/>
  <c r="I99" i="26"/>
  <c r="I98" i="26"/>
  <c r="I96" i="26" s="1"/>
  <c r="H94" i="26"/>
  <c r="H93" i="26"/>
  <c r="H92" i="26"/>
  <c r="H91" i="26"/>
  <c r="H89" i="26"/>
  <c r="J86" i="26"/>
  <c r="J85" i="26"/>
  <c r="J84" i="26"/>
  <c r="J83" i="26"/>
  <c r="J82" i="26"/>
  <c r="J81" i="26"/>
  <c r="J80" i="26"/>
  <c r="J79" i="26"/>
  <c r="I78" i="26"/>
  <c r="H78" i="26"/>
  <c r="G78" i="26"/>
  <c r="F78" i="26"/>
  <c r="J78" i="26" s="1"/>
  <c r="J77" i="26"/>
  <c r="J75" i="26"/>
  <c r="J74" i="26"/>
  <c r="J73" i="26"/>
  <c r="J72" i="26"/>
  <c r="I72" i="26"/>
  <c r="H72" i="26"/>
  <c r="G72" i="26"/>
  <c r="F72" i="26"/>
  <c r="J71" i="26"/>
  <c r="J66" i="26" s="1"/>
  <c r="I70" i="26"/>
  <c r="H70" i="26"/>
  <c r="G70" i="26"/>
  <c r="F70" i="26"/>
  <c r="J70" i="26" s="1"/>
  <c r="J64" i="26"/>
  <c r="J63" i="26"/>
  <c r="J62" i="26"/>
  <c r="J61" i="26"/>
  <c r="J60" i="26"/>
  <c r="J59" i="26"/>
  <c r="J58" i="26"/>
  <c r="J57" i="26"/>
  <c r="J56" i="26"/>
  <c r="I55" i="26"/>
  <c r="H55" i="26"/>
  <c r="G55" i="26"/>
  <c r="J55" i="26" s="1"/>
  <c r="F55" i="26"/>
  <c r="J54" i="26"/>
  <c r="J53" i="26"/>
  <c r="J52" i="26"/>
  <c r="J51" i="26"/>
  <c r="J50" i="26"/>
  <c r="J49" i="26"/>
  <c r="J48" i="26"/>
  <c r="J47" i="26"/>
  <c r="J46" i="26"/>
  <c r="J45" i="26"/>
  <c r="J44" i="26"/>
  <c r="I43" i="26"/>
  <c r="H43" i="26"/>
  <c r="G43" i="26"/>
  <c r="J43" i="26" s="1"/>
  <c r="F43" i="26"/>
  <c r="J42" i="26"/>
  <c r="J41" i="26"/>
  <c r="J40" i="26"/>
  <c r="J39" i="26"/>
  <c r="I38" i="26"/>
  <c r="H38" i="26"/>
  <c r="G38" i="26"/>
  <c r="F38" i="26"/>
  <c r="J38" i="26" s="1"/>
  <c r="J37" i="26"/>
  <c r="J36" i="26"/>
  <c r="J35" i="26"/>
  <c r="I34" i="26"/>
  <c r="H34" i="26"/>
  <c r="H22" i="26" s="1"/>
  <c r="G34" i="26"/>
  <c r="F34" i="26"/>
  <c r="J34" i="26" s="1"/>
  <c r="J33" i="26"/>
  <c r="J32" i="26"/>
  <c r="J31" i="26"/>
  <c r="J30" i="26"/>
  <c r="J29" i="26"/>
  <c r="J28" i="26"/>
  <c r="I28" i="26"/>
  <c r="H28" i="26"/>
  <c r="G28" i="26"/>
  <c r="F28" i="26"/>
  <c r="J27" i="26"/>
  <c r="J26" i="26"/>
  <c r="J25" i="26"/>
  <c r="J24" i="26"/>
  <c r="I23" i="26"/>
  <c r="H23" i="26"/>
  <c r="G23" i="26"/>
  <c r="F23" i="26"/>
  <c r="J23" i="26" s="1"/>
  <c r="G22" i="26"/>
  <c r="J17" i="26"/>
  <c r="J16" i="26"/>
  <c r="I15" i="26"/>
  <c r="H15" i="26"/>
  <c r="J15" i="26" s="1"/>
  <c r="H10" i="26"/>
  <c r="I22" i="26" l="1"/>
  <c r="J76" i="28"/>
  <c r="J21" i="27"/>
  <c r="F21" i="27"/>
  <c r="H247" i="27" s="1"/>
  <c r="J76" i="27" s="1"/>
  <c r="J21" i="26"/>
  <c r="F21" i="26"/>
  <c r="H247" i="26" s="1"/>
  <c r="J76" i="26" s="1"/>
  <c r="F22" i="26"/>
  <c r="I242" i="25"/>
  <c r="I237" i="25"/>
  <c r="I232" i="25"/>
  <c r="I227" i="25"/>
  <c r="I223" i="25"/>
  <c r="I218" i="25"/>
  <c r="I215" i="25"/>
  <c r="I211" i="25"/>
  <c r="I173" i="25"/>
  <c r="I168" i="25"/>
  <c r="I163" i="25"/>
  <c r="I158" i="25"/>
  <c r="I153" i="25"/>
  <c r="I148" i="25"/>
  <c r="I143" i="25"/>
  <c r="I138" i="25"/>
  <c r="I137" i="25"/>
  <c r="I131" i="25"/>
  <c r="I125" i="25"/>
  <c r="I121" i="25"/>
  <c r="I117" i="25"/>
  <c r="I111" i="25"/>
  <c r="I105" i="25"/>
  <c r="I99" i="25"/>
  <c r="I98" i="25"/>
  <c r="I96" i="25" s="1"/>
  <c r="H94" i="25"/>
  <c r="H89" i="25" s="1"/>
  <c r="H93" i="25"/>
  <c r="H92" i="25"/>
  <c r="H91" i="25"/>
  <c r="J86" i="25"/>
  <c r="J85" i="25"/>
  <c r="J84" i="25"/>
  <c r="J83" i="25"/>
  <c r="J82" i="25"/>
  <c r="J81" i="25"/>
  <c r="J80" i="25"/>
  <c r="J79" i="25"/>
  <c r="I78" i="25"/>
  <c r="J78" i="25" s="1"/>
  <c r="H78" i="25"/>
  <c r="G78" i="25"/>
  <c r="F78" i="25"/>
  <c r="J77" i="25"/>
  <c r="J75" i="25"/>
  <c r="J74" i="25"/>
  <c r="J73" i="25"/>
  <c r="J72" i="25"/>
  <c r="I72" i="25"/>
  <c r="H72" i="25"/>
  <c r="G72" i="25"/>
  <c r="F72" i="25"/>
  <c r="J71" i="25"/>
  <c r="J66" i="25" s="1"/>
  <c r="I70" i="25"/>
  <c r="J70" i="25" s="1"/>
  <c r="H70" i="25"/>
  <c r="G70" i="25"/>
  <c r="F70" i="25"/>
  <c r="J64" i="25"/>
  <c r="J63" i="25"/>
  <c r="J62" i="25"/>
  <c r="J61" i="25"/>
  <c r="J60" i="25"/>
  <c r="J59" i="25"/>
  <c r="J58" i="25"/>
  <c r="J57" i="25"/>
  <c r="J56" i="25"/>
  <c r="I55" i="25"/>
  <c r="H55" i="25"/>
  <c r="G55" i="25"/>
  <c r="F55" i="25"/>
  <c r="J55" i="25" s="1"/>
  <c r="J54" i="25"/>
  <c r="J53" i="25"/>
  <c r="J52" i="25"/>
  <c r="J51" i="25"/>
  <c r="J50" i="25"/>
  <c r="J49" i="25"/>
  <c r="J48" i="25"/>
  <c r="J47" i="25"/>
  <c r="J46" i="25"/>
  <c r="J45" i="25"/>
  <c r="J44" i="25"/>
  <c r="I43" i="25"/>
  <c r="H43" i="25"/>
  <c r="G43" i="25"/>
  <c r="F43" i="25"/>
  <c r="J43" i="25" s="1"/>
  <c r="J42" i="25"/>
  <c r="J41" i="25"/>
  <c r="J40" i="25"/>
  <c r="J39" i="25"/>
  <c r="I38" i="25"/>
  <c r="H38" i="25"/>
  <c r="H22" i="25" s="1"/>
  <c r="G38" i="25"/>
  <c r="G22" i="25" s="1"/>
  <c r="F38" i="25"/>
  <c r="J37" i="25"/>
  <c r="J36" i="25"/>
  <c r="J35" i="25"/>
  <c r="I34" i="25"/>
  <c r="H34" i="25"/>
  <c r="G34" i="25"/>
  <c r="F34" i="25"/>
  <c r="J33" i="25"/>
  <c r="J32" i="25"/>
  <c r="J31" i="25"/>
  <c r="J30" i="25"/>
  <c r="J29" i="25"/>
  <c r="J28" i="25"/>
  <c r="I28" i="25"/>
  <c r="H28" i="25"/>
  <c r="G28" i="25"/>
  <c r="F28" i="25"/>
  <c r="J27" i="25"/>
  <c r="J26" i="25"/>
  <c r="J25" i="25"/>
  <c r="J24" i="25"/>
  <c r="I23" i="25"/>
  <c r="H23" i="25"/>
  <c r="G23" i="25"/>
  <c r="F23" i="25"/>
  <c r="J23" i="25" s="1"/>
  <c r="F22" i="25"/>
  <c r="J17" i="25"/>
  <c r="J16" i="25"/>
  <c r="I15" i="25"/>
  <c r="H15" i="25"/>
  <c r="J15" i="25" s="1"/>
  <c r="H10" i="25"/>
  <c r="J38" i="25" l="1"/>
  <c r="I22" i="25"/>
  <c r="J21" i="25"/>
  <c r="F21" i="25"/>
  <c r="H247" i="25"/>
  <c r="J76" i="25" s="1"/>
  <c r="J34" i="25"/>
  <c r="I242" i="24"/>
  <c r="I237" i="24"/>
  <c r="I232" i="24"/>
  <c r="I227" i="24"/>
  <c r="I223" i="24"/>
  <c r="I218" i="24"/>
  <c r="I215" i="24"/>
  <c r="I211" i="24"/>
  <c r="I173" i="24"/>
  <c r="I168" i="24"/>
  <c r="I163" i="24"/>
  <c r="I158" i="24"/>
  <c r="I153" i="24"/>
  <c r="I148" i="24"/>
  <c r="I143" i="24"/>
  <c r="I137" i="24" s="1"/>
  <c r="I138" i="24"/>
  <c r="I131" i="24"/>
  <c r="I125" i="24"/>
  <c r="I121" i="24"/>
  <c r="I117" i="24"/>
  <c r="I111" i="24"/>
  <c r="I105" i="24"/>
  <c r="I98" i="24" s="1"/>
  <c r="I99" i="24"/>
  <c r="H94" i="24"/>
  <c r="H93" i="24"/>
  <c r="H92" i="24"/>
  <c r="H91" i="24"/>
  <c r="H89" i="24"/>
  <c r="J86" i="24"/>
  <c r="J85" i="24"/>
  <c r="J84" i="24"/>
  <c r="J83" i="24"/>
  <c r="J82" i="24"/>
  <c r="J81" i="24"/>
  <c r="J80" i="24"/>
  <c r="J79" i="24"/>
  <c r="I78" i="24"/>
  <c r="H78" i="24"/>
  <c r="G78" i="24"/>
  <c r="F78" i="24"/>
  <c r="J78" i="24" s="1"/>
  <c r="J77" i="24"/>
  <c r="J75" i="24"/>
  <c r="J74" i="24"/>
  <c r="J73" i="24"/>
  <c r="I72" i="24"/>
  <c r="H72" i="24"/>
  <c r="G72" i="24"/>
  <c r="F72" i="24"/>
  <c r="J72" i="24" s="1"/>
  <c r="J71" i="24"/>
  <c r="J66" i="24" s="1"/>
  <c r="I70" i="24"/>
  <c r="H70" i="24"/>
  <c r="G70" i="24"/>
  <c r="F70" i="24"/>
  <c r="J70" i="24" s="1"/>
  <c r="J64" i="24"/>
  <c r="J63" i="24"/>
  <c r="J62" i="24"/>
  <c r="J61" i="24"/>
  <c r="J60" i="24"/>
  <c r="J59" i="24"/>
  <c r="J58" i="24"/>
  <c r="J57" i="24"/>
  <c r="J56" i="24"/>
  <c r="J55" i="24"/>
  <c r="I55" i="24"/>
  <c r="H55" i="24"/>
  <c r="G55" i="24"/>
  <c r="F55" i="24"/>
  <c r="J54" i="24"/>
  <c r="J53" i="24"/>
  <c r="J52" i="24"/>
  <c r="J51" i="24"/>
  <c r="J50" i="24"/>
  <c r="J49" i="24"/>
  <c r="J48" i="24"/>
  <c r="J47" i="24"/>
  <c r="J46" i="24"/>
  <c r="J45" i="24"/>
  <c r="J44" i="24"/>
  <c r="J43" i="24"/>
  <c r="I43" i="24"/>
  <c r="H43" i="24"/>
  <c r="G43" i="24"/>
  <c r="F43" i="24"/>
  <c r="J42" i="24"/>
  <c r="J41" i="24"/>
  <c r="J40" i="24"/>
  <c r="J39" i="24"/>
  <c r="I38" i="24"/>
  <c r="H38" i="24"/>
  <c r="G38" i="24"/>
  <c r="F38" i="24"/>
  <c r="J38" i="24" s="1"/>
  <c r="J37" i="24"/>
  <c r="J36" i="24"/>
  <c r="J35" i="24"/>
  <c r="I34" i="24"/>
  <c r="H34" i="24"/>
  <c r="G34" i="24"/>
  <c r="F34" i="24"/>
  <c r="J34" i="24" s="1"/>
  <c r="J33" i="24"/>
  <c r="J32" i="24"/>
  <c r="J31" i="24"/>
  <c r="J30" i="24"/>
  <c r="J29" i="24"/>
  <c r="I28" i="24"/>
  <c r="H28" i="24"/>
  <c r="G28" i="24"/>
  <c r="F28" i="24"/>
  <c r="J28" i="24" s="1"/>
  <c r="J27" i="24"/>
  <c r="J26" i="24"/>
  <c r="J25" i="24"/>
  <c r="J24" i="24"/>
  <c r="I23" i="24"/>
  <c r="I22" i="24" s="1"/>
  <c r="H23" i="24"/>
  <c r="G23" i="24"/>
  <c r="F23" i="24"/>
  <c r="J23" i="24" s="1"/>
  <c r="H22" i="24"/>
  <c r="J17" i="24"/>
  <c r="J16" i="24"/>
  <c r="I15" i="24"/>
  <c r="H15" i="24"/>
  <c r="J15" i="24" s="1"/>
  <c r="H10" i="24"/>
  <c r="G22" i="24" l="1"/>
  <c r="I96" i="24"/>
  <c r="J21" i="24"/>
  <c r="F21" i="24"/>
  <c r="H247" i="24" s="1"/>
  <c r="J76" i="24" s="1"/>
  <c r="F22" i="24"/>
  <c r="I242" i="23" l="1"/>
  <c r="I237" i="23"/>
  <c r="I232" i="23"/>
  <c r="I227" i="23"/>
  <c r="I223" i="23"/>
  <c r="I218" i="23"/>
  <c r="I215" i="23"/>
  <c r="I211" i="23"/>
  <c r="I173" i="23"/>
  <c r="I168" i="23"/>
  <c r="I163" i="23"/>
  <c r="I158" i="23"/>
  <c r="I153" i="23"/>
  <c r="I148" i="23"/>
  <c r="I143" i="23"/>
  <c r="I138" i="23"/>
  <c r="I137" i="23" s="1"/>
  <c r="I131" i="23"/>
  <c r="I125" i="23"/>
  <c r="I121" i="23"/>
  <c r="I117" i="23"/>
  <c r="I111" i="23"/>
  <c r="I105" i="23"/>
  <c r="I99" i="23"/>
  <c r="I98" i="23" s="1"/>
  <c r="H94" i="23"/>
  <c r="H93" i="23"/>
  <c r="H92" i="23"/>
  <c r="H91" i="23"/>
  <c r="H89" i="23"/>
  <c r="J86" i="23"/>
  <c r="J85" i="23"/>
  <c r="J84" i="23"/>
  <c r="J83" i="23"/>
  <c r="J82" i="23"/>
  <c r="J81" i="23"/>
  <c r="J80" i="23"/>
  <c r="J79" i="23"/>
  <c r="J78" i="23"/>
  <c r="I78" i="23"/>
  <c r="H78" i="23"/>
  <c r="G78" i="23"/>
  <c r="F78" i="23"/>
  <c r="J77" i="23"/>
  <c r="J75" i="23"/>
  <c r="J74" i="23"/>
  <c r="J73" i="23"/>
  <c r="I72" i="23"/>
  <c r="H72" i="23"/>
  <c r="G72" i="23"/>
  <c r="F72" i="23"/>
  <c r="J72" i="23" s="1"/>
  <c r="J71" i="23"/>
  <c r="J66" i="23" s="1"/>
  <c r="J70" i="23"/>
  <c r="I70" i="23"/>
  <c r="H70" i="23"/>
  <c r="G70" i="23"/>
  <c r="F70" i="23"/>
  <c r="J64" i="23"/>
  <c r="J63" i="23"/>
  <c r="J62" i="23"/>
  <c r="J61" i="23"/>
  <c r="J60" i="23"/>
  <c r="J59" i="23"/>
  <c r="J58" i="23"/>
  <c r="J57" i="23"/>
  <c r="J56" i="23"/>
  <c r="J55" i="23"/>
  <c r="I55" i="23"/>
  <c r="H55" i="23"/>
  <c r="G55" i="23"/>
  <c r="F55" i="23"/>
  <c r="J54" i="23"/>
  <c r="J53" i="23"/>
  <c r="J52" i="23"/>
  <c r="J51" i="23"/>
  <c r="J50" i="23"/>
  <c r="J49" i="23"/>
  <c r="J48" i="23"/>
  <c r="J47" i="23"/>
  <c r="J46" i="23"/>
  <c r="J45" i="23"/>
  <c r="J44" i="23"/>
  <c r="J43" i="23"/>
  <c r="I43" i="23"/>
  <c r="H43" i="23"/>
  <c r="G43" i="23"/>
  <c r="F43" i="23"/>
  <c r="J42" i="23"/>
  <c r="J41" i="23"/>
  <c r="J40" i="23"/>
  <c r="J39" i="23"/>
  <c r="I38" i="23"/>
  <c r="H38" i="23"/>
  <c r="H22" i="23" s="1"/>
  <c r="G38" i="23"/>
  <c r="F38" i="23"/>
  <c r="J38" i="23" s="1"/>
  <c r="J37" i="23"/>
  <c r="J36" i="23"/>
  <c r="J35" i="23"/>
  <c r="J34" i="23"/>
  <c r="I34" i="23"/>
  <c r="H34" i="23"/>
  <c r="G34" i="23"/>
  <c r="F34" i="23"/>
  <c r="J33" i="23"/>
  <c r="J32" i="23"/>
  <c r="J31" i="23"/>
  <c r="J30" i="23"/>
  <c r="J29" i="23"/>
  <c r="I28" i="23"/>
  <c r="H28" i="23"/>
  <c r="G28" i="23"/>
  <c r="G22" i="23" s="1"/>
  <c r="F28" i="23"/>
  <c r="J28" i="23" s="1"/>
  <c r="J27" i="23"/>
  <c r="J26" i="23"/>
  <c r="J25" i="23"/>
  <c r="J24" i="23"/>
  <c r="I23" i="23"/>
  <c r="H23" i="23"/>
  <c r="G23" i="23"/>
  <c r="F23" i="23"/>
  <c r="J23" i="23" s="1"/>
  <c r="I22" i="23"/>
  <c r="J17" i="23"/>
  <c r="J16" i="23"/>
  <c r="J15" i="23"/>
  <c r="I15" i="23"/>
  <c r="H15" i="23"/>
  <c r="H10" i="23"/>
  <c r="J21" i="23" l="1"/>
  <c r="F21" i="23"/>
  <c r="H247" i="23" s="1"/>
  <c r="J76" i="23" s="1"/>
  <c r="I96" i="23"/>
  <c r="F22" i="23"/>
  <c r="I242" i="22"/>
  <c r="I237" i="22"/>
  <c r="I232" i="22"/>
  <c r="I227" i="22"/>
  <c r="I223" i="22"/>
  <c r="I218" i="22"/>
  <c r="I215" i="22"/>
  <c r="I211" i="22"/>
  <c r="I173" i="22"/>
  <c r="I168" i="22"/>
  <c r="I163" i="22"/>
  <c r="I158" i="22"/>
  <c r="I153" i="22"/>
  <c r="I148" i="22"/>
  <c r="I143" i="22"/>
  <c r="I137" i="22" s="1"/>
  <c r="I138" i="22"/>
  <c r="I131" i="22"/>
  <c r="I125" i="22"/>
  <c r="I121" i="22"/>
  <c r="I117" i="22"/>
  <c r="I111" i="22"/>
  <c r="I105" i="22"/>
  <c r="I98" i="22" s="1"/>
  <c r="I96" i="22" s="1"/>
  <c r="I99" i="22"/>
  <c r="H94" i="22"/>
  <c r="H93" i="22"/>
  <c r="H92" i="22"/>
  <c r="H91" i="22"/>
  <c r="H89" i="22"/>
  <c r="J86" i="22"/>
  <c r="J85" i="22"/>
  <c r="J84" i="22"/>
  <c r="J83" i="22"/>
  <c r="J82" i="22"/>
  <c r="J81" i="22"/>
  <c r="J80" i="22"/>
  <c r="J79" i="22"/>
  <c r="I78" i="22"/>
  <c r="H78" i="22"/>
  <c r="G78" i="22"/>
  <c r="J78" i="22" s="1"/>
  <c r="F78" i="22"/>
  <c r="J77" i="22"/>
  <c r="J75" i="22"/>
  <c r="J74" i="22"/>
  <c r="J73" i="22"/>
  <c r="I72" i="22"/>
  <c r="J72" i="22" s="1"/>
  <c r="H72" i="22"/>
  <c r="G72" i="22"/>
  <c r="F72" i="22"/>
  <c r="J71" i="22"/>
  <c r="J66" i="22" s="1"/>
  <c r="I70" i="22"/>
  <c r="H70" i="22"/>
  <c r="G70" i="22"/>
  <c r="J70" i="22" s="1"/>
  <c r="F70" i="22"/>
  <c r="J64" i="22"/>
  <c r="J63" i="22"/>
  <c r="J62" i="22"/>
  <c r="J61" i="22"/>
  <c r="J60" i="22"/>
  <c r="J59" i="22"/>
  <c r="J58" i="22"/>
  <c r="J57" i="22"/>
  <c r="J56" i="22"/>
  <c r="J55" i="22"/>
  <c r="I55" i="22"/>
  <c r="H55" i="22"/>
  <c r="G55" i="22"/>
  <c r="F55" i="22"/>
  <c r="J54" i="22"/>
  <c r="J53" i="22"/>
  <c r="J52" i="22"/>
  <c r="J51" i="22"/>
  <c r="J50" i="22"/>
  <c r="J49" i="22"/>
  <c r="J48" i="22"/>
  <c r="J47" i="22"/>
  <c r="J46" i="22"/>
  <c r="J45" i="22"/>
  <c r="J44" i="22"/>
  <c r="J43" i="22"/>
  <c r="I43" i="22"/>
  <c r="H43" i="22"/>
  <c r="G43" i="22"/>
  <c r="F43" i="22"/>
  <c r="J42" i="22"/>
  <c r="J41" i="22"/>
  <c r="J40" i="22"/>
  <c r="J39" i="22"/>
  <c r="I38" i="22"/>
  <c r="H38" i="22"/>
  <c r="G38" i="22"/>
  <c r="F38" i="22"/>
  <c r="J37" i="22"/>
  <c r="J36" i="22"/>
  <c r="J35" i="22"/>
  <c r="I34" i="22"/>
  <c r="H34" i="22"/>
  <c r="G34" i="22"/>
  <c r="J34" i="22" s="1"/>
  <c r="F34" i="22"/>
  <c r="J33" i="22"/>
  <c r="J32" i="22"/>
  <c r="J31" i="22"/>
  <c r="J30" i="22"/>
  <c r="J29" i="22"/>
  <c r="I28" i="22"/>
  <c r="I22" i="22" s="1"/>
  <c r="H28" i="22"/>
  <c r="G28" i="22"/>
  <c r="F28" i="22"/>
  <c r="J27" i="22"/>
  <c r="J26" i="22"/>
  <c r="J25" i="22"/>
  <c r="J24" i="22"/>
  <c r="I23" i="22"/>
  <c r="H23" i="22"/>
  <c r="G23" i="22"/>
  <c r="F23" i="22"/>
  <c r="F22" i="22" s="1"/>
  <c r="H22" i="22"/>
  <c r="J17" i="22"/>
  <c r="J16" i="22"/>
  <c r="I15" i="22"/>
  <c r="H15" i="22"/>
  <c r="J15" i="22" s="1"/>
  <c r="H10" i="22"/>
  <c r="J38" i="22" l="1"/>
  <c r="J23" i="22"/>
  <c r="G22" i="22"/>
  <c r="J28" i="22"/>
  <c r="J21" i="22" l="1"/>
  <c r="F21" i="22"/>
  <c r="H247" i="22" s="1"/>
  <c r="J76" i="22" s="1"/>
  <c r="I242" i="21" l="1"/>
  <c r="I237" i="21"/>
  <c r="I232" i="21"/>
  <c r="I227" i="21"/>
  <c r="I223" i="21"/>
  <c r="I218" i="21"/>
  <c r="I215" i="21"/>
  <c r="I211" i="21"/>
  <c r="I173" i="21"/>
  <c r="I168" i="21"/>
  <c r="I163" i="21"/>
  <c r="I158" i="21"/>
  <c r="I153" i="21"/>
  <c r="I148" i="21"/>
  <c r="I143" i="21"/>
  <c r="I137" i="21" s="1"/>
  <c r="I138" i="21"/>
  <c r="I131" i="21"/>
  <c r="I125" i="21"/>
  <c r="I121" i="21"/>
  <c r="I117" i="21"/>
  <c r="I111" i="21"/>
  <c r="I105" i="21"/>
  <c r="I98" i="21" s="1"/>
  <c r="I96" i="21" s="1"/>
  <c r="I99" i="21"/>
  <c r="H94" i="21"/>
  <c r="H93" i="21"/>
  <c r="H92" i="21"/>
  <c r="H91" i="21"/>
  <c r="H89" i="21"/>
  <c r="J86" i="21"/>
  <c r="J85" i="21"/>
  <c r="J84" i="21"/>
  <c r="J83" i="21"/>
  <c r="J82" i="21"/>
  <c r="J81" i="21"/>
  <c r="J80" i="21"/>
  <c r="J79" i="21"/>
  <c r="I78" i="21"/>
  <c r="H78" i="21"/>
  <c r="G78" i="21"/>
  <c r="F78" i="21"/>
  <c r="J78" i="21" s="1"/>
  <c r="J77" i="21"/>
  <c r="J75" i="21"/>
  <c r="J74" i="21"/>
  <c r="J73" i="21"/>
  <c r="J72" i="21"/>
  <c r="I72" i="21"/>
  <c r="H72" i="21"/>
  <c r="G72" i="21"/>
  <c r="F72" i="21"/>
  <c r="J71" i="21"/>
  <c r="J66" i="21" s="1"/>
  <c r="I70" i="21"/>
  <c r="H70" i="21"/>
  <c r="G70" i="21"/>
  <c r="F70" i="21"/>
  <c r="J70" i="21" s="1"/>
  <c r="J64" i="21"/>
  <c r="J63" i="21"/>
  <c r="J62" i="21"/>
  <c r="J61" i="21"/>
  <c r="J60" i="21"/>
  <c r="J59" i="21"/>
  <c r="J58" i="21"/>
  <c r="J57" i="21"/>
  <c r="J56" i="21"/>
  <c r="J55" i="21"/>
  <c r="I55" i="21"/>
  <c r="H55" i="21"/>
  <c r="G55" i="21"/>
  <c r="F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I43" i="21"/>
  <c r="H43" i="21"/>
  <c r="G43" i="21"/>
  <c r="F43" i="21"/>
  <c r="J42" i="21"/>
  <c r="J41" i="21"/>
  <c r="J40" i="21"/>
  <c r="J39" i="21"/>
  <c r="I38" i="21"/>
  <c r="H38" i="21"/>
  <c r="G38" i="21"/>
  <c r="F38" i="21"/>
  <c r="J37" i="21"/>
  <c r="J36" i="21"/>
  <c r="J35" i="21"/>
  <c r="I34" i="21"/>
  <c r="I22" i="21" s="1"/>
  <c r="H34" i="21"/>
  <c r="J34" i="21" s="1"/>
  <c r="G34" i="21"/>
  <c r="F34" i="21"/>
  <c r="J33" i="21"/>
  <c r="J32" i="21"/>
  <c r="J31" i="21"/>
  <c r="J30" i="21"/>
  <c r="J29" i="21"/>
  <c r="J28" i="21"/>
  <c r="I28" i="21"/>
  <c r="H28" i="21"/>
  <c r="G28" i="21"/>
  <c r="F28" i="21"/>
  <c r="J27" i="21"/>
  <c r="J26" i="21"/>
  <c r="J25" i="21"/>
  <c r="J24" i="21"/>
  <c r="I23" i="21"/>
  <c r="H23" i="21"/>
  <c r="G23" i="21"/>
  <c r="F23" i="21"/>
  <c r="J23" i="21" s="1"/>
  <c r="H22" i="21"/>
  <c r="G22" i="21"/>
  <c r="J17" i="21"/>
  <c r="J16" i="21"/>
  <c r="I15" i="21"/>
  <c r="H15" i="21"/>
  <c r="J15" i="21" s="1"/>
  <c r="H10" i="21"/>
  <c r="J38" i="21" l="1"/>
  <c r="J21" i="21" s="1"/>
  <c r="F22" i="21"/>
  <c r="F21" i="21" l="1"/>
  <c r="H247" i="21" s="1"/>
  <c r="J76" i="21" s="1"/>
  <c r="I242" i="20"/>
  <c r="I237" i="20"/>
  <c r="I232" i="20"/>
  <c r="I228" i="20"/>
  <c r="I227" i="20" s="1"/>
  <c r="I224" i="20"/>
  <c r="I223" i="20"/>
  <c r="I218" i="20"/>
  <c r="I215" i="20"/>
  <c r="I214" i="20"/>
  <c r="I212" i="20"/>
  <c r="I173" i="20"/>
  <c r="I168" i="20"/>
  <c r="I163" i="20"/>
  <c r="I158" i="20"/>
  <c r="I153" i="20"/>
  <c r="I148" i="20"/>
  <c r="I143" i="20"/>
  <c r="I138" i="20"/>
  <c r="I137" i="20" s="1"/>
  <c r="I131" i="20"/>
  <c r="I125" i="20"/>
  <c r="I121" i="20"/>
  <c r="I117" i="20"/>
  <c r="I111" i="20"/>
  <c r="I105" i="20"/>
  <c r="I99" i="20"/>
  <c r="I98" i="20" s="1"/>
  <c r="H94" i="20"/>
  <c r="H93" i="20"/>
  <c r="H92" i="20"/>
  <c r="H91" i="20"/>
  <c r="H89" i="20" s="1"/>
  <c r="J86" i="20"/>
  <c r="J85" i="20"/>
  <c r="J84" i="20"/>
  <c r="J83" i="20"/>
  <c r="J82" i="20"/>
  <c r="J81" i="20"/>
  <c r="J80" i="20"/>
  <c r="J79" i="20"/>
  <c r="I78" i="20"/>
  <c r="H78" i="20"/>
  <c r="G78" i="20"/>
  <c r="F78" i="20"/>
  <c r="J78" i="20" s="1"/>
  <c r="J77" i="20"/>
  <c r="J75" i="20"/>
  <c r="J74" i="20"/>
  <c r="J73" i="20"/>
  <c r="I72" i="20"/>
  <c r="J72" i="20" s="1"/>
  <c r="H72" i="20"/>
  <c r="G72" i="20"/>
  <c r="F72" i="20"/>
  <c r="J71" i="20"/>
  <c r="J66" i="20" s="1"/>
  <c r="I70" i="20"/>
  <c r="H70" i="20"/>
  <c r="G70" i="20"/>
  <c r="F70" i="20"/>
  <c r="J70" i="20" s="1"/>
  <c r="J64" i="20"/>
  <c r="J63" i="20"/>
  <c r="J62" i="20"/>
  <c r="J61" i="20"/>
  <c r="J60" i="20"/>
  <c r="J59" i="20"/>
  <c r="J58" i="20"/>
  <c r="J57" i="20"/>
  <c r="J56" i="20"/>
  <c r="I55" i="20"/>
  <c r="H55" i="20"/>
  <c r="G55" i="20"/>
  <c r="F55" i="20"/>
  <c r="J55" i="20" s="1"/>
  <c r="J54" i="20"/>
  <c r="J53" i="20"/>
  <c r="J52" i="20"/>
  <c r="J51" i="20"/>
  <c r="J50" i="20"/>
  <c r="J49" i="20"/>
  <c r="J48" i="20"/>
  <c r="J47" i="20"/>
  <c r="J46" i="20"/>
  <c r="J45" i="20"/>
  <c r="J44" i="20"/>
  <c r="I43" i="20"/>
  <c r="H43" i="20"/>
  <c r="G43" i="20"/>
  <c r="F43" i="20"/>
  <c r="J43" i="20" s="1"/>
  <c r="J42" i="20"/>
  <c r="J41" i="20"/>
  <c r="J40" i="20"/>
  <c r="J39" i="20"/>
  <c r="I38" i="20"/>
  <c r="H38" i="20"/>
  <c r="G38" i="20"/>
  <c r="F38" i="20"/>
  <c r="J38" i="20" s="1"/>
  <c r="J37" i="20"/>
  <c r="J36" i="20"/>
  <c r="J35" i="20"/>
  <c r="I34" i="20"/>
  <c r="H34" i="20"/>
  <c r="G34" i="20"/>
  <c r="G22" i="20" s="1"/>
  <c r="F34" i="20"/>
  <c r="J34" i="20" s="1"/>
  <c r="J33" i="20"/>
  <c r="J32" i="20"/>
  <c r="J31" i="20"/>
  <c r="J30" i="20"/>
  <c r="J29" i="20"/>
  <c r="I28" i="20"/>
  <c r="J28" i="20" s="1"/>
  <c r="H28" i="20"/>
  <c r="H22" i="20" s="1"/>
  <c r="G28" i="20"/>
  <c r="F28" i="20"/>
  <c r="J27" i="20"/>
  <c r="J26" i="20"/>
  <c r="J25" i="20"/>
  <c r="J24" i="20"/>
  <c r="J23" i="20"/>
  <c r="I23" i="20"/>
  <c r="H23" i="20"/>
  <c r="G23" i="20"/>
  <c r="F23" i="20"/>
  <c r="J17" i="20"/>
  <c r="J16" i="20"/>
  <c r="I15" i="20"/>
  <c r="H15" i="20"/>
  <c r="J15" i="20" s="1"/>
  <c r="H10" i="20"/>
  <c r="F22" i="20" l="1"/>
  <c r="I211" i="20"/>
  <c r="I96" i="20" s="1"/>
  <c r="J21" i="20"/>
  <c r="I22" i="20"/>
  <c r="F21" i="20"/>
  <c r="H247" i="20" s="1"/>
  <c r="J76" i="20" s="1"/>
  <c r="I242" i="19" l="1"/>
  <c r="I237" i="19"/>
  <c r="I232" i="19"/>
  <c r="I227" i="19"/>
  <c r="I223" i="19"/>
  <c r="I218" i="19"/>
  <c r="I215" i="19"/>
  <c r="I211" i="19"/>
  <c r="I173" i="19"/>
  <c r="I168" i="19"/>
  <c r="I163" i="19"/>
  <c r="I158" i="19"/>
  <c r="I153" i="19"/>
  <c r="I148" i="19"/>
  <c r="I143" i="19"/>
  <c r="I137" i="19" s="1"/>
  <c r="I138" i="19"/>
  <c r="I131" i="19"/>
  <c r="I125" i="19"/>
  <c r="I121" i="19"/>
  <c r="I117" i="19"/>
  <c r="I111" i="19"/>
  <c r="I105" i="19"/>
  <c r="I98" i="19" s="1"/>
  <c r="I96" i="19" s="1"/>
  <c r="I99" i="19"/>
  <c r="H94" i="19"/>
  <c r="H93" i="19"/>
  <c r="H92" i="19"/>
  <c r="H91" i="19"/>
  <c r="H89" i="19"/>
  <c r="J86" i="19"/>
  <c r="J85" i="19"/>
  <c r="J84" i="19"/>
  <c r="J83" i="19"/>
  <c r="J82" i="19"/>
  <c r="J81" i="19"/>
  <c r="J80" i="19"/>
  <c r="J79" i="19"/>
  <c r="I78" i="19"/>
  <c r="H78" i="19"/>
  <c r="G78" i="19"/>
  <c r="F78" i="19"/>
  <c r="J78" i="19" s="1"/>
  <c r="J77" i="19"/>
  <c r="J75" i="19"/>
  <c r="J74" i="19"/>
  <c r="J73" i="19"/>
  <c r="J72" i="19"/>
  <c r="I72" i="19"/>
  <c r="H72" i="19"/>
  <c r="G72" i="19"/>
  <c r="F72" i="19"/>
  <c r="J71" i="19"/>
  <c r="J66" i="19" s="1"/>
  <c r="I70" i="19"/>
  <c r="H70" i="19"/>
  <c r="G70" i="19"/>
  <c r="F70" i="19"/>
  <c r="J70" i="19" s="1"/>
  <c r="J64" i="19"/>
  <c r="J63" i="19"/>
  <c r="J62" i="19"/>
  <c r="J61" i="19"/>
  <c r="J60" i="19"/>
  <c r="J59" i="19"/>
  <c r="J58" i="19"/>
  <c r="J57" i="19"/>
  <c r="J56" i="19"/>
  <c r="J55" i="19"/>
  <c r="I55" i="19"/>
  <c r="H55" i="19"/>
  <c r="G55" i="19"/>
  <c r="F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I43" i="19"/>
  <c r="H43" i="19"/>
  <c r="G43" i="19"/>
  <c r="F43" i="19"/>
  <c r="J42" i="19"/>
  <c r="J41" i="19"/>
  <c r="J40" i="19"/>
  <c r="J39" i="19"/>
  <c r="I38" i="19"/>
  <c r="H38" i="19"/>
  <c r="G38" i="19"/>
  <c r="F38" i="19"/>
  <c r="J37" i="19"/>
  <c r="J36" i="19"/>
  <c r="J35" i="19"/>
  <c r="I34" i="19"/>
  <c r="I22" i="19" s="1"/>
  <c r="H34" i="19"/>
  <c r="J34" i="19" s="1"/>
  <c r="G34" i="19"/>
  <c r="F34" i="19"/>
  <c r="J33" i="19"/>
  <c r="J32" i="19"/>
  <c r="J31" i="19"/>
  <c r="J30" i="19"/>
  <c r="J29" i="19"/>
  <c r="J28" i="19"/>
  <c r="I28" i="19"/>
  <c r="H28" i="19"/>
  <c r="G28" i="19"/>
  <c r="F28" i="19"/>
  <c r="J27" i="19"/>
  <c r="J26" i="19"/>
  <c r="J25" i="19"/>
  <c r="J24" i="19"/>
  <c r="I23" i="19"/>
  <c r="H23" i="19"/>
  <c r="G23" i="19"/>
  <c r="F23" i="19"/>
  <c r="J23" i="19" s="1"/>
  <c r="H22" i="19"/>
  <c r="G22" i="19"/>
  <c r="J17" i="19"/>
  <c r="J16" i="19"/>
  <c r="I15" i="19"/>
  <c r="H15" i="19"/>
  <c r="J15" i="19" s="1"/>
  <c r="H10" i="19"/>
  <c r="J38" i="19" l="1"/>
  <c r="J21" i="19"/>
  <c r="F21" i="19"/>
  <c r="H247" i="19" s="1"/>
  <c r="J76" i="19" s="1"/>
  <c r="F22" i="19"/>
  <c r="I242" i="18" l="1"/>
  <c r="I237" i="18"/>
  <c r="I232" i="18"/>
  <c r="I227" i="18"/>
  <c r="I223" i="18"/>
  <c r="I218" i="18"/>
  <c r="I215" i="18"/>
  <c r="I211" i="18"/>
  <c r="I173" i="18"/>
  <c r="I168" i="18"/>
  <c r="I163" i="18"/>
  <c r="I158" i="18"/>
  <c r="I153" i="18"/>
  <c r="I148" i="18"/>
  <c r="I143" i="18"/>
  <c r="I137" i="18" s="1"/>
  <c r="I138" i="18"/>
  <c r="I131" i="18"/>
  <c r="I125" i="18"/>
  <c r="I121" i="18"/>
  <c r="I117" i="18"/>
  <c r="I111" i="18"/>
  <c r="I105" i="18"/>
  <c r="I98" i="18" s="1"/>
  <c r="I99" i="18"/>
  <c r="H94" i="18"/>
  <c r="H93" i="18"/>
  <c r="H92" i="18"/>
  <c r="H91" i="18"/>
  <c r="H89" i="18"/>
  <c r="J86" i="18"/>
  <c r="J85" i="18"/>
  <c r="J84" i="18"/>
  <c r="J83" i="18"/>
  <c r="J82" i="18"/>
  <c r="J81" i="18"/>
  <c r="J80" i="18"/>
  <c r="J79" i="18"/>
  <c r="I78" i="18"/>
  <c r="H78" i="18"/>
  <c r="J78" i="18" s="1"/>
  <c r="G78" i="18"/>
  <c r="F78" i="18"/>
  <c r="J77" i="18"/>
  <c r="J75" i="18"/>
  <c r="J74" i="18"/>
  <c r="J73" i="18"/>
  <c r="J72" i="18"/>
  <c r="I72" i="18"/>
  <c r="H72" i="18"/>
  <c r="G72" i="18"/>
  <c r="F72" i="18"/>
  <c r="J71" i="18"/>
  <c r="J66" i="18" s="1"/>
  <c r="I70" i="18"/>
  <c r="H70" i="18"/>
  <c r="J70" i="18" s="1"/>
  <c r="G70" i="18"/>
  <c r="F70" i="18"/>
  <c r="J64" i="18"/>
  <c r="J63" i="18"/>
  <c r="J62" i="18"/>
  <c r="J61" i="18"/>
  <c r="J60" i="18"/>
  <c r="J59" i="18"/>
  <c r="J58" i="18"/>
  <c r="J57" i="18"/>
  <c r="J56" i="18"/>
  <c r="J55" i="18"/>
  <c r="I55" i="18"/>
  <c r="H55" i="18"/>
  <c r="G55" i="18"/>
  <c r="F55" i="18"/>
  <c r="J54" i="18"/>
  <c r="J53" i="18"/>
  <c r="J52" i="18"/>
  <c r="J51" i="18"/>
  <c r="J50" i="18"/>
  <c r="J49" i="18"/>
  <c r="J48" i="18"/>
  <c r="J47" i="18"/>
  <c r="J46" i="18"/>
  <c r="J45" i="18"/>
  <c r="J44" i="18"/>
  <c r="J43" i="18"/>
  <c r="I43" i="18"/>
  <c r="H43" i="18"/>
  <c r="G43" i="18"/>
  <c r="F43" i="18"/>
  <c r="J42" i="18"/>
  <c r="J41" i="18"/>
  <c r="J40" i="18"/>
  <c r="J39" i="18"/>
  <c r="I38" i="18"/>
  <c r="H38" i="18"/>
  <c r="J38" i="18" s="1"/>
  <c r="G38" i="18"/>
  <c r="F38" i="18"/>
  <c r="J37" i="18"/>
  <c r="J36" i="18"/>
  <c r="J35" i="18"/>
  <c r="I34" i="18"/>
  <c r="H34" i="18"/>
  <c r="J34" i="18" s="1"/>
  <c r="G34" i="18"/>
  <c r="F34" i="18"/>
  <c r="J33" i="18"/>
  <c r="J32" i="18"/>
  <c r="J31" i="18"/>
  <c r="J30" i="18"/>
  <c r="J29" i="18"/>
  <c r="J28" i="18"/>
  <c r="I28" i="18"/>
  <c r="H28" i="18"/>
  <c r="G28" i="18"/>
  <c r="F28" i="18"/>
  <c r="J27" i="18"/>
  <c r="J26" i="18"/>
  <c r="J25" i="18"/>
  <c r="J24" i="18"/>
  <c r="I23" i="18"/>
  <c r="H23" i="18"/>
  <c r="G23" i="18"/>
  <c r="F23" i="18"/>
  <c r="J23" i="18" s="1"/>
  <c r="G22" i="18"/>
  <c r="J17" i="18"/>
  <c r="J16" i="18"/>
  <c r="I15" i="18"/>
  <c r="H15" i="18"/>
  <c r="J15" i="18" s="1"/>
  <c r="H10" i="18"/>
  <c r="I22" i="18" l="1"/>
  <c r="H22" i="18"/>
  <c r="J21" i="18"/>
  <c r="F21" i="18"/>
  <c r="H247" i="18" s="1"/>
  <c r="J76" i="18" s="1"/>
  <c r="I96" i="18"/>
  <c r="F22" i="18"/>
  <c r="I242" i="17"/>
  <c r="I237" i="17"/>
  <c r="I232" i="17"/>
  <c r="I227" i="17"/>
  <c r="I223" i="17"/>
  <c r="I218" i="17"/>
  <c r="I215" i="17"/>
  <c r="I211" i="17"/>
  <c r="I173" i="17"/>
  <c r="I168" i="17"/>
  <c r="I163" i="17"/>
  <c r="I158" i="17"/>
  <c r="I153" i="17"/>
  <c r="I148" i="17"/>
  <c r="I143" i="17"/>
  <c r="I138" i="17"/>
  <c r="I137" i="17" s="1"/>
  <c r="I131" i="17"/>
  <c r="I125" i="17"/>
  <c r="I121" i="17"/>
  <c r="I117" i="17"/>
  <c r="I111" i="17"/>
  <c r="I105" i="17"/>
  <c r="I99" i="17"/>
  <c r="I98" i="17" s="1"/>
  <c r="H94" i="17"/>
  <c r="H93" i="17"/>
  <c r="H92" i="17"/>
  <c r="H91" i="17"/>
  <c r="H89" i="17"/>
  <c r="J86" i="17"/>
  <c r="J85" i="17"/>
  <c r="J84" i="17"/>
  <c r="J83" i="17"/>
  <c r="J82" i="17"/>
  <c r="J81" i="17"/>
  <c r="J80" i="17"/>
  <c r="J79" i="17"/>
  <c r="I78" i="17"/>
  <c r="H78" i="17"/>
  <c r="G78" i="17"/>
  <c r="F78" i="17"/>
  <c r="J78" i="17" s="1"/>
  <c r="J77" i="17"/>
  <c r="J75" i="17"/>
  <c r="J74" i="17"/>
  <c r="J73" i="17"/>
  <c r="I72" i="17"/>
  <c r="H72" i="17"/>
  <c r="G72" i="17"/>
  <c r="F72" i="17"/>
  <c r="J72" i="17" s="1"/>
  <c r="J71" i="17"/>
  <c r="J66" i="17" s="1"/>
  <c r="I70" i="17"/>
  <c r="H70" i="17"/>
  <c r="G70" i="17"/>
  <c r="F70" i="17"/>
  <c r="J70" i="17" s="1"/>
  <c r="J64" i="17"/>
  <c r="J63" i="17"/>
  <c r="J62" i="17"/>
  <c r="J61" i="17"/>
  <c r="J60" i="17"/>
  <c r="J59" i="17"/>
  <c r="J58" i="17"/>
  <c r="J57" i="17"/>
  <c r="J56" i="17"/>
  <c r="J55" i="17"/>
  <c r="I55" i="17"/>
  <c r="H55" i="17"/>
  <c r="G55" i="17"/>
  <c r="F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I43" i="17"/>
  <c r="H43" i="17"/>
  <c r="G43" i="17"/>
  <c r="F43" i="17"/>
  <c r="J42" i="17"/>
  <c r="J41" i="17"/>
  <c r="J40" i="17"/>
  <c r="J39" i="17"/>
  <c r="I38" i="17"/>
  <c r="H38" i="17"/>
  <c r="H22" i="17" s="1"/>
  <c r="G38" i="17"/>
  <c r="G22" i="17" s="1"/>
  <c r="F38" i="17"/>
  <c r="J37" i="17"/>
  <c r="J36" i="17"/>
  <c r="J35" i="17"/>
  <c r="I34" i="17"/>
  <c r="J34" i="17" s="1"/>
  <c r="H34" i="17"/>
  <c r="G34" i="17"/>
  <c r="F34" i="17"/>
  <c r="J33" i="17"/>
  <c r="J32" i="17"/>
  <c r="J31" i="17"/>
  <c r="J30" i="17"/>
  <c r="J29" i="17"/>
  <c r="I28" i="17"/>
  <c r="H28" i="17"/>
  <c r="G28" i="17"/>
  <c r="F28" i="17"/>
  <c r="J28" i="17" s="1"/>
  <c r="J27" i="17"/>
  <c r="J26" i="17"/>
  <c r="J25" i="17"/>
  <c r="J24" i="17"/>
  <c r="I23" i="17"/>
  <c r="H23" i="17"/>
  <c r="G23" i="17"/>
  <c r="F23" i="17"/>
  <c r="J23" i="17" s="1"/>
  <c r="I22" i="17"/>
  <c r="J17" i="17"/>
  <c r="J16" i="17"/>
  <c r="I15" i="17"/>
  <c r="H15" i="17"/>
  <c r="J15" i="17" s="1"/>
  <c r="H10" i="17"/>
  <c r="J38" i="17" l="1"/>
  <c r="I96" i="17"/>
  <c r="J21" i="17"/>
  <c r="F21" i="17"/>
  <c r="H247" i="17" s="1"/>
  <c r="J76" i="17" s="1"/>
  <c r="F22" i="17"/>
  <c r="I242" i="16" l="1"/>
  <c r="I237" i="16"/>
  <c r="I232" i="16"/>
  <c r="I227" i="16"/>
  <c r="I223" i="16"/>
  <c r="I218" i="16"/>
  <c r="I215" i="16"/>
  <c r="I211" i="16"/>
  <c r="I173" i="16"/>
  <c r="I168" i="16"/>
  <c r="I163" i="16"/>
  <c r="I158" i="16"/>
  <c r="I153" i="16"/>
  <c r="I148" i="16"/>
  <c r="I143" i="16"/>
  <c r="I137" i="16" s="1"/>
  <c r="I138" i="16"/>
  <c r="I131" i="16"/>
  <c r="I125" i="16"/>
  <c r="I121" i="16"/>
  <c r="I117" i="16"/>
  <c r="I111" i="16"/>
  <c r="I105" i="16"/>
  <c r="I98" i="16" s="1"/>
  <c r="I96" i="16" s="1"/>
  <c r="I99" i="16"/>
  <c r="H94" i="16"/>
  <c r="H93" i="16"/>
  <c r="H92" i="16"/>
  <c r="H91" i="16"/>
  <c r="H89" i="16"/>
  <c r="J86" i="16"/>
  <c r="J85" i="16"/>
  <c r="J84" i="16"/>
  <c r="J83" i="16"/>
  <c r="J82" i="16"/>
  <c r="J81" i="16"/>
  <c r="J80" i="16"/>
  <c r="J79" i="16"/>
  <c r="I78" i="16"/>
  <c r="H78" i="16"/>
  <c r="G78" i="16"/>
  <c r="F78" i="16"/>
  <c r="J78" i="16" s="1"/>
  <c r="J77" i="16"/>
  <c r="J75" i="16"/>
  <c r="J74" i="16"/>
  <c r="J73" i="16"/>
  <c r="I72" i="16"/>
  <c r="H72" i="16"/>
  <c r="G72" i="16"/>
  <c r="F72" i="16"/>
  <c r="J72" i="16" s="1"/>
  <c r="J71" i="16"/>
  <c r="J66" i="16" s="1"/>
  <c r="I70" i="16"/>
  <c r="H70" i="16"/>
  <c r="G70" i="16"/>
  <c r="F70" i="16"/>
  <c r="J70" i="16" s="1"/>
  <c r="J64" i="16"/>
  <c r="J63" i="16"/>
  <c r="J62" i="16"/>
  <c r="J61" i="16"/>
  <c r="J60" i="16"/>
  <c r="J59" i="16"/>
  <c r="J58" i="16"/>
  <c r="J57" i="16"/>
  <c r="J56" i="16"/>
  <c r="J55" i="16"/>
  <c r="I55" i="16"/>
  <c r="H55" i="16"/>
  <c r="G55" i="16"/>
  <c r="F55" i="16"/>
  <c r="J54" i="16"/>
  <c r="J53" i="16"/>
  <c r="J52" i="16"/>
  <c r="J51" i="16"/>
  <c r="J50" i="16"/>
  <c r="J49" i="16"/>
  <c r="J48" i="16"/>
  <c r="J47" i="16"/>
  <c r="J46" i="16"/>
  <c r="J45" i="16"/>
  <c r="J44" i="16"/>
  <c r="J43" i="16"/>
  <c r="I43" i="16"/>
  <c r="H43" i="16"/>
  <c r="G43" i="16"/>
  <c r="F43" i="16"/>
  <c r="J42" i="16"/>
  <c r="J41" i="16"/>
  <c r="J40" i="16"/>
  <c r="J39" i="16"/>
  <c r="I38" i="16"/>
  <c r="H38" i="16"/>
  <c r="G38" i="16"/>
  <c r="F38" i="16"/>
  <c r="J37" i="16"/>
  <c r="J36" i="16"/>
  <c r="J35" i="16"/>
  <c r="I34" i="16"/>
  <c r="H34" i="16"/>
  <c r="G34" i="16"/>
  <c r="F34" i="16"/>
  <c r="J34" i="16" s="1"/>
  <c r="J33" i="16"/>
  <c r="J32" i="16"/>
  <c r="J31" i="16"/>
  <c r="J30" i="16"/>
  <c r="J29" i="16"/>
  <c r="I28" i="16"/>
  <c r="H28" i="16"/>
  <c r="G28" i="16"/>
  <c r="F28" i="16"/>
  <c r="J28" i="16" s="1"/>
  <c r="J27" i="16"/>
  <c r="J26" i="16"/>
  <c r="J25" i="16"/>
  <c r="J24" i="16"/>
  <c r="I23" i="16"/>
  <c r="H23" i="16"/>
  <c r="G23" i="16"/>
  <c r="G22" i="16" s="1"/>
  <c r="F23" i="16"/>
  <c r="J23" i="16" s="1"/>
  <c r="H22" i="16"/>
  <c r="J17" i="16"/>
  <c r="J16" i="16"/>
  <c r="I15" i="16"/>
  <c r="H15" i="16"/>
  <c r="J15" i="16" s="1"/>
  <c r="H10" i="16"/>
  <c r="I22" i="16" l="1"/>
  <c r="J38" i="16"/>
  <c r="J21" i="16" s="1"/>
  <c r="F22" i="16"/>
  <c r="I242" i="15"/>
  <c r="I237" i="15"/>
  <c r="I232" i="15"/>
  <c r="I227" i="15"/>
  <c r="I223" i="15"/>
  <c r="I218" i="15"/>
  <c r="I215" i="15"/>
  <c r="I211" i="15"/>
  <c r="I173" i="15"/>
  <c r="I168" i="15"/>
  <c r="I163" i="15"/>
  <c r="I158" i="15"/>
  <c r="I153" i="15"/>
  <c r="I148" i="15"/>
  <c r="I143" i="15"/>
  <c r="I137" i="15" s="1"/>
  <c r="I138" i="15"/>
  <c r="I131" i="15"/>
  <c r="I125" i="15"/>
  <c r="I121" i="15"/>
  <c r="I117" i="15"/>
  <c r="I111" i="15"/>
  <c r="I105" i="15"/>
  <c r="I98" i="15" s="1"/>
  <c r="I96" i="15" s="1"/>
  <c r="I99" i="15"/>
  <c r="H94" i="15"/>
  <c r="H93" i="15"/>
  <c r="H92" i="15"/>
  <c r="H91" i="15"/>
  <c r="H89" i="15"/>
  <c r="J86" i="15"/>
  <c r="J85" i="15"/>
  <c r="J84" i="15"/>
  <c r="J83" i="15"/>
  <c r="J82" i="15"/>
  <c r="J81" i="15"/>
  <c r="J80" i="15"/>
  <c r="J79" i="15"/>
  <c r="I78" i="15"/>
  <c r="H78" i="15"/>
  <c r="G78" i="15"/>
  <c r="F78" i="15"/>
  <c r="J78" i="15" s="1"/>
  <c r="J77" i="15"/>
  <c r="J75" i="15"/>
  <c r="J74" i="15"/>
  <c r="J73" i="15"/>
  <c r="I72" i="15"/>
  <c r="H72" i="15"/>
  <c r="G72" i="15"/>
  <c r="F72" i="15"/>
  <c r="J72" i="15" s="1"/>
  <c r="J71" i="15"/>
  <c r="J66" i="15" s="1"/>
  <c r="I70" i="15"/>
  <c r="H70" i="15"/>
  <c r="G70" i="15"/>
  <c r="F70" i="15"/>
  <c r="J70" i="15" s="1"/>
  <c r="J64" i="15"/>
  <c r="J63" i="15"/>
  <c r="J62" i="15"/>
  <c r="J61" i="15"/>
  <c r="J60" i="15"/>
  <c r="J59" i="15"/>
  <c r="J58" i="15"/>
  <c r="J57" i="15"/>
  <c r="J56" i="15"/>
  <c r="J55" i="15"/>
  <c r="I55" i="15"/>
  <c r="H55" i="15"/>
  <c r="G55" i="15"/>
  <c r="F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I43" i="15"/>
  <c r="H43" i="15"/>
  <c r="G43" i="15"/>
  <c r="F43" i="15"/>
  <c r="J42" i="15"/>
  <c r="J41" i="15"/>
  <c r="J40" i="15"/>
  <c r="J39" i="15"/>
  <c r="I38" i="15"/>
  <c r="H38" i="15"/>
  <c r="G38" i="15"/>
  <c r="F38" i="15"/>
  <c r="J37" i="15"/>
  <c r="J36" i="15"/>
  <c r="J35" i="15"/>
  <c r="I34" i="15"/>
  <c r="H34" i="15"/>
  <c r="G34" i="15"/>
  <c r="J34" i="15" s="1"/>
  <c r="F34" i="15"/>
  <c r="J33" i="15"/>
  <c r="J32" i="15"/>
  <c r="J31" i="15"/>
  <c r="J30" i="15"/>
  <c r="J29" i="15"/>
  <c r="I28" i="15"/>
  <c r="I22" i="15" s="1"/>
  <c r="H28" i="15"/>
  <c r="G28" i="15"/>
  <c r="F28" i="15"/>
  <c r="J28" i="15" s="1"/>
  <c r="J27" i="15"/>
  <c r="J26" i="15"/>
  <c r="J25" i="15"/>
  <c r="J24" i="15"/>
  <c r="I23" i="15"/>
  <c r="H23" i="15"/>
  <c r="G23" i="15"/>
  <c r="F23" i="15"/>
  <c r="J23" i="15" s="1"/>
  <c r="H22" i="15"/>
  <c r="J17" i="15"/>
  <c r="J16" i="15"/>
  <c r="I15" i="15"/>
  <c r="J15" i="15" s="1"/>
  <c r="H15" i="15"/>
  <c r="H10" i="15"/>
  <c r="F21" i="16" l="1"/>
  <c r="H247" i="16" s="1"/>
  <c r="J76" i="16" s="1"/>
  <c r="G22" i="15"/>
  <c r="J38" i="15"/>
  <c r="J21" i="15"/>
  <c r="F21" i="15"/>
  <c r="H247" i="15" s="1"/>
  <c r="J76" i="15" s="1"/>
  <c r="F22" i="15"/>
  <c r="I242" i="14" l="1"/>
  <c r="I237" i="14"/>
  <c r="I232" i="14"/>
  <c r="I227" i="14"/>
  <c r="I223" i="14"/>
  <c r="I218" i="14"/>
  <c r="I215" i="14"/>
  <c r="I211" i="14"/>
  <c r="I173" i="14"/>
  <c r="I168" i="14"/>
  <c r="I163" i="14"/>
  <c r="I158" i="14"/>
  <c r="I153" i="14"/>
  <c r="I148" i="14"/>
  <c r="I143" i="14"/>
  <c r="I138" i="14"/>
  <c r="I137" i="14" s="1"/>
  <c r="I131" i="14"/>
  <c r="I125" i="14"/>
  <c r="I121" i="14"/>
  <c r="I117" i="14"/>
  <c r="I111" i="14"/>
  <c r="I105" i="14"/>
  <c r="I99" i="14"/>
  <c r="I98" i="14" s="1"/>
  <c r="H94" i="14"/>
  <c r="H93" i="14"/>
  <c r="H92" i="14"/>
  <c r="H89" i="14" s="1"/>
  <c r="H91" i="14"/>
  <c r="J86" i="14"/>
  <c r="J85" i="14"/>
  <c r="J84" i="14"/>
  <c r="J83" i="14"/>
  <c r="J82" i="14"/>
  <c r="J81" i="14"/>
  <c r="J80" i="14"/>
  <c r="J79" i="14"/>
  <c r="J78" i="14"/>
  <c r="I78" i="14"/>
  <c r="H78" i="14"/>
  <c r="G78" i="14"/>
  <c r="F78" i="14"/>
  <c r="J77" i="14"/>
  <c r="J75" i="14"/>
  <c r="J74" i="14"/>
  <c r="J66" i="14" s="1"/>
  <c r="J73" i="14"/>
  <c r="I72" i="14"/>
  <c r="H72" i="14"/>
  <c r="G72" i="14"/>
  <c r="F72" i="14"/>
  <c r="J72" i="14" s="1"/>
  <c r="J71" i="14"/>
  <c r="J70" i="14"/>
  <c r="I70" i="14"/>
  <c r="H70" i="14"/>
  <c r="G70" i="14"/>
  <c r="F70" i="14"/>
  <c r="J64" i="14"/>
  <c r="J63" i="14"/>
  <c r="J62" i="14"/>
  <c r="J61" i="14"/>
  <c r="J60" i="14"/>
  <c r="J59" i="14"/>
  <c r="J58" i="14"/>
  <c r="J57" i="14"/>
  <c r="J56" i="14"/>
  <c r="I55" i="14"/>
  <c r="J55" i="14" s="1"/>
  <c r="H55" i="14"/>
  <c r="G55" i="14"/>
  <c r="F55" i="14"/>
  <c r="J54" i="14"/>
  <c r="J53" i="14"/>
  <c r="J52" i="14"/>
  <c r="J51" i="14"/>
  <c r="J50" i="14"/>
  <c r="J49" i="14"/>
  <c r="J48" i="14"/>
  <c r="J47" i="14"/>
  <c r="J46" i="14"/>
  <c r="J45" i="14"/>
  <c r="J44" i="14"/>
  <c r="I43" i="14"/>
  <c r="J43" i="14" s="1"/>
  <c r="H43" i="14"/>
  <c r="G43" i="14"/>
  <c r="F43" i="14"/>
  <c r="J42" i="14"/>
  <c r="J41" i="14"/>
  <c r="J40" i="14"/>
  <c r="J39" i="14"/>
  <c r="I38" i="14"/>
  <c r="I22" i="14" s="1"/>
  <c r="H38" i="14"/>
  <c r="G38" i="14"/>
  <c r="F38" i="14"/>
  <c r="J37" i="14"/>
  <c r="J36" i="14"/>
  <c r="J35" i="14"/>
  <c r="J34" i="14"/>
  <c r="I34" i="14"/>
  <c r="H34" i="14"/>
  <c r="G34" i="14"/>
  <c r="F34" i="14"/>
  <c r="J33" i="14"/>
  <c r="J32" i="14"/>
  <c r="J31" i="14"/>
  <c r="J30" i="14"/>
  <c r="J29" i="14"/>
  <c r="I28" i="14"/>
  <c r="H28" i="14"/>
  <c r="G28" i="14"/>
  <c r="G22" i="14" s="1"/>
  <c r="F28" i="14"/>
  <c r="J28" i="14" s="1"/>
  <c r="J27" i="14"/>
  <c r="J26" i="14"/>
  <c r="J25" i="14"/>
  <c r="J24" i="14"/>
  <c r="I23" i="14"/>
  <c r="H23" i="14"/>
  <c r="H22" i="14" s="1"/>
  <c r="G23" i="14"/>
  <c r="F23" i="14"/>
  <c r="J23" i="14" s="1"/>
  <c r="J17" i="14"/>
  <c r="J16" i="14"/>
  <c r="J15" i="14"/>
  <c r="I15" i="14"/>
  <c r="H15" i="14"/>
  <c r="H10" i="14"/>
  <c r="J38" i="14" l="1"/>
  <c r="I96" i="14"/>
  <c r="J21" i="14"/>
  <c r="F21" i="14"/>
  <c r="H247" i="14" s="1"/>
  <c r="J76" i="14" s="1"/>
  <c r="F22" i="14"/>
  <c r="I245" i="13"/>
  <c r="I244" i="13"/>
  <c r="I243" i="13"/>
  <c r="I242" i="13" s="1"/>
  <c r="I241" i="13"/>
  <c r="I240" i="13"/>
  <c r="I239" i="13"/>
  <c r="I238" i="13"/>
  <c r="I236" i="13"/>
  <c r="I235" i="13"/>
  <c r="I234" i="13"/>
  <c r="I233" i="13"/>
  <c r="I232" i="13" s="1"/>
  <c r="I231" i="13"/>
  <c r="I230" i="13"/>
  <c r="I229" i="13"/>
  <c r="I228" i="13"/>
  <c r="I226" i="13"/>
  <c r="I225" i="13"/>
  <c r="I224" i="13"/>
  <c r="I223" i="13"/>
  <c r="I222" i="13"/>
  <c r="I221" i="13"/>
  <c r="I220" i="13"/>
  <c r="I219" i="13"/>
  <c r="I217" i="13"/>
  <c r="I216" i="13"/>
  <c r="I215" i="13" s="1"/>
  <c r="I214" i="13"/>
  <c r="I213" i="13"/>
  <c r="I211" i="13" s="1"/>
  <c r="I212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2" i="13"/>
  <c r="I171" i="13"/>
  <c r="I170" i="13"/>
  <c r="I169" i="13"/>
  <c r="I167" i="13"/>
  <c r="I166" i="13"/>
  <c r="I165" i="13"/>
  <c r="I164" i="13"/>
  <c r="I162" i="13"/>
  <c r="I161" i="13"/>
  <c r="I160" i="13"/>
  <c r="I159" i="13"/>
  <c r="I157" i="13"/>
  <c r="I156" i="13"/>
  <c r="I155" i="13"/>
  <c r="I154" i="13"/>
  <c r="I152" i="13"/>
  <c r="I151" i="13"/>
  <c r="I150" i="13"/>
  <c r="I149" i="13"/>
  <c r="I147" i="13"/>
  <c r="I146" i="13"/>
  <c r="I143" i="13" s="1"/>
  <c r="I145" i="13"/>
  <c r="I144" i="13"/>
  <c r="I142" i="13"/>
  <c r="I141" i="13"/>
  <c r="I140" i="13"/>
  <c r="I139" i="13"/>
  <c r="I136" i="13"/>
  <c r="I135" i="13"/>
  <c r="I134" i="13"/>
  <c r="I133" i="13"/>
  <c r="I132" i="13"/>
  <c r="I130" i="13"/>
  <c r="I129" i="13"/>
  <c r="I128" i="13"/>
  <c r="I127" i="13"/>
  <c r="I126" i="13"/>
  <c r="I124" i="13"/>
  <c r="I123" i="13"/>
  <c r="I122" i="13"/>
  <c r="I120" i="13"/>
  <c r="I119" i="13"/>
  <c r="I118" i="13"/>
  <c r="I116" i="13"/>
  <c r="I115" i="13"/>
  <c r="I114" i="13"/>
  <c r="I113" i="13"/>
  <c r="I112" i="13"/>
  <c r="I110" i="13"/>
  <c r="I109" i="13"/>
  <c r="I108" i="13"/>
  <c r="I107" i="13"/>
  <c r="I106" i="13"/>
  <c r="I104" i="13"/>
  <c r="I103" i="13"/>
  <c r="I102" i="13"/>
  <c r="I101" i="13"/>
  <c r="I100" i="13"/>
  <c r="G94" i="13"/>
  <c r="H94" i="13" s="1"/>
  <c r="G93" i="13"/>
  <c r="H93" i="13" s="1"/>
  <c r="G92" i="13"/>
  <c r="H92" i="13" s="1"/>
  <c r="G91" i="13"/>
  <c r="H91" i="13" s="1"/>
  <c r="I86" i="13"/>
  <c r="H86" i="13"/>
  <c r="G86" i="13"/>
  <c r="F86" i="13"/>
  <c r="I85" i="13"/>
  <c r="H85" i="13"/>
  <c r="G85" i="13"/>
  <c r="F85" i="13"/>
  <c r="I84" i="13"/>
  <c r="H84" i="13"/>
  <c r="G84" i="13"/>
  <c r="F84" i="13"/>
  <c r="I83" i="13"/>
  <c r="H83" i="13"/>
  <c r="G83" i="13"/>
  <c r="F83" i="13"/>
  <c r="I82" i="13"/>
  <c r="H82" i="13"/>
  <c r="G82" i="13"/>
  <c r="F82" i="13"/>
  <c r="I81" i="13"/>
  <c r="H81" i="13"/>
  <c r="G81" i="13"/>
  <c r="F81" i="13"/>
  <c r="I80" i="13"/>
  <c r="H80" i="13"/>
  <c r="G80" i="13"/>
  <c r="F80" i="13"/>
  <c r="I79" i="13"/>
  <c r="H79" i="13"/>
  <c r="G79" i="13"/>
  <c r="F79" i="13"/>
  <c r="I77" i="13"/>
  <c r="H77" i="13"/>
  <c r="G77" i="13"/>
  <c r="F77" i="13"/>
  <c r="I75" i="13"/>
  <c r="H75" i="13"/>
  <c r="G75" i="13"/>
  <c r="F75" i="13"/>
  <c r="I74" i="13"/>
  <c r="H74" i="13"/>
  <c r="G74" i="13"/>
  <c r="F74" i="13"/>
  <c r="I73" i="13"/>
  <c r="H73" i="13"/>
  <c r="G73" i="13"/>
  <c r="F73" i="13"/>
  <c r="F72" i="13" s="1"/>
  <c r="I71" i="13"/>
  <c r="I70" i="13" s="1"/>
  <c r="H71" i="13"/>
  <c r="H70" i="13" s="1"/>
  <c r="G71" i="13"/>
  <c r="F71" i="13"/>
  <c r="F70" i="13" s="1"/>
  <c r="I64" i="13"/>
  <c r="H64" i="13"/>
  <c r="G64" i="13"/>
  <c r="F64" i="13"/>
  <c r="I63" i="13"/>
  <c r="H63" i="13"/>
  <c r="G63" i="13"/>
  <c r="F63" i="13"/>
  <c r="I62" i="13"/>
  <c r="H62" i="13"/>
  <c r="G62" i="13"/>
  <c r="F62" i="13"/>
  <c r="I61" i="13"/>
  <c r="H61" i="13"/>
  <c r="G61" i="13"/>
  <c r="F61" i="13"/>
  <c r="I60" i="13"/>
  <c r="H60" i="13"/>
  <c r="G60" i="13"/>
  <c r="F60" i="13"/>
  <c r="I59" i="13"/>
  <c r="H59" i="13"/>
  <c r="G59" i="13"/>
  <c r="F59" i="13"/>
  <c r="I58" i="13"/>
  <c r="H58" i="13"/>
  <c r="G58" i="13"/>
  <c r="F58" i="13"/>
  <c r="I57" i="13"/>
  <c r="H57" i="13"/>
  <c r="G57" i="13"/>
  <c r="F57" i="13"/>
  <c r="I56" i="13"/>
  <c r="H56" i="13"/>
  <c r="G56" i="13"/>
  <c r="F56" i="13"/>
  <c r="I54" i="13"/>
  <c r="H54" i="13"/>
  <c r="G54" i="13"/>
  <c r="F54" i="13"/>
  <c r="I53" i="13"/>
  <c r="H53" i="13"/>
  <c r="G53" i="13"/>
  <c r="F53" i="13"/>
  <c r="I52" i="13"/>
  <c r="H52" i="13"/>
  <c r="G52" i="13"/>
  <c r="F52" i="13"/>
  <c r="I51" i="13"/>
  <c r="H51" i="13"/>
  <c r="G51" i="13"/>
  <c r="F51" i="13"/>
  <c r="I50" i="13"/>
  <c r="H50" i="13"/>
  <c r="G50" i="13"/>
  <c r="F50" i="13"/>
  <c r="I49" i="13"/>
  <c r="H49" i="13"/>
  <c r="G49" i="13"/>
  <c r="F49" i="13"/>
  <c r="I48" i="13"/>
  <c r="H48" i="13"/>
  <c r="G48" i="13"/>
  <c r="F48" i="13"/>
  <c r="I47" i="13"/>
  <c r="H47" i="13"/>
  <c r="G47" i="13"/>
  <c r="F47" i="13"/>
  <c r="I46" i="13"/>
  <c r="H46" i="13"/>
  <c r="G46" i="13"/>
  <c r="F46" i="13"/>
  <c r="I45" i="13"/>
  <c r="H45" i="13"/>
  <c r="G45" i="13"/>
  <c r="F45" i="13"/>
  <c r="I44" i="13"/>
  <c r="I43" i="13" s="1"/>
  <c r="H44" i="13"/>
  <c r="G44" i="13"/>
  <c r="F44" i="13"/>
  <c r="G38" i="13"/>
  <c r="F38" i="13"/>
  <c r="I37" i="13"/>
  <c r="H37" i="13"/>
  <c r="G37" i="13"/>
  <c r="F37" i="13"/>
  <c r="I36" i="13"/>
  <c r="H36" i="13"/>
  <c r="G36" i="13"/>
  <c r="F36" i="13"/>
  <c r="I35" i="13"/>
  <c r="H35" i="13"/>
  <c r="G35" i="13"/>
  <c r="F35" i="13"/>
  <c r="I33" i="13"/>
  <c r="H33" i="13"/>
  <c r="G33" i="13"/>
  <c r="F33" i="13"/>
  <c r="I32" i="13"/>
  <c r="H32" i="13"/>
  <c r="G32" i="13"/>
  <c r="F32" i="13"/>
  <c r="I31" i="13"/>
  <c r="H31" i="13"/>
  <c r="G31" i="13"/>
  <c r="F31" i="13"/>
  <c r="I30" i="13"/>
  <c r="H30" i="13"/>
  <c r="G30" i="13"/>
  <c r="F30" i="13"/>
  <c r="F28" i="13" s="1"/>
  <c r="I29" i="13"/>
  <c r="I28" i="13" s="1"/>
  <c r="H29" i="13"/>
  <c r="H28" i="13" s="1"/>
  <c r="G29" i="13"/>
  <c r="F29" i="13"/>
  <c r="I27" i="13"/>
  <c r="H27" i="13"/>
  <c r="G27" i="13"/>
  <c r="F27" i="13"/>
  <c r="I26" i="13"/>
  <c r="H26" i="13"/>
  <c r="G26" i="13"/>
  <c r="F26" i="13"/>
  <c r="I25" i="13"/>
  <c r="H25" i="13"/>
  <c r="G25" i="13"/>
  <c r="F25" i="13"/>
  <c r="I24" i="13"/>
  <c r="I23" i="13" s="1"/>
  <c r="H24" i="13"/>
  <c r="G24" i="13"/>
  <c r="F24" i="13"/>
  <c r="I17" i="13"/>
  <c r="H17" i="13"/>
  <c r="J17" i="13" s="1"/>
  <c r="I16" i="13"/>
  <c r="I15" i="13" s="1"/>
  <c r="H16" i="13"/>
  <c r="F10" i="13"/>
  <c r="H10" i="13" s="1"/>
  <c r="I117" i="13" l="1"/>
  <c r="I131" i="13"/>
  <c r="J25" i="13"/>
  <c r="J59" i="13"/>
  <c r="G72" i="13"/>
  <c r="I105" i="13"/>
  <c r="J36" i="13"/>
  <c r="J58" i="13"/>
  <c r="J26" i="13"/>
  <c r="I55" i="13"/>
  <c r="J42" i="13"/>
  <c r="J51" i="13"/>
  <c r="J53" i="13"/>
  <c r="J56" i="13"/>
  <c r="J60" i="13"/>
  <c r="J62" i="13"/>
  <c r="J64" i="13"/>
  <c r="I111" i="13"/>
  <c r="I121" i="13"/>
  <c r="G43" i="13"/>
  <c r="H38" i="13"/>
  <c r="F23" i="13"/>
  <c r="I72" i="13"/>
  <c r="G28" i="13"/>
  <c r="J50" i="13"/>
  <c r="J74" i="13"/>
  <c r="J86" i="13"/>
  <c r="I99" i="13"/>
  <c r="J71" i="13"/>
  <c r="J27" i="13"/>
  <c r="H34" i="13"/>
  <c r="J39" i="13"/>
  <c r="J41" i="13"/>
  <c r="J77" i="13"/>
  <c r="J80" i="13"/>
  <c r="J82" i="13"/>
  <c r="J84" i="13"/>
  <c r="I163" i="13"/>
  <c r="J32" i="13"/>
  <c r="F34" i="13"/>
  <c r="J44" i="13"/>
  <c r="J46" i="13"/>
  <c r="J48" i="13"/>
  <c r="H55" i="13"/>
  <c r="I173" i="13"/>
  <c r="J35" i="13"/>
  <c r="J37" i="13"/>
  <c r="J52" i="13"/>
  <c r="J54" i="13"/>
  <c r="H78" i="13"/>
  <c r="I125" i="13"/>
  <c r="G34" i="13"/>
  <c r="I38" i="13"/>
  <c r="J38" i="13" s="1"/>
  <c r="H43" i="13"/>
  <c r="G55" i="13"/>
  <c r="J61" i="13"/>
  <c r="J73" i="13"/>
  <c r="I138" i="13"/>
  <c r="I153" i="13"/>
  <c r="I218" i="13"/>
  <c r="I227" i="13"/>
  <c r="I78" i="13"/>
  <c r="J24" i="13"/>
  <c r="G23" i="13"/>
  <c r="J40" i="13"/>
  <c r="J63" i="13"/>
  <c r="J75" i="13"/>
  <c r="J79" i="13"/>
  <c r="J81" i="13"/>
  <c r="J83" i="13"/>
  <c r="J85" i="13"/>
  <c r="I148" i="13"/>
  <c r="I158" i="13"/>
  <c r="I168" i="13"/>
  <c r="I237" i="13"/>
  <c r="H15" i="13"/>
  <c r="J15" i="13" s="1"/>
  <c r="H23" i="13"/>
  <c r="J29" i="13"/>
  <c r="J31" i="13"/>
  <c r="J33" i="13"/>
  <c r="I34" i="13"/>
  <c r="J45" i="13"/>
  <c r="J47" i="13"/>
  <c r="J49" i="13"/>
  <c r="J57" i="13"/>
  <c r="H72" i="13"/>
  <c r="G78" i="13"/>
  <c r="H89" i="13"/>
  <c r="J28" i="13"/>
  <c r="I98" i="13"/>
  <c r="F43" i="13"/>
  <c r="J43" i="13" s="1"/>
  <c r="G70" i="13"/>
  <c r="J16" i="13"/>
  <c r="J30" i="13"/>
  <c r="F78" i="13"/>
  <c r="F55" i="13"/>
  <c r="H22" i="13" l="1"/>
  <c r="J23" i="13"/>
  <c r="J72" i="13"/>
  <c r="G22" i="13"/>
  <c r="I137" i="13"/>
  <c r="I96" i="13" s="1"/>
  <c r="J55" i="13"/>
  <c r="I22" i="13"/>
  <c r="J66" i="13"/>
  <c r="J34" i="13"/>
  <c r="J78" i="13"/>
  <c r="F22" i="13"/>
  <c r="J70" i="13"/>
  <c r="F21" i="13"/>
  <c r="H247" i="13" s="1"/>
  <c r="J21" i="13"/>
  <c r="J76" i="13" l="1"/>
  <c r="I245" i="12"/>
  <c r="I244" i="12"/>
  <c r="I243" i="12"/>
  <c r="I241" i="12"/>
  <c r="I240" i="12"/>
  <c r="I239" i="12"/>
  <c r="I237" i="12" s="1"/>
  <c r="I238" i="12"/>
  <c r="I236" i="12"/>
  <c r="I235" i="12"/>
  <c r="I234" i="12"/>
  <c r="I233" i="12"/>
  <c r="I231" i="12"/>
  <c r="I230" i="12"/>
  <c r="I229" i="12"/>
  <c r="I227" i="12" s="1"/>
  <c r="I228" i="12"/>
  <c r="I226" i="12"/>
  <c r="I225" i="12"/>
  <c r="I224" i="12"/>
  <c r="I223" i="12" s="1"/>
  <c r="I222" i="12"/>
  <c r="I221" i="12"/>
  <c r="I220" i="12"/>
  <c r="I219" i="12"/>
  <c r="I217" i="12"/>
  <c r="I216" i="12"/>
  <c r="I214" i="12"/>
  <c r="I213" i="12"/>
  <c r="I212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2" i="12"/>
  <c r="I171" i="12"/>
  <c r="I170" i="12"/>
  <c r="I169" i="12"/>
  <c r="I167" i="12"/>
  <c r="I166" i="12"/>
  <c r="I165" i="12"/>
  <c r="I164" i="12"/>
  <c r="I162" i="12"/>
  <c r="I161" i="12"/>
  <c r="I160" i="12"/>
  <c r="I159" i="12"/>
  <c r="I157" i="12"/>
  <c r="I156" i="12"/>
  <c r="I155" i="12"/>
  <c r="I154" i="12"/>
  <c r="I152" i="12"/>
  <c r="I151" i="12"/>
  <c r="I150" i="12"/>
  <c r="I149" i="12"/>
  <c r="I147" i="12"/>
  <c r="I146" i="12"/>
  <c r="I145" i="12"/>
  <c r="I144" i="12"/>
  <c r="I142" i="12"/>
  <c r="I141" i="12"/>
  <c r="I140" i="12"/>
  <c r="I139" i="12"/>
  <c r="I136" i="12"/>
  <c r="I135" i="12"/>
  <c r="I134" i="12"/>
  <c r="I133" i="12"/>
  <c r="I132" i="12"/>
  <c r="I130" i="12"/>
  <c r="I129" i="12"/>
  <c r="I128" i="12"/>
  <c r="I127" i="12"/>
  <c r="I126" i="12"/>
  <c r="I124" i="12"/>
  <c r="I123" i="12"/>
  <c r="I122" i="12"/>
  <c r="I120" i="12"/>
  <c r="I119" i="12"/>
  <c r="I118" i="12"/>
  <c r="I116" i="12"/>
  <c r="I115" i="12"/>
  <c r="I114" i="12"/>
  <c r="I113" i="12"/>
  <c r="I112" i="12"/>
  <c r="I110" i="12"/>
  <c r="I109" i="12"/>
  <c r="I108" i="12"/>
  <c r="I107" i="12"/>
  <c r="I106" i="12"/>
  <c r="I104" i="12"/>
  <c r="I103" i="12"/>
  <c r="I102" i="12"/>
  <c r="I101" i="12"/>
  <c r="I100" i="12"/>
  <c r="G94" i="12"/>
  <c r="H94" i="12" s="1"/>
  <c r="G93" i="12"/>
  <c r="H93" i="12" s="1"/>
  <c r="G92" i="12"/>
  <c r="H92" i="12" s="1"/>
  <c r="G91" i="12"/>
  <c r="H91" i="12" s="1"/>
  <c r="I86" i="12"/>
  <c r="H86" i="12"/>
  <c r="G86" i="12"/>
  <c r="F86" i="12"/>
  <c r="I85" i="12"/>
  <c r="H85" i="12"/>
  <c r="G85" i="12"/>
  <c r="F85" i="12"/>
  <c r="I84" i="12"/>
  <c r="H84" i="12"/>
  <c r="G84" i="12"/>
  <c r="F84" i="12"/>
  <c r="I83" i="12"/>
  <c r="H83" i="12"/>
  <c r="G83" i="12"/>
  <c r="F83" i="12"/>
  <c r="I82" i="12"/>
  <c r="H82" i="12"/>
  <c r="G82" i="12"/>
  <c r="F82" i="12"/>
  <c r="I81" i="12"/>
  <c r="H81" i="12"/>
  <c r="G81" i="12"/>
  <c r="F81" i="12"/>
  <c r="I80" i="12"/>
  <c r="H80" i="12"/>
  <c r="G80" i="12"/>
  <c r="F80" i="12"/>
  <c r="I79" i="12"/>
  <c r="I78" i="12" s="1"/>
  <c r="H79" i="12"/>
  <c r="G79" i="12"/>
  <c r="F79" i="12"/>
  <c r="I77" i="12"/>
  <c r="H77" i="12"/>
  <c r="G77" i="12"/>
  <c r="F77" i="12"/>
  <c r="I75" i="12"/>
  <c r="H75" i="12"/>
  <c r="G75" i="12"/>
  <c r="F75" i="12"/>
  <c r="I74" i="12"/>
  <c r="H74" i="12"/>
  <c r="G74" i="12"/>
  <c r="F74" i="12"/>
  <c r="F72" i="12" s="1"/>
  <c r="I73" i="12"/>
  <c r="I72" i="12" s="1"/>
  <c r="H73" i="12"/>
  <c r="G73" i="12"/>
  <c r="F73" i="12"/>
  <c r="I71" i="12"/>
  <c r="I70" i="12" s="1"/>
  <c r="H71" i="12"/>
  <c r="H70" i="12" s="1"/>
  <c r="G71" i="12"/>
  <c r="G70" i="12" s="1"/>
  <c r="F71" i="12"/>
  <c r="J71" i="12" s="1"/>
  <c r="I64" i="12"/>
  <c r="H64" i="12"/>
  <c r="G64" i="12"/>
  <c r="F64" i="12"/>
  <c r="I63" i="12"/>
  <c r="H63" i="12"/>
  <c r="G63" i="12"/>
  <c r="F63" i="12"/>
  <c r="I62" i="12"/>
  <c r="H62" i="12"/>
  <c r="G62" i="12"/>
  <c r="F62" i="12"/>
  <c r="I61" i="12"/>
  <c r="H61" i="12"/>
  <c r="G61" i="12"/>
  <c r="F61" i="12"/>
  <c r="I60" i="12"/>
  <c r="H60" i="12"/>
  <c r="G60" i="12"/>
  <c r="F60" i="12"/>
  <c r="I59" i="12"/>
  <c r="H59" i="12"/>
  <c r="G59" i="12"/>
  <c r="F59" i="12"/>
  <c r="I58" i="12"/>
  <c r="J58" i="12" s="1"/>
  <c r="H58" i="12"/>
  <c r="G58" i="12"/>
  <c r="F58" i="12"/>
  <c r="I57" i="12"/>
  <c r="J57" i="12" s="1"/>
  <c r="H57" i="12"/>
  <c r="G57" i="12"/>
  <c r="F57" i="12"/>
  <c r="I56" i="12"/>
  <c r="I55" i="12" s="1"/>
  <c r="H56" i="12"/>
  <c r="G56" i="12"/>
  <c r="F56" i="12"/>
  <c r="I54" i="12"/>
  <c r="H54" i="12"/>
  <c r="G54" i="12"/>
  <c r="F54" i="12"/>
  <c r="I53" i="12"/>
  <c r="H53" i="12"/>
  <c r="G53" i="12"/>
  <c r="F53" i="12"/>
  <c r="I52" i="12"/>
  <c r="H52" i="12"/>
  <c r="G52" i="12"/>
  <c r="F52" i="12"/>
  <c r="J52" i="12" s="1"/>
  <c r="I51" i="12"/>
  <c r="H51" i="12"/>
  <c r="G51" i="12"/>
  <c r="F51" i="12"/>
  <c r="I50" i="12"/>
  <c r="H50" i="12"/>
  <c r="G50" i="12"/>
  <c r="F50" i="12"/>
  <c r="J50" i="12" s="1"/>
  <c r="I49" i="12"/>
  <c r="H49" i="12"/>
  <c r="G49" i="12"/>
  <c r="F49" i="12"/>
  <c r="I48" i="12"/>
  <c r="H48" i="12"/>
  <c r="G48" i="12"/>
  <c r="F48" i="12"/>
  <c r="I47" i="12"/>
  <c r="H47" i="12"/>
  <c r="G47" i="12"/>
  <c r="F47" i="12"/>
  <c r="I46" i="12"/>
  <c r="H46" i="12"/>
  <c r="G46" i="12"/>
  <c r="F46" i="12"/>
  <c r="I45" i="12"/>
  <c r="H45" i="12"/>
  <c r="G45" i="12"/>
  <c r="F45" i="12"/>
  <c r="I44" i="12"/>
  <c r="H44" i="12"/>
  <c r="H43" i="12" s="1"/>
  <c r="G44" i="12"/>
  <c r="G43" i="12" s="1"/>
  <c r="F44" i="12"/>
  <c r="G38" i="12"/>
  <c r="F38" i="12"/>
  <c r="I37" i="12"/>
  <c r="H37" i="12"/>
  <c r="G37" i="12"/>
  <c r="F37" i="12"/>
  <c r="I36" i="12"/>
  <c r="H36" i="12"/>
  <c r="G36" i="12"/>
  <c r="G34" i="12" s="1"/>
  <c r="F36" i="12"/>
  <c r="I35" i="12"/>
  <c r="H35" i="12"/>
  <c r="G35" i="12"/>
  <c r="F35" i="12"/>
  <c r="J35" i="12" s="1"/>
  <c r="I33" i="12"/>
  <c r="H33" i="12"/>
  <c r="G33" i="12"/>
  <c r="F33" i="12"/>
  <c r="I32" i="12"/>
  <c r="H32" i="12"/>
  <c r="G32" i="12"/>
  <c r="F32" i="12"/>
  <c r="I31" i="12"/>
  <c r="H31" i="12"/>
  <c r="G31" i="12"/>
  <c r="F31" i="12"/>
  <c r="I30" i="12"/>
  <c r="H30" i="12"/>
  <c r="G30" i="12"/>
  <c r="F30" i="12"/>
  <c r="I29" i="12"/>
  <c r="I28" i="12" s="1"/>
  <c r="H29" i="12"/>
  <c r="H28" i="12" s="1"/>
  <c r="G29" i="12"/>
  <c r="G28" i="12" s="1"/>
  <c r="F29" i="12"/>
  <c r="I27" i="12"/>
  <c r="H27" i="12"/>
  <c r="G27" i="12"/>
  <c r="F27" i="12"/>
  <c r="I26" i="12"/>
  <c r="H26" i="12"/>
  <c r="G26" i="12"/>
  <c r="F26" i="12"/>
  <c r="I25" i="12"/>
  <c r="H25" i="12"/>
  <c r="G25" i="12"/>
  <c r="F25" i="12"/>
  <c r="I24" i="12"/>
  <c r="H24" i="12"/>
  <c r="H23" i="12" s="1"/>
  <c r="G24" i="12"/>
  <c r="G23" i="12" s="1"/>
  <c r="F24" i="12"/>
  <c r="I17" i="12"/>
  <c r="H17" i="12"/>
  <c r="I16" i="12"/>
  <c r="I15" i="12" s="1"/>
  <c r="H16" i="12"/>
  <c r="H15" i="12" s="1"/>
  <c r="J15" i="12" s="1"/>
  <c r="H10" i="12"/>
  <c r="J42" i="12" l="1"/>
  <c r="I163" i="12"/>
  <c r="J24" i="12"/>
  <c r="J54" i="12"/>
  <c r="I211" i="12"/>
  <c r="I242" i="12"/>
  <c r="I215" i="12"/>
  <c r="I23" i="12"/>
  <c r="H55" i="12"/>
  <c r="J81" i="12"/>
  <c r="J26" i="12"/>
  <c r="I138" i="12"/>
  <c r="J86" i="12"/>
  <c r="J25" i="12"/>
  <c r="I34" i="12"/>
  <c r="I38" i="12"/>
  <c r="H72" i="12"/>
  <c r="H78" i="12"/>
  <c r="J51" i="12"/>
  <c r="J53" i="12"/>
  <c r="J64" i="12"/>
  <c r="I111" i="12"/>
  <c r="I121" i="12"/>
  <c r="I131" i="12"/>
  <c r="I143" i="12"/>
  <c r="J17" i="12"/>
  <c r="J84" i="12"/>
  <c r="I117" i="12"/>
  <c r="I148" i="12"/>
  <c r="I158" i="12"/>
  <c r="I218" i="12"/>
  <c r="J29" i="12"/>
  <c r="J31" i="12"/>
  <c r="J33" i="12"/>
  <c r="J40" i="12"/>
  <c r="G55" i="12"/>
  <c r="J61" i="12"/>
  <c r="J63" i="12"/>
  <c r="J73" i="12"/>
  <c r="J74" i="12"/>
  <c r="J37" i="12"/>
  <c r="J45" i="12"/>
  <c r="J47" i="12"/>
  <c r="J49" i="12"/>
  <c r="F70" i="12"/>
  <c r="G72" i="12"/>
  <c r="J72" i="12" s="1"/>
  <c r="J83" i="12"/>
  <c r="J85" i="12"/>
  <c r="I99" i="12"/>
  <c r="I168" i="12"/>
  <c r="G78" i="12"/>
  <c r="H38" i="12"/>
  <c r="F34" i="12"/>
  <c r="J56" i="12"/>
  <c r="J59" i="12"/>
  <c r="I105" i="12"/>
  <c r="I153" i="12"/>
  <c r="F23" i="12"/>
  <c r="J23" i="12" s="1"/>
  <c r="J30" i="12"/>
  <c r="J32" i="12"/>
  <c r="J39" i="12"/>
  <c r="J41" i="12"/>
  <c r="I43" i="12"/>
  <c r="I22" i="12" s="1"/>
  <c r="J60" i="12"/>
  <c r="F55" i="12"/>
  <c r="J55" i="12" s="1"/>
  <c r="J75" i="12"/>
  <c r="I173" i="12"/>
  <c r="J27" i="12"/>
  <c r="H34" i="12"/>
  <c r="H22" i="12" s="1"/>
  <c r="J44" i="12"/>
  <c r="J46" i="12"/>
  <c r="J48" i="12"/>
  <c r="J77" i="12"/>
  <c r="J80" i="12"/>
  <c r="J82" i="12"/>
  <c r="I125" i="12"/>
  <c r="I232" i="12"/>
  <c r="J70" i="12"/>
  <c r="H89" i="12"/>
  <c r="J38" i="12"/>
  <c r="F43" i="12"/>
  <c r="J36" i="12"/>
  <c r="J16" i="12"/>
  <c r="J62" i="12"/>
  <c r="F78" i="12"/>
  <c r="J79" i="12"/>
  <c r="F28" i="12"/>
  <c r="J28" i="12" s="1"/>
  <c r="J43" i="12" l="1"/>
  <c r="G22" i="12"/>
  <c r="I137" i="12"/>
  <c r="I98" i="12"/>
  <c r="I96" i="12" s="1"/>
  <c r="J78" i="12"/>
  <c r="J66" i="12"/>
  <c r="F22" i="12"/>
  <c r="F21" i="12"/>
  <c r="H247" i="12" s="1"/>
  <c r="J76" i="12" s="1"/>
  <c r="J34" i="12"/>
  <c r="J21" i="12" l="1"/>
  <c r="I245" i="11"/>
  <c r="I244" i="11"/>
  <c r="I243" i="11"/>
  <c r="I241" i="11"/>
  <c r="I240" i="11"/>
  <c r="I239" i="11"/>
  <c r="I238" i="11"/>
  <c r="I236" i="11"/>
  <c r="I235" i="11"/>
  <c r="I234" i="11"/>
  <c r="I233" i="11"/>
  <c r="I231" i="11"/>
  <c r="I230" i="11"/>
  <c r="I229" i="11"/>
  <c r="I228" i="11"/>
  <c r="I226" i="11"/>
  <c r="I225" i="11"/>
  <c r="I224" i="11"/>
  <c r="I218" i="11"/>
  <c r="I215" i="11"/>
  <c r="I214" i="11"/>
  <c r="I213" i="11"/>
  <c r="I212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68" i="11"/>
  <c r="I163" i="11"/>
  <c r="I158" i="11"/>
  <c r="I153" i="11"/>
  <c r="I148" i="11"/>
  <c r="I143" i="11"/>
  <c r="I137" i="11" s="1"/>
  <c r="I138" i="11"/>
  <c r="I131" i="11"/>
  <c r="I125" i="11"/>
  <c r="I121" i="11"/>
  <c r="I117" i="11"/>
  <c r="I111" i="11"/>
  <c r="I105" i="11"/>
  <c r="I98" i="11" s="1"/>
  <c r="I99" i="11"/>
  <c r="H94" i="11"/>
  <c r="H93" i="11"/>
  <c r="H92" i="11"/>
  <c r="H89" i="11" s="1"/>
  <c r="H91" i="11"/>
  <c r="I86" i="11"/>
  <c r="H86" i="11"/>
  <c r="G86" i="11"/>
  <c r="F86" i="11"/>
  <c r="I85" i="11"/>
  <c r="H85" i="11"/>
  <c r="G85" i="11"/>
  <c r="F85" i="11"/>
  <c r="I84" i="11"/>
  <c r="H84" i="11"/>
  <c r="G84" i="11"/>
  <c r="F84" i="11"/>
  <c r="I83" i="11"/>
  <c r="H83" i="11"/>
  <c r="G83" i="11"/>
  <c r="F83" i="11"/>
  <c r="I82" i="11"/>
  <c r="H82" i="11"/>
  <c r="G82" i="11"/>
  <c r="F82" i="11"/>
  <c r="I81" i="11"/>
  <c r="H81" i="11"/>
  <c r="G81" i="11"/>
  <c r="F81" i="11"/>
  <c r="I80" i="11"/>
  <c r="H80" i="11"/>
  <c r="G80" i="11"/>
  <c r="F80" i="11"/>
  <c r="I79" i="11"/>
  <c r="H79" i="11"/>
  <c r="G79" i="11"/>
  <c r="G78" i="11" s="1"/>
  <c r="F79" i="11"/>
  <c r="J77" i="11"/>
  <c r="J75" i="11"/>
  <c r="J74" i="11"/>
  <c r="J73" i="11"/>
  <c r="I72" i="11"/>
  <c r="H72" i="11"/>
  <c r="G72" i="11"/>
  <c r="F72" i="11"/>
  <c r="J72" i="11" s="1"/>
  <c r="J71" i="11"/>
  <c r="I70" i="11"/>
  <c r="H70" i="11"/>
  <c r="G70" i="11"/>
  <c r="F70" i="11"/>
  <c r="J70" i="11" s="1"/>
  <c r="I64" i="11"/>
  <c r="H64" i="11"/>
  <c r="G64" i="11"/>
  <c r="F64" i="11"/>
  <c r="I63" i="11"/>
  <c r="H63" i="11"/>
  <c r="G63" i="11"/>
  <c r="F63" i="11"/>
  <c r="I62" i="11"/>
  <c r="H62" i="11"/>
  <c r="G62" i="11"/>
  <c r="F62" i="11"/>
  <c r="I61" i="11"/>
  <c r="H61" i="11"/>
  <c r="G61" i="11"/>
  <c r="F61" i="11"/>
  <c r="I60" i="11"/>
  <c r="H60" i="11"/>
  <c r="G60" i="11"/>
  <c r="F60" i="11"/>
  <c r="I59" i="11"/>
  <c r="H59" i="11"/>
  <c r="G59" i="11"/>
  <c r="F59" i="11"/>
  <c r="I58" i="11"/>
  <c r="H58" i="11"/>
  <c r="G58" i="11"/>
  <c r="F58" i="11"/>
  <c r="I57" i="11"/>
  <c r="H57" i="11"/>
  <c r="G57" i="11"/>
  <c r="F57" i="11"/>
  <c r="F55" i="11" s="1"/>
  <c r="I56" i="11"/>
  <c r="I55" i="11" s="1"/>
  <c r="H56" i="11"/>
  <c r="G56" i="11"/>
  <c r="F56" i="11"/>
  <c r="I54" i="11"/>
  <c r="H54" i="11"/>
  <c r="G54" i="11"/>
  <c r="F54" i="11"/>
  <c r="I53" i="11"/>
  <c r="H53" i="11"/>
  <c r="G53" i="11"/>
  <c r="F53" i="11"/>
  <c r="I52" i="11"/>
  <c r="H52" i="11"/>
  <c r="G52" i="11"/>
  <c r="F52" i="11"/>
  <c r="I51" i="11"/>
  <c r="H51" i="11"/>
  <c r="G51" i="11"/>
  <c r="F51" i="11"/>
  <c r="I50" i="11"/>
  <c r="H50" i="11"/>
  <c r="G50" i="11"/>
  <c r="F50" i="11"/>
  <c r="I49" i="11"/>
  <c r="H49" i="11"/>
  <c r="G49" i="11"/>
  <c r="F49" i="11"/>
  <c r="I48" i="11"/>
  <c r="H48" i="11"/>
  <c r="G48" i="11"/>
  <c r="F48" i="11"/>
  <c r="I47" i="11"/>
  <c r="H47" i="11"/>
  <c r="G47" i="11"/>
  <c r="F47" i="11"/>
  <c r="I46" i="11"/>
  <c r="H46" i="11"/>
  <c r="G46" i="11"/>
  <c r="F46" i="11"/>
  <c r="I45" i="11"/>
  <c r="H45" i="11"/>
  <c r="G45" i="11"/>
  <c r="F45" i="11"/>
  <c r="I44" i="11"/>
  <c r="H44" i="11"/>
  <c r="G44" i="11"/>
  <c r="F44" i="11"/>
  <c r="I37" i="11"/>
  <c r="H37" i="11"/>
  <c r="G37" i="11"/>
  <c r="F37" i="11"/>
  <c r="I36" i="11"/>
  <c r="H36" i="11"/>
  <c r="G36" i="11"/>
  <c r="F36" i="11"/>
  <c r="I35" i="11"/>
  <c r="H35" i="11"/>
  <c r="H34" i="11" s="1"/>
  <c r="G35" i="11"/>
  <c r="F35" i="11"/>
  <c r="F34" i="11" s="1"/>
  <c r="J33" i="11"/>
  <c r="J32" i="11"/>
  <c r="J31" i="11"/>
  <c r="J30" i="11"/>
  <c r="J29" i="11"/>
  <c r="I28" i="11"/>
  <c r="H28" i="11"/>
  <c r="G28" i="11"/>
  <c r="J28" i="11" s="1"/>
  <c r="F28" i="11"/>
  <c r="J27" i="11"/>
  <c r="J26" i="11"/>
  <c r="J25" i="11"/>
  <c r="J24" i="11"/>
  <c r="J23" i="11"/>
  <c r="I23" i="11"/>
  <c r="H23" i="11"/>
  <c r="G23" i="11"/>
  <c r="F23" i="11"/>
  <c r="I17" i="11"/>
  <c r="H17" i="11"/>
  <c r="I16" i="11"/>
  <c r="I15" i="11" s="1"/>
  <c r="H16" i="11"/>
  <c r="H15" i="11" s="1"/>
  <c r="H10" i="11"/>
  <c r="J37" i="11" l="1"/>
  <c r="J40" i="11"/>
  <c r="J45" i="11"/>
  <c r="J17" i="11"/>
  <c r="J61" i="11"/>
  <c r="I242" i="11"/>
  <c r="H38" i="11"/>
  <c r="I34" i="11"/>
  <c r="J57" i="11"/>
  <c r="J53" i="11"/>
  <c r="J83" i="11"/>
  <c r="J85" i="11"/>
  <c r="H55" i="11"/>
  <c r="J58" i="11"/>
  <c r="H78" i="11"/>
  <c r="G38" i="11"/>
  <c r="J84" i="11"/>
  <c r="I223" i="11"/>
  <c r="J16" i="11"/>
  <c r="J54" i="11"/>
  <c r="J64" i="11"/>
  <c r="I211" i="11"/>
  <c r="J42" i="11"/>
  <c r="I43" i="11"/>
  <c r="J63" i="11"/>
  <c r="I227" i="11"/>
  <c r="I237" i="11"/>
  <c r="J47" i="11"/>
  <c r="J49" i="11"/>
  <c r="J51" i="11"/>
  <c r="J80" i="11"/>
  <c r="J82" i="11"/>
  <c r="J35" i="11"/>
  <c r="J59" i="11"/>
  <c r="I173" i="11"/>
  <c r="J36" i="11"/>
  <c r="I38" i="11"/>
  <c r="H43" i="11"/>
  <c r="J60" i="11"/>
  <c r="G34" i="11"/>
  <c r="J39" i="11"/>
  <c r="J41" i="11"/>
  <c r="J44" i="11"/>
  <c r="G55" i="11"/>
  <c r="J55" i="11" s="1"/>
  <c r="I78" i="11"/>
  <c r="J86" i="11"/>
  <c r="G43" i="11"/>
  <c r="J46" i="11"/>
  <c r="J48" i="11"/>
  <c r="J50" i="11"/>
  <c r="J52" i="11"/>
  <c r="J56" i="11"/>
  <c r="J62" i="11"/>
  <c r="J79" i="11"/>
  <c r="J81" i="11"/>
  <c r="I232" i="11"/>
  <c r="J15" i="11"/>
  <c r="F38" i="11"/>
  <c r="F78" i="11"/>
  <c r="F43" i="11"/>
  <c r="H22" i="11" l="1"/>
  <c r="J66" i="11"/>
  <c r="I96" i="11"/>
  <c r="I22" i="11"/>
  <c r="J43" i="11"/>
  <c r="J78" i="11"/>
  <c r="G22" i="11"/>
  <c r="J34" i="11"/>
  <c r="F22" i="11"/>
  <c r="J38" i="11"/>
  <c r="F21" i="11" l="1"/>
  <c r="H247" i="11" s="1"/>
  <c r="J76" i="11" s="1"/>
  <c r="J21" i="11"/>
  <c r="I245" i="10" l="1"/>
  <c r="I244" i="10"/>
  <c r="I243" i="10"/>
  <c r="I241" i="10"/>
  <c r="I240" i="10"/>
  <c r="I239" i="10"/>
  <c r="I238" i="10"/>
  <c r="I236" i="10"/>
  <c r="I235" i="10"/>
  <c r="I234" i="10"/>
  <c r="I233" i="10"/>
  <c r="I231" i="10"/>
  <c r="I230" i="10"/>
  <c r="I229" i="10"/>
  <c r="I228" i="10"/>
  <c r="I226" i="10"/>
  <c r="I225" i="10"/>
  <c r="I224" i="10"/>
  <c r="I223" i="10" s="1"/>
  <c r="I222" i="10"/>
  <c r="I221" i="10"/>
  <c r="I220" i="10"/>
  <c r="I219" i="10"/>
  <c r="I217" i="10"/>
  <c r="I216" i="10"/>
  <c r="I214" i="10"/>
  <c r="I213" i="10"/>
  <c r="I212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2" i="10"/>
  <c r="I171" i="10"/>
  <c r="I170" i="10"/>
  <c r="I169" i="10"/>
  <c r="I167" i="10"/>
  <c r="I166" i="10"/>
  <c r="I165" i="10"/>
  <c r="I164" i="10"/>
  <c r="I162" i="10"/>
  <c r="I161" i="10"/>
  <c r="I160" i="10"/>
  <c r="I159" i="10"/>
  <c r="I157" i="10"/>
  <c r="I156" i="10"/>
  <c r="I155" i="10"/>
  <c r="I154" i="10"/>
  <c r="I152" i="10"/>
  <c r="I151" i="10"/>
  <c r="I150" i="10"/>
  <c r="I149" i="10"/>
  <c r="I147" i="10"/>
  <c r="I146" i="10"/>
  <c r="I145" i="10"/>
  <c r="I144" i="10"/>
  <c r="I142" i="10"/>
  <c r="I141" i="10"/>
  <c r="I140" i="10"/>
  <c r="I139" i="10"/>
  <c r="I136" i="10"/>
  <c r="I135" i="10"/>
  <c r="I134" i="10"/>
  <c r="I133" i="10"/>
  <c r="I132" i="10"/>
  <c r="I130" i="10"/>
  <c r="I129" i="10"/>
  <c r="I128" i="10"/>
  <c r="I127" i="10"/>
  <c r="I126" i="10"/>
  <c r="I124" i="10"/>
  <c r="I123" i="10"/>
  <c r="I121" i="10" s="1"/>
  <c r="I122" i="10"/>
  <c r="I120" i="10"/>
  <c r="I119" i="10"/>
  <c r="I118" i="10"/>
  <c r="I116" i="10"/>
  <c r="I115" i="10"/>
  <c r="I114" i="10"/>
  <c r="I113" i="10"/>
  <c r="I112" i="10"/>
  <c r="I110" i="10"/>
  <c r="I109" i="10"/>
  <c r="I108" i="10"/>
  <c r="I107" i="10"/>
  <c r="I106" i="10"/>
  <c r="I104" i="10"/>
  <c r="I103" i="10"/>
  <c r="I102" i="10"/>
  <c r="I101" i="10"/>
  <c r="I100" i="10"/>
  <c r="G94" i="10"/>
  <c r="H94" i="10" s="1"/>
  <c r="G93" i="10"/>
  <c r="H93" i="10" s="1"/>
  <c r="G92" i="10"/>
  <c r="H92" i="10" s="1"/>
  <c r="G91" i="10"/>
  <c r="H91" i="10" s="1"/>
  <c r="I86" i="10"/>
  <c r="H86" i="10"/>
  <c r="G86" i="10"/>
  <c r="F86" i="10"/>
  <c r="I85" i="10"/>
  <c r="H85" i="10"/>
  <c r="G85" i="10"/>
  <c r="F85" i="10"/>
  <c r="I84" i="10"/>
  <c r="H84" i="10"/>
  <c r="G84" i="10"/>
  <c r="F84" i="10"/>
  <c r="I83" i="10"/>
  <c r="H83" i="10"/>
  <c r="G83" i="10"/>
  <c r="F83" i="10"/>
  <c r="I82" i="10"/>
  <c r="H82" i="10"/>
  <c r="G82" i="10"/>
  <c r="F82" i="10"/>
  <c r="I81" i="10"/>
  <c r="H81" i="10"/>
  <c r="G81" i="10"/>
  <c r="J81" i="10" s="1"/>
  <c r="F81" i="10"/>
  <c r="I80" i="10"/>
  <c r="H80" i="10"/>
  <c r="G80" i="10"/>
  <c r="F80" i="10"/>
  <c r="I79" i="10"/>
  <c r="I78" i="10" s="1"/>
  <c r="H79" i="10"/>
  <c r="G79" i="10"/>
  <c r="J79" i="10" s="1"/>
  <c r="F79" i="10"/>
  <c r="I77" i="10"/>
  <c r="H77" i="10"/>
  <c r="G77" i="10"/>
  <c r="F77" i="10"/>
  <c r="I75" i="10"/>
  <c r="H75" i="10"/>
  <c r="G75" i="10"/>
  <c r="F75" i="10"/>
  <c r="I74" i="10"/>
  <c r="H74" i="10"/>
  <c r="G74" i="10"/>
  <c r="F74" i="10"/>
  <c r="I73" i="10"/>
  <c r="H73" i="10"/>
  <c r="H72" i="10" s="1"/>
  <c r="G73" i="10"/>
  <c r="G72" i="10" s="1"/>
  <c r="F73" i="10"/>
  <c r="I71" i="10"/>
  <c r="I70" i="10" s="1"/>
  <c r="H71" i="10"/>
  <c r="H70" i="10" s="1"/>
  <c r="G71" i="10"/>
  <c r="G70" i="10" s="1"/>
  <c r="F71" i="10"/>
  <c r="F70" i="10"/>
  <c r="I64" i="10"/>
  <c r="H64" i="10"/>
  <c r="G64" i="10"/>
  <c r="F64" i="10"/>
  <c r="I63" i="10"/>
  <c r="H63" i="10"/>
  <c r="G63" i="10"/>
  <c r="F63" i="10"/>
  <c r="I62" i="10"/>
  <c r="H62" i="10"/>
  <c r="G62" i="10"/>
  <c r="F62" i="10"/>
  <c r="I61" i="10"/>
  <c r="H61" i="10"/>
  <c r="G61" i="10"/>
  <c r="F61" i="10"/>
  <c r="I60" i="10"/>
  <c r="H60" i="10"/>
  <c r="G60" i="10"/>
  <c r="F60" i="10"/>
  <c r="I59" i="10"/>
  <c r="H59" i="10"/>
  <c r="G59" i="10"/>
  <c r="F59" i="10"/>
  <c r="I58" i="10"/>
  <c r="H58" i="10"/>
  <c r="G58" i="10"/>
  <c r="F58" i="10"/>
  <c r="I57" i="10"/>
  <c r="H57" i="10"/>
  <c r="G57" i="10"/>
  <c r="F57" i="10"/>
  <c r="I56" i="10"/>
  <c r="H56" i="10"/>
  <c r="H55" i="10" s="1"/>
  <c r="G56" i="10"/>
  <c r="F56" i="10"/>
  <c r="I54" i="10"/>
  <c r="H54" i="10"/>
  <c r="G54" i="10"/>
  <c r="F54" i="10"/>
  <c r="I53" i="10"/>
  <c r="H53" i="10"/>
  <c r="G53" i="10"/>
  <c r="F53" i="10"/>
  <c r="I52" i="10"/>
  <c r="H52" i="10"/>
  <c r="G52" i="10"/>
  <c r="F52" i="10"/>
  <c r="I51" i="10"/>
  <c r="H51" i="10"/>
  <c r="G51" i="10"/>
  <c r="F51" i="10"/>
  <c r="I50" i="10"/>
  <c r="H50" i="10"/>
  <c r="G50" i="10"/>
  <c r="F50" i="10"/>
  <c r="I49" i="10"/>
  <c r="H49" i="10"/>
  <c r="G49" i="10"/>
  <c r="F49" i="10"/>
  <c r="I48" i="10"/>
  <c r="H48" i="10"/>
  <c r="G48" i="10"/>
  <c r="F48" i="10"/>
  <c r="I47" i="10"/>
  <c r="H47" i="10"/>
  <c r="G47" i="10"/>
  <c r="F47" i="10"/>
  <c r="I46" i="10"/>
  <c r="H46" i="10"/>
  <c r="G46" i="10"/>
  <c r="F46" i="10"/>
  <c r="I45" i="10"/>
  <c r="H45" i="10"/>
  <c r="G45" i="10"/>
  <c r="F45" i="10"/>
  <c r="I44" i="10"/>
  <c r="H44" i="10"/>
  <c r="G44" i="10"/>
  <c r="F44" i="10"/>
  <c r="I38" i="10"/>
  <c r="G38" i="10"/>
  <c r="I37" i="10"/>
  <c r="H37" i="10"/>
  <c r="G37" i="10"/>
  <c r="F37" i="10"/>
  <c r="I36" i="10"/>
  <c r="H36" i="10"/>
  <c r="G36" i="10"/>
  <c r="F36" i="10"/>
  <c r="I35" i="10"/>
  <c r="H35" i="10"/>
  <c r="G35" i="10"/>
  <c r="F35" i="10"/>
  <c r="I34" i="10"/>
  <c r="I33" i="10"/>
  <c r="H33" i="10"/>
  <c r="G33" i="10"/>
  <c r="F33" i="10"/>
  <c r="I32" i="10"/>
  <c r="H32" i="10"/>
  <c r="G32" i="10"/>
  <c r="F32" i="10"/>
  <c r="I31" i="10"/>
  <c r="H31" i="10"/>
  <c r="G31" i="10"/>
  <c r="F31" i="10"/>
  <c r="I30" i="10"/>
  <c r="H30" i="10"/>
  <c r="G30" i="10"/>
  <c r="F30" i="10"/>
  <c r="I29" i="10"/>
  <c r="I28" i="10" s="1"/>
  <c r="H29" i="10"/>
  <c r="H28" i="10" s="1"/>
  <c r="G29" i="10"/>
  <c r="F29" i="10"/>
  <c r="I27" i="10"/>
  <c r="H27" i="10"/>
  <c r="G27" i="10"/>
  <c r="F27" i="10"/>
  <c r="I26" i="10"/>
  <c r="H26" i="10"/>
  <c r="G26" i="10"/>
  <c r="F26" i="10"/>
  <c r="I25" i="10"/>
  <c r="H25" i="10"/>
  <c r="G25" i="10"/>
  <c r="F25" i="10"/>
  <c r="I24" i="10"/>
  <c r="I23" i="10" s="1"/>
  <c r="H24" i="10"/>
  <c r="G24" i="10"/>
  <c r="G23" i="10" s="1"/>
  <c r="F24" i="10"/>
  <c r="F23" i="10" s="1"/>
  <c r="I17" i="10"/>
  <c r="H17" i="10"/>
  <c r="I16" i="10"/>
  <c r="H16" i="10"/>
  <c r="H10" i="10"/>
  <c r="H43" i="10" l="1"/>
  <c r="I15" i="10"/>
  <c r="J35" i="10"/>
  <c r="J42" i="10"/>
  <c r="I111" i="10"/>
  <c r="J17" i="10"/>
  <c r="J73" i="10"/>
  <c r="J29" i="10"/>
  <c r="J31" i="10"/>
  <c r="J58" i="10"/>
  <c r="J64" i="10"/>
  <c r="J39" i="10"/>
  <c r="J50" i="10"/>
  <c r="I72" i="10"/>
  <c r="I138" i="10"/>
  <c r="J74" i="10"/>
  <c r="I211" i="10"/>
  <c r="I242" i="10"/>
  <c r="H38" i="10"/>
  <c r="J27" i="10"/>
  <c r="J32" i="10"/>
  <c r="J33" i="10"/>
  <c r="J75" i="10"/>
  <c r="I215" i="10"/>
  <c r="J41" i="10"/>
  <c r="J59" i="10"/>
  <c r="G55" i="10"/>
  <c r="I163" i="10"/>
  <c r="I227" i="10"/>
  <c r="I237" i="10"/>
  <c r="I148" i="10"/>
  <c r="J48" i="10"/>
  <c r="J86" i="10"/>
  <c r="H23" i="10"/>
  <c r="J51" i="10"/>
  <c r="G34" i="10"/>
  <c r="J53" i="10"/>
  <c r="J26" i="10"/>
  <c r="I143" i="10"/>
  <c r="J23" i="10"/>
  <c r="J25" i="10"/>
  <c r="G28" i="10"/>
  <c r="J37" i="10"/>
  <c r="J45" i="10"/>
  <c r="J47" i="10"/>
  <c r="J49" i="10"/>
  <c r="J63" i="10"/>
  <c r="H78" i="10"/>
  <c r="J84" i="10"/>
  <c r="I99" i="10"/>
  <c r="I117" i="10"/>
  <c r="I158" i="10"/>
  <c r="I168" i="10"/>
  <c r="I218" i="10"/>
  <c r="J57" i="10"/>
  <c r="J61" i="10"/>
  <c r="J71" i="10"/>
  <c r="F34" i="10"/>
  <c r="F38" i="10"/>
  <c r="J38" i="10" s="1"/>
  <c r="J40" i="10"/>
  <c r="J83" i="10"/>
  <c r="J85" i="10"/>
  <c r="F28" i="10"/>
  <c r="J28" i="10" s="1"/>
  <c r="I43" i="10"/>
  <c r="I22" i="10" s="1"/>
  <c r="I55" i="10"/>
  <c r="G78" i="10"/>
  <c r="I131" i="10"/>
  <c r="J24" i="10"/>
  <c r="H34" i="10"/>
  <c r="J44" i="10"/>
  <c r="J46" i="10"/>
  <c r="J60" i="10"/>
  <c r="F55" i="10"/>
  <c r="I232" i="10"/>
  <c r="H15" i="10"/>
  <c r="J15" i="10" s="1"/>
  <c r="G43" i="10"/>
  <c r="G22" i="10" s="1"/>
  <c r="J56" i="10"/>
  <c r="J77" i="10"/>
  <c r="I105" i="10"/>
  <c r="I98" i="10" s="1"/>
  <c r="I153" i="10"/>
  <c r="I173" i="10"/>
  <c r="J52" i="10"/>
  <c r="J54" i="10"/>
  <c r="J80" i="10"/>
  <c r="J82" i="10"/>
  <c r="I125" i="10"/>
  <c r="J70" i="10"/>
  <c r="H89" i="10"/>
  <c r="J55" i="10"/>
  <c r="F43" i="10"/>
  <c r="J36" i="10"/>
  <c r="F72" i="10"/>
  <c r="J72" i="10" s="1"/>
  <c r="J16" i="10"/>
  <c r="J30" i="10"/>
  <c r="J62" i="10"/>
  <c r="F78" i="10"/>
  <c r="H22" i="10" l="1"/>
  <c r="I137" i="10"/>
  <c r="I96" i="10" s="1"/>
  <c r="J78" i="10"/>
  <c r="J66" i="10"/>
  <c r="F21" i="10"/>
  <c r="H247" i="10" s="1"/>
  <c r="J76" i="10" s="1"/>
  <c r="J34" i="10"/>
  <c r="J21" i="10" s="1"/>
  <c r="J43" i="10"/>
  <c r="F22" i="10"/>
  <c r="I245" i="9" l="1"/>
  <c r="I244" i="9"/>
  <c r="I243" i="9"/>
  <c r="I241" i="9"/>
  <c r="I240" i="9"/>
  <c r="I239" i="9"/>
  <c r="I238" i="9"/>
  <c r="I236" i="9"/>
  <c r="I235" i="9"/>
  <c r="I234" i="9"/>
  <c r="I233" i="9"/>
  <c r="I231" i="9"/>
  <c r="I230" i="9"/>
  <c r="I229" i="9"/>
  <c r="I228" i="9"/>
  <c r="I226" i="9"/>
  <c r="I225" i="9"/>
  <c r="I224" i="9"/>
  <c r="I223" i="9" s="1"/>
  <c r="I222" i="9"/>
  <c r="I221" i="9"/>
  <c r="I220" i="9"/>
  <c r="I219" i="9"/>
  <c r="I217" i="9"/>
  <c r="I215" i="9" s="1"/>
  <c r="I216" i="9"/>
  <c r="I214" i="9"/>
  <c r="I213" i="9"/>
  <c r="I212" i="9"/>
  <c r="I211" i="9" s="1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2" i="9"/>
  <c r="I171" i="9"/>
  <c r="I170" i="9"/>
  <c r="I169" i="9"/>
  <c r="I167" i="9"/>
  <c r="I166" i="9"/>
  <c r="I165" i="9"/>
  <c r="I164" i="9"/>
  <c r="I162" i="9"/>
  <c r="I161" i="9"/>
  <c r="I160" i="9"/>
  <c r="I159" i="9"/>
  <c r="I157" i="9"/>
  <c r="I156" i="9"/>
  <c r="I155" i="9"/>
  <c r="I154" i="9"/>
  <c r="I152" i="9"/>
  <c r="I151" i="9"/>
  <c r="I150" i="9"/>
  <c r="I149" i="9"/>
  <c r="I147" i="9"/>
  <c r="I146" i="9"/>
  <c r="I145" i="9"/>
  <c r="I143" i="9" s="1"/>
  <c r="I144" i="9"/>
  <c r="I142" i="9"/>
  <c r="I141" i="9"/>
  <c r="I140" i="9"/>
  <c r="I139" i="9"/>
  <c r="I136" i="9"/>
  <c r="I135" i="9"/>
  <c r="I134" i="9"/>
  <c r="I133" i="9"/>
  <c r="I132" i="9"/>
  <c r="I130" i="9"/>
  <c r="I129" i="9"/>
  <c r="I128" i="9"/>
  <c r="I127" i="9"/>
  <c r="I126" i="9"/>
  <c r="I124" i="9"/>
  <c r="I123" i="9"/>
  <c r="I122" i="9"/>
  <c r="I120" i="9"/>
  <c r="I119" i="9"/>
  <c r="I118" i="9"/>
  <c r="I116" i="9"/>
  <c r="I115" i="9"/>
  <c r="I114" i="9"/>
  <c r="I113" i="9"/>
  <c r="I112" i="9"/>
  <c r="I110" i="9"/>
  <c r="I109" i="9"/>
  <c r="I108" i="9"/>
  <c r="I107" i="9"/>
  <c r="I106" i="9"/>
  <c r="I105" i="9" s="1"/>
  <c r="I104" i="9"/>
  <c r="I103" i="9"/>
  <c r="I102" i="9"/>
  <c r="I101" i="9"/>
  <c r="I100" i="9"/>
  <c r="G94" i="9"/>
  <c r="H94" i="9" s="1"/>
  <c r="G93" i="9"/>
  <c r="H93" i="9" s="1"/>
  <c r="G92" i="9"/>
  <c r="H92" i="9" s="1"/>
  <c r="G91" i="9"/>
  <c r="H91" i="9" s="1"/>
  <c r="I86" i="9"/>
  <c r="H86" i="9"/>
  <c r="G86" i="9"/>
  <c r="F86" i="9"/>
  <c r="I85" i="9"/>
  <c r="H85" i="9"/>
  <c r="G85" i="9"/>
  <c r="F85" i="9"/>
  <c r="I84" i="9"/>
  <c r="H84" i="9"/>
  <c r="G84" i="9"/>
  <c r="F84" i="9"/>
  <c r="I83" i="9"/>
  <c r="H83" i="9"/>
  <c r="G83" i="9"/>
  <c r="F83" i="9"/>
  <c r="I82" i="9"/>
  <c r="H82" i="9"/>
  <c r="G82" i="9"/>
  <c r="F82" i="9"/>
  <c r="I81" i="9"/>
  <c r="H81" i="9"/>
  <c r="G81" i="9"/>
  <c r="F81" i="9"/>
  <c r="I80" i="9"/>
  <c r="H80" i="9"/>
  <c r="G80" i="9"/>
  <c r="F80" i="9"/>
  <c r="I79" i="9"/>
  <c r="H79" i="9"/>
  <c r="G79" i="9"/>
  <c r="G78" i="9" s="1"/>
  <c r="F79" i="9"/>
  <c r="I77" i="9"/>
  <c r="H77" i="9"/>
  <c r="G77" i="9"/>
  <c r="F77" i="9"/>
  <c r="I75" i="9"/>
  <c r="H75" i="9"/>
  <c r="G75" i="9"/>
  <c r="F75" i="9"/>
  <c r="I74" i="9"/>
  <c r="H74" i="9"/>
  <c r="G74" i="9"/>
  <c r="F74" i="9"/>
  <c r="I73" i="9"/>
  <c r="I72" i="9" s="1"/>
  <c r="H73" i="9"/>
  <c r="H72" i="9" s="1"/>
  <c r="G73" i="9"/>
  <c r="G72" i="9" s="1"/>
  <c r="F73" i="9"/>
  <c r="I71" i="9"/>
  <c r="I70" i="9" s="1"/>
  <c r="H71" i="9"/>
  <c r="H70" i="9" s="1"/>
  <c r="G71" i="9"/>
  <c r="G70" i="9" s="1"/>
  <c r="F71" i="9"/>
  <c r="F70" i="9" s="1"/>
  <c r="I64" i="9"/>
  <c r="H64" i="9"/>
  <c r="G64" i="9"/>
  <c r="F64" i="9"/>
  <c r="I63" i="9"/>
  <c r="H63" i="9"/>
  <c r="G63" i="9"/>
  <c r="F63" i="9"/>
  <c r="I62" i="9"/>
  <c r="H62" i="9"/>
  <c r="G62" i="9"/>
  <c r="F62" i="9"/>
  <c r="I61" i="9"/>
  <c r="H61" i="9"/>
  <c r="G61" i="9"/>
  <c r="F61" i="9"/>
  <c r="I60" i="9"/>
  <c r="H60" i="9"/>
  <c r="G60" i="9"/>
  <c r="F60" i="9"/>
  <c r="I59" i="9"/>
  <c r="H59" i="9"/>
  <c r="G59" i="9"/>
  <c r="F59" i="9"/>
  <c r="I58" i="9"/>
  <c r="H58" i="9"/>
  <c r="G58" i="9"/>
  <c r="F58" i="9"/>
  <c r="I57" i="9"/>
  <c r="H57" i="9"/>
  <c r="G57" i="9"/>
  <c r="F57" i="9"/>
  <c r="I56" i="9"/>
  <c r="I55" i="9" s="1"/>
  <c r="H56" i="9"/>
  <c r="G56" i="9"/>
  <c r="F56" i="9"/>
  <c r="I54" i="9"/>
  <c r="H54" i="9"/>
  <c r="G54" i="9"/>
  <c r="F54" i="9"/>
  <c r="I53" i="9"/>
  <c r="H53" i="9"/>
  <c r="G53" i="9"/>
  <c r="F53" i="9"/>
  <c r="I52" i="9"/>
  <c r="H52" i="9"/>
  <c r="G52" i="9"/>
  <c r="F52" i="9"/>
  <c r="I51" i="9"/>
  <c r="H51" i="9"/>
  <c r="G51" i="9"/>
  <c r="F51" i="9"/>
  <c r="I50" i="9"/>
  <c r="H50" i="9"/>
  <c r="G50" i="9"/>
  <c r="F50" i="9"/>
  <c r="J50" i="9" s="1"/>
  <c r="I49" i="9"/>
  <c r="H49" i="9"/>
  <c r="G49" i="9"/>
  <c r="F49" i="9"/>
  <c r="I48" i="9"/>
  <c r="H48" i="9"/>
  <c r="G48" i="9"/>
  <c r="F48" i="9"/>
  <c r="I47" i="9"/>
  <c r="H47" i="9"/>
  <c r="G47" i="9"/>
  <c r="F47" i="9"/>
  <c r="I46" i="9"/>
  <c r="H46" i="9"/>
  <c r="G46" i="9"/>
  <c r="F46" i="9"/>
  <c r="I45" i="9"/>
  <c r="H45" i="9"/>
  <c r="G45" i="9"/>
  <c r="F45" i="9"/>
  <c r="I44" i="9"/>
  <c r="H44" i="9"/>
  <c r="G44" i="9"/>
  <c r="F44" i="9"/>
  <c r="H38" i="9"/>
  <c r="I37" i="9"/>
  <c r="H37" i="9"/>
  <c r="G37" i="9"/>
  <c r="F37" i="9"/>
  <c r="I36" i="9"/>
  <c r="H36" i="9"/>
  <c r="G36" i="9"/>
  <c r="F36" i="9"/>
  <c r="I35" i="9"/>
  <c r="I34" i="9" s="1"/>
  <c r="H35" i="9"/>
  <c r="G35" i="9"/>
  <c r="G34" i="9" s="1"/>
  <c r="F35" i="9"/>
  <c r="I33" i="9"/>
  <c r="H33" i="9"/>
  <c r="G33" i="9"/>
  <c r="F33" i="9"/>
  <c r="I32" i="9"/>
  <c r="H32" i="9"/>
  <c r="G32" i="9"/>
  <c r="F32" i="9"/>
  <c r="I31" i="9"/>
  <c r="H31" i="9"/>
  <c r="G31" i="9"/>
  <c r="F31" i="9"/>
  <c r="I30" i="9"/>
  <c r="H30" i="9"/>
  <c r="G30" i="9"/>
  <c r="F30" i="9"/>
  <c r="I29" i="9"/>
  <c r="H29" i="9"/>
  <c r="G29" i="9"/>
  <c r="F29" i="9"/>
  <c r="H28" i="9"/>
  <c r="I27" i="9"/>
  <c r="H27" i="9"/>
  <c r="G27" i="9"/>
  <c r="F27" i="9"/>
  <c r="I26" i="9"/>
  <c r="H26" i="9"/>
  <c r="G26" i="9"/>
  <c r="F26" i="9"/>
  <c r="I25" i="9"/>
  <c r="H25" i="9"/>
  <c r="G25" i="9"/>
  <c r="F25" i="9"/>
  <c r="I24" i="9"/>
  <c r="I23" i="9" s="1"/>
  <c r="H24" i="9"/>
  <c r="H23" i="9" s="1"/>
  <c r="G24" i="9"/>
  <c r="G23" i="9" s="1"/>
  <c r="F24" i="9"/>
  <c r="I17" i="9"/>
  <c r="H17" i="9"/>
  <c r="I16" i="9"/>
  <c r="I15" i="9" s="1"/>
  <c r="H16" i="9"/>
  <c r="H10" i="9"/>
  <c r="I121" i="9" l="1"/>
  <c r="J17" i="9"/>
  <c r="J26" i="9"/>
  <c r="J37" i="9"/>
  <c r="J75" i="9"/>
  <c r="J79" i="9"/>
  <c r="J81" i="9"/>
  <c r="H89" i="9"/>
  <c r="I153" i="9"/>
  <c r="J46" i="9"/>
  <c r="J48" i="9"/>
  <c r="J58" i="9"/>
  <c r="I131" i="9"/>
  <c r="J83" i="9"/>
  <c r="I218" i="9"/>
  <c r="J27" i="9"/>
  <c r="J61" i="9"/>
  <c r="J70" i="9"/>
  <c r="J74" i="9"/>
  <c r="J77" i="9"/>
  <c r="J86" i="9"/>
  <c r="I117" i="9"/>
  <c r="I138" i="9"/>
  <c r="I137" i="9" s="1"/>
  <c r="I158" i="9"/>
  <c r="I168" i="9"/>
  <c r="I38" i="9"/>
  <c r="H55" i="9"/>
  <c r="J42" i="9"/>
  <c r="J45" i="9"/>
  <c r="J47" i="9"/>
  <c r="J49" i="9"/>
  <c r="I111" i="9"/>
  <c r="I242" i="9"/>
  <c r="J29" i="9"/>
  <c r="J31" i="9"/>
  <c r="J33" i="9"/>
  <c r="G43" i="9"/>
  <c r="J51" i="9"/>
  <c r="J53" i="9"/>
  <c r="J57" i="9"/>
  <c r="J85" i="9"/>
  <c r="I148" i="9"/>
  <c r="I163" i="9"/>
  <c r="I227" i="9"/>
  <c r="I237" i="9"/>
  <c r="H15" i="9"/>
  <c r="J15" i="9" s="1"/>
  <c r="G28" i="9"/>
  <c r="J56" i="9"/>
  <c r="J59" i="9"/>
  <c r="J63" i="9"/>
  <c r="J25" i="9"/>
  <c r="J39" i="9"/>
  <c r="J41" i="9"/>
  <c r="J62" i="9"/>
  <c r="J64" i="9"/>
  <c r="I28" i="9"/>
  <c r="H34" i="9"/>
  <c r="G38" i="9"/>
  <c r="F28" i="9"/>
  <c r="J32" i="9"/>
  <c r="J54" i="9"/>
  <c r="J60" i="9"/>
  <c r="J82" i="9"/>
  <c r="J84" i="9"/>
  <c r="I232" i="9"/>
  <c r="J35" i="9"/>
  <c r="J44" i="9"/>
  <c r="F72" i="9"/>
  <c r="J72" i="9" s="1"/>
  <c r="H78" i="9"/>
  <c r="I99" i="9"/>
  <c r="I125" i="9"/>
  <c r="I173" i="9"/>
  <c r="J24" i="9"/>
  <c r="J40" i="9"/>
  <c r="I43" i="9"/>
  <c r="J52" i="9"/>
  <c r="G55" i="9"/>
  <c r="J73" i="9"/>
  <c r="I78" i="9"/>
  <c r="F38" i="9"/>
  <c r="F43" i="9"/>
  <c r="J71" i="9"/>
  <c r="J16" i="9"/>
  <c r="H43" i="9"/>
  <c r="J30" i="9"/>
  <c r="F34" i="9"/>
  <c r="F78" i="9"/>
  <c r="J80" i="9"/>
  <c r="F55" i="9"/>
  <c r="J36" i="9"/>
  <c r="F23" i="9"/>
  <c r="J38" i="9" l="1"/>
  <c r="I22" i="9"/>
  <c r="G22" i="9"/>
  <c r="H22" i="9"/>
  <c r="I98" i="9"/>
  <c r="I96" i="9" s="1"/>
  <c r="J55" i="9"/>
  <c r="J66" i="9"/>
  <c r="J78" i="9"/>
  <c r="J28" i="9"/>
  <c r="J34" i="9"/>
  <c r="J43" i="9"/>
  <c r="J23" i="9"/>
  <c r="F22" i="9"/>
  <c r="F21" i="9" l="1"/>
  <c r="H247" i="9" s="1"/>
  <c r="J76" i="9" s="1"/>
  <c r="J21" i="9"/>
  <c r="I242" i="8" l="1"/>
  <c r="I237" i="8"/>
  <c r="I232" i="8"/>
  <c r="I227" i="8"/>
  <c r="I223" i="8"/>
  <c r="I218" i="8"/>
  <c r="I215" i="8"/>
  <c r="I211" i="8"/>
  <c r="I173" i="8"/>
  <c r="I168" i="8"/>
  <c r="I163" i="8"/>
  <c r="I158" i="8"/>
  <c r="I153" i="8"/>
  <c r="I148" i="8"/>
  <c r="I143" i="8"/>
  <c r="I137" i="8" s="1"/>
  <c r="I138" i="8"/>
  <c r="I131" i="8"/>
  <c r="I125" i="8"/>
  <c r="I121" i="8"/>
  <c r="I117" i="8"/>
  <c r="I111" i="8"/>
  <c r="I105" i="8"/>
  <c r="I98" i="8" s="1"/>
  <c r="I96" i="8" s="1"/>
  <c r="I99" i="8"/>
  <c r="H94" i="8"/>
  <c r="H93" i="8"/>
  <c r="H92" i="8"/>
  <c r="H91" i="8"/>
  <c r="H89" i="8"/>
  <c r="J86" i="8"/>
  <c r="J85" i="8"/>
  <c r="J84" i="8"/>
  <c r="J83" i="8"/>
  <c r="J82" i="8"/>
  <c r="J81" i="8"/>
  <c r="J80" i="8"/>
  <c r="J79" i="8"/>
  <c r="I78" i="8"/>
  <c r="H78" i="8"/>
  <c r="G78" i="8"/>
  <c r="F78" i="8"/>
  <c r="J78" i="8" s="1"/>
  <c r="J77" i="8"/>
  <c r="J75" i="8"/>
  <c r="J74" i="8"/>
  <c r="J73" i="8"/>
  <c r="J72" i="8"/>
  <c r="I72" i="8"/>
  <c r="H72" i="8"/>
  <c r="G72" i="8"/>
  <c r="F72" i="8"/>
  <c r="J71" i="8"/>
  <c r="J66" i="8" s="1"/>
  <c r="I70" i="8"/>
  <c r="H70" i="8"/>
  <c r="G70" i="8"/>
  <c r="F70" i="8"/>
  <c r="J70" i="8" s="1"/>
  <c r="J64" i="8"/>
  <c r="J63" i="8"/>
  <c r="J62" i="8"/>
  <c r="J61" i="8"/>
  <c r="J60" i="8"/>
  <c r="J59" i="8"/>
  <c r="J58" i="8"/>
  <c r="J57" i="8"/>
  <c r="J56" i="8"/>
  <c r="J55" i="8"/>
  <c r="I55" i="8"/>
  <c r="H55" i="8"/>
  <c r="G55" i="8"/>
  <c r="F55" i="8"/>
  <c r="J54" i="8"/>
  <c r="J53" i="8"/>
  <c r="J52" i="8"/>
  <c r="J51" i="8"/>
  <c r="J50" i="8"/>
  <c r="J49" i="8"/>
  <c r="J48" i="8"/>
  <c r="J47" i="8"/>
  <c r="J46" i="8"/>
  <c r="J45" i="8"/>
  <c r="J44" i="8"/>
  <c r="J43" i="8"/>
  <c r="I43" i="8"/>
  <c r="H43" i="8"/>
  <c r="G43" i="8"/>
  <c r="F43" i="8"/>
  <c r="J42" i="8"/>
  <c r="J41" i="8"/>
  <c r="J40" i="8"/>
  <c r="J39" i="8"/>
  <c r="I38" i="8"/>
  <c r="H38" i="8"/>
  <c r="G38" i="8"/>
  <c r="F38" i="8"/>
  <c r="J37" i="8"/>
  <c r="J36" i="8"/>
  <c r="J35" i="8"/>
  <c r="I34" i="8"/>
  <c r="I22" i="8" s="1"/>
  <c r="H34" i="8"/>
  <c r="J34" i="8" s="1"/>
  <c r="G34" i="8"/>
  <c r="F34" i="8"/>
  <c r="J33" i="8"/>
  <c r="J32" i="8"/>
  <c r="J31" i="8"/>
  <c r="J30" i="8"/>
  <c r="J29" i="8"/>
  <c r="J28" i="8"/>
  <c r="I28" i="8"/>
  <c r="H28" i="8"/>
  <c r="G28" i="8"/>
  <c r="F28" i="8"/>
  <c r="J27" i="8"/>
  <c r="J26" i="8"/>
  <c r="J25" i="8"/>
  <c r="J24" i="8"/>
  <c r="I23" i="8"/>
  <c r="H23" i="8"/>
  <c r="G23" i="8"/>
  <c r="F23" i="8"/>
  <c r="J23" i="8" s="1"/>
  <c r="H22" i="8"/>
  <c r="G22" i="8"/>
  <c r="J17" i="8"/>
  <c r="J16" i="8"/>
  <c r="I15" i="8"/>
  <c r="H15" i="8"/>
  <c r="J15" i="8" s="1"/>
  <c r="H10" i="8"/>
  <c r="J38" i="8" l="1"/>
  <c r="J21" i="8"/>
  <c r="F21" i="8"/>
  <c r="H247" i="8"/>
  <c r="J76" i="8" s="1"/>
  <c r="F22" i="8"/>
  <c r="J245" i="7" l="1"/>
  <c r="I245" i="7"/>
  <c r="J244" i="7"/>
  <c r="I244" i="7"/>
  <c r="J243" i="7"/>
  <c r="I243" i="7"/>
  <c r="I242" i="7" s="1"/>
  <c r="J241" i="7"/>
  <c r="I241" i="7"/>
  <c r="J240" i="7"/>
  <c r="I240" i="7"/>
  <c r="J239" i="7"/>
  <c r="I239" i="7"/>
  <c r="J238" i="7"/>
  <c r="I238" i="7"/>
  <c r="I237" i="7" s="1"/>
  <c r="J236" i="7"/>
  <c r="I236" i="7"/>
  <c r="J235" i="7"/>
  <c r="I235" i="7"/>
  <c r="J234" i="7"/>
  <c r="I234" i="7"/>
  <c r="J233" i="7"/>
  <c r="I233" i="7"/>
  <c r="J231" i="7"/>
  <c r="I231" i="7"/>
  <c r="J230" i="7"/>
  <c r="I230" i="7"/>
  <c r="J229" i="7"/>
  <c r="I229" i="7"/>
  <c r="J228" i="7"/>
  <c r="I228" i="7"/>
  <c r="J226" i="7"/>
  <c r="I226" i="7"/>
  <c r="J225" i="7"/>
  <c r="I225" i="7"/>
  <c r="J224" i="7"/>
  <c r="I224" i="7"/>
  <c r="J222" i="7"/>
  <c r="I222" i="7"/>
  <c r="J221" i="7"/>
  <c r="I221" i="7"/>
  <c r="J220" i="7"/>
  <c r="I220" i="7"/>
  <c r="J219" i="7"/>
  <c r="I219" i="7"/>
  <c r="J217" i="7"/>
  <c r="I217" i="7"/>
  <c r="I215" i="7" s="1"/>
  <c r="J216" i="7"/>
  <c r="I216" i="7"/>
  <c r="J214" i="7"/>
  <c r="I214" i="7"/>
  <c r="J213" i="7"/>
  <c r="I213" i="7"/>
  <c r="J212" i="7"/>
  <c r="I212" i="7"/>
  <c r="J210" i="7"/>
  <c r="I210" i="7"/>
  <c r="J209" i="7"/>
  <c r="I209" i="7"/>
  <c r="J208" i="7"/>
  <c r="I208" i="7"/>
  <c r="J207" i="7"/>
  <c r="I207" i="7"/>
  <c r="J206" i="7"/>
  <c r="I206" i="7"/>
  <c r="J205" i="7"/>
  <c r="I205" i="7"/>
  <c r="J204" i="7"/>
  <c r="I204" i="7"/>
  <c r="J203" i="7"/>
  <c r="I203" i="7"/>
  <c r="J202" i="7"/>
  <c r="I202" i="7"/>
  <c r="J201" i="7"/>
  <c r="I201" i="7"/>
  <c r="J200" i="7"/>
  <c r="I200" i="7"/>
  <c r="J199" i="7"/>
  <c r="I199" i="7"/>
  <c r="J198" i="7"/>
  <c r="I198" i="7"/>
  <c r="J197" i="7"/>
  <c r="I197" i="7"/>
  <c r="J196" i="7"/>
  <c r="I196" i="7"/>
  <c r="J195" i="7"/>
  <c r="I195" i="7"/>
  <c r="J194" i="7"/>
  <c r="I194" i="7"/>
  <c r="J193" i="7"/>
  <c r="I193" i="7"/>
  <c r="J192" i="7"/>
  <c r="I192" i="7"/>
  <c r="J191" i="7"/>
  <c r="I191" i="7"/>
  <c r="J190" i="7"/>
  <c r="I190" i="7"/>
  <c r="J189" i="7"/>
  <c r="I189" i="7"/>
  <c r="J188" i="7"/>
  <c r="I188" i="7"/>
  <c r="J187" i="7"/>
  <c r="I187" i="7"/>
  <c r="J186" i="7"/>
  <c r="I186" i="7"/>
  <c r="J185" i="7"/>
  <c r="I185" i="7"/>
  <c r="J184" i="7"/>
  <c r="I184" i="7"/>
  <c r="J183" i="7"/>
  <c r="I183" i="7"/>
  <c r="J182" i="7"/>
  <c r="I182" i="7"/>
  <c r="J181" i="7"/>
  <c r="I181" i="7"/>
  <c r="J180" i="7"/>
  <c r="I180" i="7"/>
  <c r="J179" i="7"/>
  <c r="I179" i="7"/>
  <c r="J178" i="7"/>
  <c r="I178" i="7"/>
  <c r="J177" i="7"/>
  <c r="I177" i="7"/>
  <c r="J176" i="7"/>
  <c r="I176" i="7"/>
  <c r="J175" i="7"/>
  <c r="I175" i="7"/>
  <c r="J174" i="7"/>
  <c r="I174" i="7"/>
  <c r="J172" i="7"/>
  <c r="I172" i="7"/>
  <c r="J171" i="7"/>
  <c r="I171" i="7"/>
  <c r="J170" i="7"/>
  <c r="I170" i="7"/>
  <c r="J169" i="7"/>
  <c r="I169" i="7"/>
  <c r="J167" i="7"/>
  <c r="I167" i="7"/>
  <c r="J166" i="7"/>
  <c r="I166" i="7"/>
  <c r="J165" i="7"/>
  <c r="I165" i="7"/>
  <c r="J164" i="7"/>
  <c r="I164" i="7"/>
  <c r="J162" i="7"/>
  <c r="I162" i="7"/>
  <c r="J161" i="7"/>
  <c r="I161" i="7"/>
  <c r="J160" i="7"/>
  <c r="I160" i="7"/>
  <c r="J159" i="7"/>
  <c r="I159" i="7"/>
  <c r="J157" i="7"/>
  <c r="I157" i="7"/>
  <c r="J156" i="7"/>
  <c r="I156" i="7"/>
  <c r="J155" i="7"/>
  <c r="I155" i="7"/>
  <c r="J154" i="7"/>
  <c r="I154" i="7"/>
  <c r="J152" i="7"/>
  <c r="I152" i="7"/>
  <c r="J151" i="7"/>
  <c r="I151" i="7"/>
  <c r="J150" i="7"/>
  <c r="I150" i="7"/>
  <c r="J149" i="7"/>
  <c r="I149" i="7"/>
  <c r="J147" i="7"/>
  <c r="I147" i="7"/>
  <c r="J146" i="7"/>
  <c r="I146" i="7"/>
  <c r="J145" i="7"/>
  <c r="I145" i="7"/>
  <c r="J144" i="7"/>
  <c r="I144" i="7"/>
  <c r="I143" i="7" s="1"/>
  <c r="J142" i="7"/>
  <c r="I142" i="7"/>
  <c r="J141" i="7"/>
  <c r="I141" i="7"/>
  <c r="J140" i="7"/>
  <c r="I140" i="7"/>
  <c r="J139" i="7"/>
  <c r="I139" i="7"/>
  <c r="I138" i="7" s="1"/>
  <c r="J136" i="7"/>
  <c r="I136" i="7"/>
  <c r="J135" i="7"/>
  <c r="I135" i="7"/>
  <c r="J134" i="7"/>
  <c r="I134" i="7"/>
  <c r="J133" i="7"/>
  <c r="I133" i="7"/>
  <c r="J132" i="7"/>
  <c r="I132" i="7"/>
  <c r="J130" i="7"/>
  <c r="I130" i="7"/>
  <c r="J129" i="7"/>
  <c r="I129" i="7"/>
  <c r="J128" i="7"/>
  <c r="I128" i="7"/>
  <c r="J127" i="7"/>
  <c r="I127" i="7"/>
  <c r="J126" i="7"/>
  <c r="I126" i="7"/>
  <c r="J124" i="7"/>
  <c r="I124" i="7"/>
  <c r="J123" i="7"/>
  <c r="I123" i="7"/>
  <c r="I121" i="7" s="1"/>
  <c r="J122" i="7"/>
  <c r="I122" i="7"/>
  <c r="J120" i="7"/>
  <c r="I120" i="7"/>
  <c r="J119" i="7"/>
  <c r="I119" i="7"/>
  <c r="J118" i="7"/>
  <c r="I118" i="7"/>
  <c r="J116" i="7"/>
  <c r="I116" i="7"/>
  <c r="J115" i="7"/>
  <c r="I115" i="7"/>
  <c r="J114" i="7"/>
  <c r="I114" i="7"/>
  <c r="J113" i="7"/>
  <c r="I113" i="7"/>
  <c r="J112" i="7"/>
  <c r="I112" i="7"/>
  <c r="J110" i="7"/>
  <c r="I110" i="7"/>
  <c r="J109" i="7"/>
  <c r="I109" i="7"/>
  <c r="J108" i="7"/>
  <c r="I108" i="7"/>
  <c r="J107" i="7"/>
  <c r="I107" i="7"/>
  <c r="J106" i="7"/>
  <c r="I106" i="7"/>
  <c r="J104" i="7"/>
  <c r="I104" i="7"/>
  <c r="J103" i="7"/>
  <c r="I103" i="7"/>
  <c r="J102" i="7"/>
  <c r="I102" i="7"/>
  <c r="J101" i="7"/>
  <c r="I101" i="7"/>
  <c r="J100" i="7"/>
  <c r="I100" i="7"/>
  <c r="G94" i="7"/>
  <c r="H94" i="7" s="1"/>
  <c r="G93" i="7"/>
  <c r="H93" i="7" s="1"/>
  <c r="G92" i="7"/>
  <c r="H92" i="7" s="1"/>
  <c r="G91" i="7"/>
  <c r="H91" i="7" s="1"/>
  <c r="I86" i="7"/>
  <c r="H86" i="7"/>
  <c r="G86" i="7"/>
  <c r="F86" i="7"/>
  <c r="I85" i="7"/>
  <c r="H85" i="7"/>
  <c r="G85" i="7"/>
  <c r="F85" i="7"/>
  <c r="I84" i="7"/>
  <c r="H84" i="7"/>
  <c r="G84" i="7"/>
  <c r="F84" i="7"/>
  <c r="I83" i="7"/>
  <c r="H83" i="7"/>
  <c r="G83" i="7"/>
  <c r="F83" i="7"/>
  <c r="I82" i="7"/>
  <c r="H82" i="7"/>
  <c r="G82" i="7"/>
  <c r="F82" i="7"/>
  <c r="I81" i="7"/>
  <c r="H81" i="7"/>
  <c r="G81" i="7"/>
  <c r="F81" i="7"/>
  <c r="I80" i="7"/>
  <c r="H80" i="7"/>
  <c r="G80" i="7"/>
  <c r="F80" i="7"/>
  <c r="I79" i="7"/>
  <c r="H79" i="7"/>
  <c r="G79" i="7"/>
  <c r="G78" i="7" s="1"/>
  <c r="F79" i="7"/>
  <c r="I77" i="7"/>
  <c r="H77" i="7"/>
  <c r="G77" i="7"/>
  <c r="F77" i="7"/>
  <c r="J77" i="7" s="1"/>
  <c r="I75" i="7"/>
  <c r="H75" i="7"/>
  <c r="G75" i="7"/>
  <c r="F75" i="7"/>
  <c r="I74" i="7"/>
  <c r="H74" i="7"/>
  <c r="G74" i="7"/>
  <c r="F74" i="7"/>
  <c r="J74" i="7" s="1"/>
  <c r="I73" i="7"/>
  <c r="I72" i="7" s="1"/>
  <c r="H73" i="7"/>
  <c r="G73" i="7"/>
  <c r="G72" i="7" s="1"/>
  <c r="F73" i="7"/>
  <c r="I71" i="7"/>
  <c r="H71" i="7"/>
  <c r="H70" i="7" s="1"/>
  <c r="G71" i="7"/>
  <c r="F71" i="7"/>
  <c r="F70" i="7" s="1"/>
  <c r="I70" i="7"/>
  <c r="G70" i="7"/>
  <c r="I64" i="7"/>
  <c r="H64" i="7"/>
  <c r="G64" i="7"/>
  <c r="F64" i="7"/>
  <c r="I63" i="7"/>
  <c r="H63" i="7"/>
  <c r="G63" i="7"/>
  <c r="J63" i="7" s="1"/>
  <c r="F63" i="7"/>
  <c r="I62" i="7"/>
  <c r="H62" i="7"/>
  <c r="G62" i="7"/>
  <c r="F62" i="7"/>
  <c r="I61" i="7"/>
  <c r="H61" i="7"/>
  <c r="G61" i="7"/>
  <c r="F61" i="7"/>
  <c r="I60" i="7"/>
  <c r="H60" i="7"/>
  <c r="G60" i="7"/>
  <c r="F60" i="7"/>
  <c r="I59" i="7"/>
  <c r="H59" i="7"/>
  <c r="G59" i="7"/>
  <c r="F59" i="7"/>
  <c r="I58" i="7"/>
  <c r="H58" i="7"/>
  <c r="G58" i="7"/>
  <c r="F58" i="7"/>
  <c r="I57" i="7"/>
  <c r="H57" i="7"/>
  <c r="G57" i="7"/>
  <c r="F57" i="7"/>
  <c r="I56" i="7"/>
  <c r="H56" i="7"/>
  <c r="H55" i="7" s="1"/>
  <c r="G56" i="7"/>
  <c r="F56" i="7"/>
  <c r="I54" i="7"/>
  <c r="H54" i="7"/>
  <c r="G54" i="7"/>
  <c r="F54" i="7"/>
  <c r="I53" i="7"/>
  <c r="H53" i="7"/>
  <c r="G53" i="7"/>
  <c r="F53" i="7"/>
  <c r="I52" i="7"/>
  <c r="H52" i="7"/>
  <c r="G52" i="7"/>
  <c r="F52" i="7"/>
  <c r="I51" i="7"/>
  <c r="H51" i="7"/>
  <c r="G51" i="7"/>
  <c r="F51" i="7"/>
  <c r="I50" i="7"/>
  <c r="H50" i="7"/>
  <c r="G50" i="7"/>
  <c r="F50" i="7"/>
  <c r="I49" i="7"/>
  <c r="H49" i="7"/>
  <c r="G49" i="7"/>
  <c r="F49" i="7"/>
  <c r="I48" i="7"/>
  <c r="H48" i="7"/>
  <c r="G48" i="7"/>
  <c r="F48" i="7"/>
  <c r="I47" i="7"/>
  <c r="H47" i="7"/>
  <c r="G47" i="7"/>
  <c r="F47" i="7"/>
  <c r="I46" i="7"/>
  <c r="J46" i="7" s="1"/>
  <c r="H46" i="7"/>
  <c r="G46" i="7"/>
  <c r="F46" i="7"/>
  <c r="I45" i="7"/>
  <c r="H45" i="7"/>
  <c r="G45" i="7"/>
  <c r="F45" i="7"/>
  <c r="I44" i="7"/>
  <c r="H44" i="7"/>
  <c r="H43" i="7" s="1"/>
  <c r="G44" i="7"/>
  <c r="G43" i="7" s="1"/>
  <c r="F44" i="7"/>
  <c r="J42" i="7"/>
  <c r="I38" i="7"/>
  <c r="H38" i="7"/>
  <c r="I37" i="7"/>
  <c r="H37" i="7"/>
  <c r="G37" i="7"/>
  <c r="F37" i="7"/>
  <c r="I36" i="7"/>
  <c r="H36" i="7"/>
  <c r="G36" i="7"/>
  <c r="F36" i="7"/>
  <c r="I35" i="7"/>
  <c r="H35" i="7"/>
  <c r="G35" i="7"/>
  <c r="F35" i="7"/>
  <c r="I33" i="7"/>
  <c r="H33" i="7"/>
  <c r="G33" i="7"/>
  <c r="F33" i="7"/>
  <c r="I32" i="7"/>
  <c r="H32" i="7"/>
  <c r="G32" i="7"/>
  <c r="F32" i="7"/>
  <c r="I31" i="7"/>
  <c r="H31" i="7"/>
  <c r="G31" i="7"/>
  <c r="F31" i="7"/>
  <c r="I30" i="7"/>
  <c r="H30" i="7"/>
  <c r="G30" i="7"/>
  <c r="F30" i="7"/>
  <c r="I29" i="7"/>
  <c r="I28" i="7" s="1"/>
  <c r="H29" i="7"/>
  <c r="H28" i="7" s="1"/>
  <c r="G29" i="7"/>
  <c r="G28" i="7" s="1"/>
  <c r="F29" i="7"/>
  <c r="I27" i="7"/>
  <c r="H27" i="7"/>
  <c r="G27" i="7"/>
  <c r="F27" i="7"/>
  <c r="I26" i="7"/>
  <c r="H26" i="7"/>
  <c r="G26" i="7"/>
  <c r="F26" i="7"/>
  <c r="I25" i="7"/>
  <c r="H25" i="7"/>
  <c r="G25" i="7"/>
  <c r="F25" i="7"/>
  <c r="J25" i="7" s="1"/>
  <c r="I24" i="7"/>
  <c r="H24" i="7"/>
  <c r="H23" i="7" s="1"/>
  <c r="G24" i="7"/>
  <c r="G23" i="7" s="1"/>
  <c r="F24" i="7"/>
  <c r="I17" i="7"/>
  <c r="H17" i="7"/>
  <c r="J17" i="7" s="1"/>
  <c r="I16" i="7"/>
  <c r="I15" i="7" s="1"/>
  <c r="H16" i="7"/>
  <c r="H15" i="7" s="1"/>
  <c r="H10" i="7"/>
  <c r="J24" i="7" l="1"/>
  <c r="J33" i="7"/>
  <c r="J49" i="7"/>
  <c r="I223" i="7"/>
  <c r="I125" i="7"/>
  <c r="J57" i="7"/>
  <c r="J82" i="7"/>
  <c r="J30" i="7"/>
  <c r="J75" i="7"/>
  <c r="J85" i="7"/>
  <c r="J41" i="7"/>
  <c r="I131" i="7"/>
  <c r="G34" i="7"/>
  <c r="I99" i="7"/>
  <c r="H89" i="7"/>
  <c r="I78" i="7"/>
  <c r="J16" i="7"/>
  <c r="J27" i="7"/>
  <c r="J32" i="7"/>
  <c r="J44" i="7"/>
  <c r="J48" i="7"/>
  <c r="J80" i="7"/>
  <c r="J84" i="7"/>
  <c r="I111" i="7"/>
  <c r="J35" i="7"/>
  <c r="J37" i="7"/>
  <c r="J50" i="7"/>
  <c r="J52" i="7"/>
  <c r="J58" i="7"/>
  <c r="J62" i="7"/>
  <c r="J86" i="7"/>
  <c r="I105" i="7"/>
  <c r="I163" i="7"/>
  <c r="I211" i="7"/>
  <c r="J40" i="7"/>
  <c r="J61" i="7"/>
  <c r="F72" i="7"/>
  <c r="I227" i="7"/>
  <c r="I232" i="7"/>
  <c r="H34" i="7"/>
  <c r="G38" i="7"/>
  <c r="I148" i="7"/>
  <c r="J26" i="7"/>
  <c r="J29" i="7"/>
  <c r="J31" i="7"/>
  <c r="I34" i="7"/>
  <c r="F43" i="7"/>
  <c r="J47" i="7"/>
  <c r="J54" i="7"/>
  <c r="J79" i="7"/>
  <c r="J81" i="7"/>
  <c r="J83" i="7"/>
  <c r="I117" i="7"/>
  <c r="I218" i="7"/>
  <c r="J36" i="7"/>
  <c r="J51" i="7"/>
  <c r="J53" i="7"/>
  <c r="J56" i="7"/>
  <c r="J59" i="7"/>
  <c r="H72" i="7"/>
  <c r="I153" i="7"/>
  <c r="I158" i="7"/>
  <c r="I168" i="7"/>
  <c r="J70" i="7"/>
  <c r="J15" i="7"/>
  <c r="I23" i="7"/>
  <c r="J39" i="7"/>
  <c r="G55" i="7"/>
  <c r="J60" i="7"/>
  <c r="J64" i="7"/>
  <c r="J73" i="7"/>
  <c r="H78" i="7"/>
  <c r="I173" i="7"/>
  <c r="J43" i="7"/>
  <c r="F23" i="7"/>
  <c r="F55" i="7"/>
  <c r="F28" i="7"/>
  <c r="J28" i="7" s="1"/>
  <c r="I43" i="7"/>
  <c r="F78" i="7"/>
  <c r="F38" i="7"/>
  <c r="J38" i="7" s="1"/>
  <c r="I55" i="7"/>
  <c r="F34" i="7"/>
  <c r="J45" i="7"/>
  <c r="J71" i="7"/>
  <c r="G22" i="7" l="1"/>
  <c r="H22" i="7"/>
  <c r="I98" i="7"/>
  <c r="J34" i="7"/>
  <c r="I137" i="7"/>
  <c r="J78" i="7"/>
  <c r="J72" i="7"/>
  <c r="J66" i="7"/>
  <c r="J55" i="7"/>
  <c r="I22" i="7"/>
  <c r="J23" i="7"/>
  <c r="F22" i="7"/>
  <c r="I96" i="7"/>
  <c r="F21" i="7" l="1"/>
  <c r="H247" i="7" s="1"/>
  <c r="J76" i="7" s="1"/>
  <c r="J21" i="7"/>
  <c r="I242" i="6" l="1"/>
  <c r="I237" i="6"/>
  <c r="I232" i="6"/>
  <c r="I227" i="6"/>
  <c r="I223" i="6"/>
  <c r="I218" i="6"/>
  <c r="I215" i="6"/>
  <c r="I211" i="6"/>
  <c r="I173" i="6"/>
  <c r="I168" i="6"/>
  <c r="I163" i="6"/>
  <c r="I158" i="6"/>
  <c r="I153" i="6"/>
  <c r="I148" i="6"/>
  <c r="I143" i="6"/>
  <c r="I137" i="6" s="1"/>
  <c r="I138" i="6"/>
  <c r="I131" i="6"/>
  <c r="I125" i="6"/>
  <c r="I121" i="6"/>
  <c r="I117" i="6"/>
  <c r="I111" i="6"/>
  <c r="I105" i="6"/>
  <c r="I98" i="6" s="1"/>
  <c r="I96" i="6" s="1"/>
  <c r="I99" i="6"/>
  <c r="H94" i="6"/>
  <c r="H93" i="6"/>
  <c r="H92" i="6"/>
  <c r="H91" i="6"/>
  <c r="H89" i="6"/>
  <c r="J86" i="6"/>
  <c r="J85" i="6"/>
  <c r="J84" i="6"/>
  <c r="J83" i="6"/>
  <c r="J82" i="6"/>
  <c r="J81" i="6"/>
  <c r="J80" i="6"/>
  <c r="J79" i="6"/>
  <c r="I78" i="6"/>
  <c r="H78" i="6"/>
  <c r="G78" i="6"/>
  <c r="F78" i="6"/>
  <c r="J78" i="6" s="1"/>
  <c r="J77" i="6"/>
  <c r="J75" i="6"/>
  <c r="J74" i="6"/>
  <c r="J73" i="6"/>
  <c r="I72" i="6"/>
  <c r="H72" i="6"/>
  <c r="G72" i="6"/>
  <c r="F72" i="6"/>
  <c r="J72" i="6" s="1"/>
  <c r="J71" i="6"/>
  <c r="J66" i="6" s="1"/>
  <c r="I70" i="6"/>
  <c r="H70" i="6"/>
  <c r="G70" i="6"/>
  <c r="F70" i="6"/>
  <c r="J70" i="6" s="1"/>
  <c r="J64" i="6"/>
  <c r="J63" i="6"/>
  <c r="J62" i="6"/>
  <c r="J61" i="6"/>
  <c r="J60" i="6"/>
  <c r="J59" i="6"/>
  <c r="J58" i="6"/>
  <c r="J57" i="6"/>
  <c r="J56" i="6"/>
  <c r="J55" i="6"/>
  <c r="I55" i="6"/>
  <c r="H55" i="6"/>
  <c r="G55" i="6"/>
  <c r="F55" i="6"/>
  <c r="J54" i="6"/>
  <c r="J53" i="6"/>
  <c r="J52" i="6"/>
  <c r="J51" i="6"/>
  <c r="J50" i="6"/>
  <c r="J49" i="6"/>
  <c r="J48" i="6"/>
  <c r="J47" i="6"/>
  <c r="J46" i="6"/>
  <c r="J45" i="6"/>
  <c r="J44" i="6"/>
  <c r="J43" i="6"/>
  <c r="I43" i="6"/>
  <c r="H43" i="6"/>
  <c r="G43" i="6"/>
  <c r="F43" i="6"/>
  <c r="J42" i="6"/>
  <c r="J41" i="6"/>
  <c r="J40" i="6"/>
  <c r="J39" i="6"/>
  <c r="I38" i="6"/>
  <c r="I22" i="6" s="1"/>
  <c r="H38" i="6"/>
  <c r="G38" i="6"/>
  <c r="F38" i="6"/>
  <c r="J37" i="6"/>
  <c r="J36" i="6"/>
  <c r="J35" i="6"/>
  <c r="I34" i="6"/>
  <c r="H34" i="6"/>
  <c r="G34" i="6"/>
  <c r="J34" i="6" s="1"/>
  <c r="F34" i="6"/>
  <c r="J33" i="6"/>
  <c r="J32" i="6"/>
  <c r="J31" i="6"/>
  <c r="J30" i="6"/>
  <c r="J29" i="6"/>
  <c r="I28" i="6"/>
  <c r="H28" i="6"/>
  <c r="G28" i="6"/>
  <c r="F28" i="6"/>
  <c r="J28" i="6" s="1"/>
  <c r="J27" i="6"/>
  <c r="J26" i="6"/>
  <c r="J25" i="6"/>
  <c r="J24" i="6"/>
  <c r="I23" i="6"/>
  <c r="H23" i="6"/>
  <c r="H22" i="6" s="1"/>
  <c r="G23" i="6"/>
  <c r="G22" i="6" s="1"/>
  <c r="F23" i="6"/>
  <c r="J23" i="6" s="1"/>
  <c r="J17" i="6"/>
  <c r="J16" i="6"/>
  <c r="J15" i="6"/>
  <c r="I15" i="6"/>
  <c r="H15" i="6"/>
  <c r="H10" i="6"/>
  <c r="J38" i="6" l="1"/>
  <c r="F21" i="6"/>
  <c r="H247" i="6" s="1"/>
  <c r="J76" i="6" s="1"/>
  <c r="J21" i="6"/>
  <c r="F22" i="6"/>
  <c r="H10" i="1" l="1"/>
  <c r="H70" i="1" l="1"/>
  <c r="G70" i="1"/>
  <c r="H93" i="1"/>
  <c r="I211" i="1"/>
  <c r="H92" i="1"/>
  <c r="H91" i="1"/>
  <c r="H94" i="1"/>
  <c r="J82" i="1"/>
  <c r="G11" i="5" s="1"/>
  <c r="J80" i="1"/>
  <c r="G17" i="5" s="1"/>
  <c r="I215" i="1" l="1"/>
  <c r="J27" i="1"/>
  <c r="C56" i="5" s="1"/>
  <c r="G23" i="1"/>
  <c r="J26" i="1"/>
  <c r="C58" i="5" s="1"/>
  <c r="J49" i="1"/>
  <c r="J47" i="1"/>
  <c r="G78" i="1"/>
  <c r="J81" i="1"/>
  <c r="G12" i="5" s="1"/>
  <c r="J77" i="1"/>
  <c r="I237" i="1"/>
  <c r="I168" i="1"/>
  <c r="I55" i="1"/>
  <c r="H23" i="1"/>
  <c r="H89" i="1"/>
  <c r="I173" i="1"/>
  <c r="J45" i="1"/>
  <c r="J30" i="1"/>
  <c r="C65" i="5" s="1"/>
  <c r="I138" i="1"/>
  <c r="H34" i="1"/>
  <c r="J62" i="1"/>
  <c r="C52" i="5" s="1"/>
  <c r="G38" i="1"/>
  <c r="I23" i="1"/>
  <c r="H55" i="1"/>
  <c r="J33" i="1"/>
  <c r="C60" i="5" s="1"/>
  <c r="G34" i="1"/>
  <c r="J61" i="1"/>
  <c r="C51" i="5" s="1"/>
  <c r="J42" i="1"/>
  <c r="J59" i="1"/>
  <c r="C63" i="5" s="1"/>
  <c r="I218" i="1"/>
  <c r="I72" i="1"/>
  <c r="J54" i="1"/>
  <c r="J74" i="1"/>
  <c r="L13" i="5" s="1"/>
  <c r="I125" i="1"/>
  <c r="I99" i="1"/>
  <c r="I78" i="1"/>
  <c r="C62" i="5"/>
  <c r="J35" i="1"/>
  <c r="F34" i="1"/>
  <c r="H72" i="1"/>
  <c r="I232" i="1"/>
  <c r="V13" i="5"/>
  <c r="J40" i="1"/>
  <c r="C49" i="5" s="1"/>
  <c r="I227" i="1"/>
  <c r="J75" i="1"/>
  <c r="H78" i="1"/>
  <c r="J51" i="1"/>
  <c r="I131" i="1"/>
  <c r="F70" i="1"/>
  <c r="J44" i="1"/>
  <c r="F43" i="1"/>
  <c r="J57" i="1"/>
  <c r="H38" i="1"/>
  <c r="F78" i="1"/>
  <c r="J79" i="1"/>
  <c r="G13" i="5" s="1"/>
  <c r="J41" i="1"/>
  <c r="C50" i="5" s="1"/>
  <c r="J58" i="1"/>
  <c r="J46" i="1"/>
  <c r="J36" i="1"/>
  <c r="I223" i="1"/>
  <c r="J17" i="1"/>
  <c r="I242" i="1"/>
  <c r="H28" i="1"/>
  <c r="I38" i="1"/>
  <c r="I121" i="1"/>
  <c r="F38" i="1"/>
  <c r="I105" i="1"/>
  <c r="J53" i="1"/>
  <c r="J50" i="1"/>
  <c r="J85" i="1"/>
  <c r="G18" i="5" s="1"/>
  <c r="J63" i="1"/>
  <c r="C59" i="5" s="1"/>
  <c r="I70" i="1"/>
  <c r="I117" i="1"/>
  <c r="J84" i="1"/>
  <c r="G15" i="5" s="1"/>
  <c r="C11" i="5"/>
  <c r="J16" i="1"/>
  <c r="H15" i="1"/>
  <c r="J31" i="1"/>
  <c r="C64" i="5" s="1"/>
  <c r="I28" i="1"/>
  <c r="I163" i="1"/>
  <c r="H43" i="1"/>
  <c r="J52" i="1"/>
  <c r="J56" i="1"/>
  <c r="F55" i="1"/>
  <c r="J48" i="1"/>
  <c r="J64" i="1"/>
  <c r="J37" i="1"/>
  <c r="G55" i="1"/>
  <c r="I34" i="1"/>
  <c r="G43" i="1"/>
  <c r="G72" i="1"/>
  <c r="F23" i="1"/>
  <c r="J24" i="1"/>
  <c r="C47" i="5" s="1"/>
  <c r="J32" i="1"/>
  <c r="J86" i="1"/>
  <c r="G16" i="5" s="1"/>
  <c r="F28" i="1"/>
  <c r="J29" i="1"/>
  <c r="J60" i="1"/>
  <c r="C53" i="5" s="1"/>
  <c r="G28" i="1"/>
  <c r="C12" i="5"/>
  <c r="I15" i="1"/>
  <c r="J83" i="1"/>
  <c r="G14" i="5" s="1"/>
  <c r="I153" i="1"/>
  <c r="J55" i="1" l="1"/>
  <c r="I158" i="1"/>
  <c r="I148" i="1"/>
  <c r="I111" i="1"/>
  <c r="I98" i="1" s="1"/>
  <c r="J28" i="1"/>
  <c r="I43" i="1"/>
  <c r="J43" i="1" s="1"/>
  <c r="J25" i="1"/>
  <c r="C48" i="5" s="1"/>
  <c r="J78" i="1"/>
  <c r="J15" i="1"/>
  <c r="I143" i="1"/>
  <c r="J73" i="1"/>
  <c r="L12" i="5" s="1"/>
  <c r="J34" i="1"/>
  <c r="J70" i="1"/>
  <c r="F72" i="1"/>
  <c r="J72" i="1" s="1"/>
  <c r="G19" i="5"/>
  <c r="H14" i="5" s="1"/>
  <c r="J71" i="1"/>
  <c r="C13" i="5"/>
  <c r="D13" i="5" s="1"/>
  <c r="J38" i="1"/>
  <c r="J39" i="1"/>
  <c r="C61" i="5" s="1"/>
  <c r="R13" i="5"/>
  <c r="S12" i="5" s="1"/>
  <c r="H22" i="1"/>
  <c r="W11" i="5"/>
  <c r="W12" i="5"/>
  <c r="J23" i="1"/>
  <c r="C57" i="5"/>
  <c r="L11" i="5"/>
  <c r="G22" i="1"/>
  <c r="J66" i="1" l="1"/>
  <c r="I22" i="1"/>
  <c r="I137" i="1"/>
  <c r="I96" i="1" s="1"/>
  <c r="H18" i="5"/>
  <c r="H13" i="5"/>
  <c r="H15" i="5"/>
  <c r="D12" i="5"/>
  <c r="H11" i="5"/>
  <c r="H12" i="5"/>
  <c r="H17" i="5"/>
  <c r="F22" i="1"/>
  <c r="L14" i="5"/>
  <c r="M13" i="5" s="1"/>
  <c r="H16" i="5"/>
  <c r="S11" i="5"/>
  <c r="S13" i="5" s="1"/>
  <c r="J21" i="1"/>
  <c r="F21" i="1"/>
  <c r="H247" i="1" s="1"/>
  <c r="J76" i="1" s="1"/>
  <c r="W13" i="5"/>
  <c r="D11" i="5"/>
  <c r="M12" i="5" l="1"/>
  <c r="H19" i="5"/>
  <c r="M11" i="5"/>
  <c r="M14" i="5" l="1"/>
  <c r="D58" i="5" l="1"/>
  <c r="D52" i="5"/>
  <c r="D57" i="5"/>
  <c r="D50" i="5"/>
  <c r="D51" i="5"/>
  <c r="D63" i="5"/>
  <c r="D54" i="5"/>
  <c r="D59" i="5"/>
  <c r="D48" i="5"/>
  <c r="D64" i="5"/>
  <c r="D61" i="5"/>
  <c r="D60" i="5"/>
  <c r="D53" i="5"/>
  <c r="D49" i="5"/>
  <c r="D62" i="5"/>
  <c r="D65" i="5"/>
  <c r="D56" i="5"/>
  <c r="D55" i="5"/>
  <c r="D47" i="5"/>
  <c r="D66" i="5" s="1"/>
</calcChain>
</file>

<file path=xl/sharedStrings.xml><?xml version="1.0" encoding="utf-8"?>
<sst xmlns="http://schemas.openxmlformats.org/spreadsheetml/2006/main" count="8788" uniqueCount="339">
  <si>
    <t>Total</t>
  </si>
  <si>
    <t>M</t>
  </si>
  <si>
    <t>F</t>
  </si>
  <si>
    <t>Apelación</t>
  </si>
  <si>
    <t>Casación</t>
  </si>
  <si>
    <t>Instrucc.</t>
  </si>
  <si>
    <t>Descargo</t>
  </si>
  <si>
    <t>Fallecimiento</t>
  </si>
  <si>
    <t>Amparo</t>
  </si>
  <si>
    <t xml:space="preserve"> </t>
  </si>
  <si>
    <t>Conocidas</t>
  </si>
  <si>
    <t xml:space="preserve">  </t>
  </si>
  <si>
    <t>Total General</t>
  </si>
  <si>
    <t>Impartida</t>
  </si>
  <si>
    <t>Recibida</t>
  </si>
  <si>
    <t>2.1 Casos Asignados</t>
  </si>
  <si>
    <t>Mensual</t>
  </si>
  <si>
    <t>Consolidado</t>
  </si>
  <si>
    <t>Oficina:</t>
  </si>
  <si>
    <t>Fecha:</t>
  </si>
  <si>
    <t>3.2  Etapa Preparatoria</t>
  </si>
  <si>
    <t>Rechazados</t>
  </si>
  <si>
    <t>Acogidos</t>
  </si>
  <si>
    <t>Hábeas Corpus</t>
  </si>
  <si>
    <t>Amnistía</t>
  </si>
  <si>
    <t>Prescripción</t>
  </si>
  <si>
    <t>Extinción</t>
  </si>
  <si>
    <t xml:space="preserve"> 4. Expedientes Semiactivos</t>
  </si>
  <si>
    <t>Conciliación</t>
  </si>
  <si>
    <t>Recursos de Apelación</t>
  </si>
  <si>
    <t xml:space="preserve">Extinción </t>
  </si>
  <si>
    <t>Sustituciones:</t>
  </si>
  <si>
    <t>Casos</t>
  </si>
  <si>
    <t>No</t>
  </si>
  <si>
    <t>Fecha</t>
  </si>
  <si>
    <t>Violación</t>
  </si>
  <si>
    <t>Juicio</t>
  </si>
  <si>
    <t>Indultos</t>
  </si>
  <si>
    <t>Libertad Asistida</t>
  </si>
  <si>
    <t>a) Cambio de Residencia</t>
  </si>
  <si>
    <t>Capacitación:</t>
  </si>
  <si>
    <t>h) Libertad sin Medida Cautelar</t>
  </si>
  <si>
    <t>Depositados</t>
  </si>
  <si>
    <t>Sanción con Apelación</t>
  </si>
  <si>
    <t>Solicitadas</t>
  </si>
  <si>
    <t>Rechazadas</t>
  </si>
  <si>
    <t>Acogidas</t>
  </si>
  <si>
    <t>Depositadas</t>
  </si>
  <si>
    <t xml:space="preserve">Sanción Privativa de Libertad </t>
  </si>
  <si>
    <t>5.Expedientes Activos</t>
  </si>
  <si>
    <t>Otras</t>
  </si>
  <si>
    <t>Prisión Domiciliaria</t>
  </si>
  <si>
    <t>Cesación de la Sanción</t>
  </si>
  <si>
    <t>Sanciones Socio-educativas</t>
  </si>
  <si>
    <t>Criterio de Oportunidad</t>
  </si>
  <si>
    <t>Archivo Definitivo</t>
  </si>
  <si>
    <t>Nulidad del Procedimiento</t>
  </si>
  <si>
    <t>Declinatoria al Tribunal Ordinario</t>
  </si>
  <si>
    <t>Juicio Abreviado Acuerdo Pleno</t>
  </si>
  <si>
    <t>Auto de No Ha Lugar</t>
  </si>
  <si>
    <t>Auto de Apertura a Juicio</t>
  </si>
  <si>
    <t>3.4  Etapa de Juicio (Conclusión Definitiva)</t>
  </si>
  <si>
    <t xml:space="preserve">Etapas </t>
  </si>
  <si>
    <t xml:space="preserve"> 1. Casos Activos al Iniciar el Mes</t>
  </si>
  <si>
    <t xml:space="preserve"> 2. Ingresos en el Mes</t>
  </si>
  <si>
    <t>3. Egresos en el Mes</t>
  </si>
  <si>
    <t>3.1 Conclusión Definitiva</t>
  </si>
  <si>
    <t>3.3  Etapa Intermedia</t>
  </si>
  <si>
    <t>Perdon Judicial (Con Sanción Eximida)</t>
  </si>
  <si>
    <t>3.5  Etapa de Juicio (Conclusión no Definitiva)</t>
  </si>
  <si>
    <t>Suspensión Condicional de la Sanción</t>
  </si>
  <si>
    <t>Perdon Judicial (Con reducción de la Sanción)</t>
  </si>
  <si>
    <t>Sentencia con Envío</t>
  </si>
  <si>
    <t>Confirmación de Sentencia</t>
  </si>
  <si>
    <t>Cumplimiento Especial de la Sanción</t>
  </si>
  <si>
    <t>Unificación de las Sanciones</t>
  </si>
  <si>
    <t>Cómputo Definitivo de las Sanciones</t>
  </si>
  <si>
    <t>Suspensión Condicional del Procedimiento</t>
  </si>
  <si>
    <t>b) Obligación de Presentarse ante una Autoridad</t>
  </si>
  <si>
    <t>c) Prohibición de Traslado sin Autorización</t>
  </si>
  <si>
    <t>d) Prohibición de Visitar Determinadas Personas</t>
  </si>
  <si>
    <t>e) Detención en su Propio Domicilio</t>
  </si>
  <si>
    <t>f) Poner Bajo Custodia de otra Persona o Institución</t>
  </si>
  <si>
    <t>g)Privación Provisional de Libertad</t>
  </si>
  <si>
    <t>6.  Desapoderamientos en el Mes</t>
  </si>
  <si>
    <t>Recursos de Casación</t>
  </si>
  <si>
    <t>Revisión Penal del Caso</t>
  </si>
  <si>
    <t>Revisión de la Medida Cautelar</t>
  </si>
  <si>
    <t xml:space="preserve">Oposición en Audiencia </t>
  </si>
  <si>
    <t xml:space="preserve">Oposición Fuera de Audiencia </t>
  </si>
  <si>
    <t>Apelación de la Medida Cautelar</t>
  </si>
  <si>
    <t>Inconstitucionalidad Difusa</t>
  </si>
  <si>
    <t>Inconstitucionalidad Concentrada</t>
  </si>
  <si>
    <t>Escrito de Reparos y Excepciones</t>
  </si>
  <si>
    <t>Escrito de Defensa</t>
  </si>
  <si>
    <t>7.3 Otras Solicitudes</t>
  </si>
  <si>
    <t>Querellas a las Autoridades</t>
  </si>
  <si>
    <t xml:space="preserve">Archivo Provisional </t>
  </si>
  <si>
    <t>Envío a Hogar Crea</t>
  </si>
  <si>
    <t>Solicitud a la Unidad de  Investigación</t>
  </si>
  <si>
    <t xml:space="preserve">Solicitud al Trabajador Social </t>
  </si>
  <si>
    <t>Variación de Calificación</t>
  </si>
  <si>
    <t>Penal Abreviado Parcial</t>
  </si>
  <si>
    <t>Suspensión  Condicional del Procedimiento</t>
  </si>
  <si>
    <t>Quejas por Retardo de Justicia</t>
  </si>
  <si>
    <t>Pronto Despacho</t>
  </si>
  <si>
    <t>Perdón Judicial</t>
  </si>
  <si>
    <t xml:space="preserve">Penal Abreviado Pleno </t>
  </si>
  <si>
    <t>Elaboración de Acto de Alguacil</t>
  </si>
  <si>
    <t>Revisión de la Sanción</t>
  </si>
  <si>
    <t>Cómputo Definitivo de la Sanción</t>
  </si>
  <si>
    <t>Solicitud de Traslado</t>
  </si>
  <si>
    <t>3.6  Etapa Ejecución de la Sanción</t>
  </si>
  <si>
    <t>Amonestación y Advertencia</t>
  </si>
  <si>
    <t>Juicio Abreviado Acuerdo Parcial</t>
  </si>
  <si>
    <t xml:space="preserve">Vistas Conocidas </t>
  </si>
  <si>
    <t xml:space="preserve">Agilización de Libertad </t>
  </si>
  <si>
    <t>Rebeldía</t>
  </si>
  <si>
    <t>Reconocimiento de Personas</t>
  </si>
  <si>
    <t>Anticipo de Pruebas</t>
  </si>
  <si>
    <t>Participación en la Investigación</t>
  </si>
  <si>
    <t>Charlas Impartidas</t>
  </si>
  <si>
    <t>Sanción Mínima   (Sanción Cumplida)</t>
  </si>
  <si>
    <t>Sanción Mínima   (Sin Apelación)</t>
  </si>
  <si>
    <t>Recursos</t>
  </si>
  <si>
    <t>Instrucción</t>
  </si>
  <si>
    <t>Resultados</t>
  </si>
  <si>
    <t>Nombre de los (las)  Imputados (as)</t>
  </si>
  <si>
    <t>DETALLES</t>
  </si>
  <si>
    <t>Resolución de Peticiones</t>
  </si>
  <si>
    <t xml:space="preserve">Orden de Orientación y Supervisión </t>
  </si>
  <si>
    <t>Traslados Otorgados Fuera de la Jurisdicción</t>
  </si>
  <si>
    <t>Traslados Otorgados Hacia la Jurisdicción</t>
  </si>
  <si>
    <t>4.1  Rebeldías</t>
  </si>
  <si>
    <t>4.2 Soluciones Alternativas</t>
  </si>
  <si>
    <t xml:space="preserve">5.2 Medidas Cautelares </t>
  </si>
  <si>
    <t xml:space="preserve">5.1 Reactivación de Casos por Apelación  de Otro </t>
  </si>
  <si>
    <t>6.2 Por Otro Defensor</t>
  </si>
  <si>
    <t>6.1 Por Abogado Privado</t>
  </si>
  <si>
    <t>6.3 Por Envío a Otra Jurisdicción</t>
  </si>
  <si>
    <t>6.4 Por Otros</t>
  </si>
  <si>
    <t>7. Registro de Actividades y Solicitudes Realizadas en el Mes</t>
  </si>
  <si>
    <t>Inadmisibles</t>
  </si>
  <si>
    <t>Desistidos</t>
  </si>
  <si>
    <t>Realizadas</t>
  </si>
  <si>
    <t>Desistidas</t>
  </si>
  <si>
    <t>7.2 Procesos Constitucionales</t>
  </si>
  <si>
    <t>Hábeas Data</t>
  </si>
  <si>
    <t>Revisión Contra Decisiones de Amparo</t>
  </si>
  <si>
    <t>Revisión Constitucional de Decisiones Jurisdiccionales</t>
  </si>
  <si>
    <t>Cumplimiento de la Sanción en el Extranjero</t>
  </si>
  <si>
    <t>Permiso</t>
  </si>
  <si>
    <t>Inhibición</t>
  </si>
  <si>
    <t>Recusación</t>
  </si>
  <si>
    <t>Indulto</t>
  </si>
  <si>
    <t>Certificaciones</t>
  </si>
  <si>
    <t>Cumplimiento de la Sanción en el Extrajero</t>
  </si>
  <si>
    <t>8. Cantidad de Asistencias en Etapa Preparatoria</t>
  </si>
  <si>
    <t>Vistas Recesadas</t>
  </si>
  <si>
    <t xml:space="preserve"> Vistas Suspendidas</t>
  </si>
  <si>
    <t>Interrogatorios</t>
  </si>
  <si>
    <t>Otros</t>
  </si>
  <si>
    <t>9. Cantidad de Audiencias Preliminares</t>
  </si>
  <si>
    <t>Recesadas</t>
  </si>
  <si>
    <t>Suspendidas</t>
  </si>
  <si>
    <t>10. Cantidad de Audiencias de Fondo</t>
  </si>
  <si>
    <t>Incidentes</t>
  </si>
  <si>
    <t>Visitas a Centros de Privación</t>
  </si>
  <si>
    <t>Visitas a los Destacamentos</t>
  </si>
  <si>
    <t>Turnos Realizados</t>
  </si>
  <si>
    <t>Participación en Actividades Especiales</t>
  </si>
  <si>
    <t>11. Otras Actividades</t>
  </si>
  <si>
    <t>12. Total de Casos al Finalizar el Mes</t>
  </si>
  <si>
    <t>Archivo Definitivo/Sobreseimiento Definitivo</t>
  </si>
  <si>
    <t>Archivo Provisional/Sobreseimiento Provisional</t>
  </si>
  <si>
    <t>a) Desde la Policía</t>
  </si>
  <si>
    <t>b) Desde la Fiscalía</t>
  </si>
  <si>
    <t>CASOS DESAPODERADOS</t>
  </si>
  <si>
    <t>CASOS ASIGNADOS</t>
  </si>
  <si>
    <t>OTRAS SOLICITUDES Y ACTIVIDADES</t>
  </si>
  <si>
    <t>TURNOS REALIZADOS</t>
  </si>
  <si>
    <t xml:space="preserve">VISITAS DESTACAMENTALES </t>
  </si>
  <si>
    <t>VISITAS A CENTROS DE PRIVACION</t>
  </si>
  <si>
    <t>DEPOSITO DE ACCIONES CONSTITUCIONALES</t>
  </si>
  <si>
    <t>DEPOSITO DE RECURSOS Y REVISIONES</t>
  </si>
  <si>
    <t>REBELDIAS</t>
  </si>
  <si>
    <t xml:space="preserve">LECTURAS FALLOS RESERVADOS </t>
  </si>
  <si>
    <t>SUSTITUCIONES RECESADAS</t>
  </si>
  <si>
    <t>SUSTITUCIONES SUSPENDIDAS</t>
  </si>
  <si>
    <t>SUSTITUCIONES CONOCIDAS</t>
  </si>
  <si>
    <t>SUSTITUCIONES  SOLICITADAS</t>
  </si>
  <si>
    <t>AUDIENCIAS DE INCIDENTES</t>
  </si>
  <si>
    <t>AUDIENCIAS DE FONDO RECESADAS</t>
  </si>
  <si>
    <t>AUDIENCIAS DE FONDO SUSPENDIDAS</t>
  </si>
  <si>
    <t>AUDIENCIAS DE FONDO CONOCIDAS</t>
  </si>
  <si>
    <t>AUDIENCIAS PRELIMINARES RECESADAS</t>
  </si>
  <si>
    <t>AUDIENCIAS PRELIMINARES SUSPENDIDAS</t>
  </si>
  <si>
    <t>AUDIENCIAS PRELIMINARES CONOCIDAS</t>
  </si>
  <si>
    <t>OTRAS ASISTENCIAS EN ETAPA PREPARATORIA</t>
  </si>
  <si>
    <t xml:space="preserve">                EXTINCIONES / CRITERIOS DE OPORTUNIDAD / ARCHIVOS - SOBRESEIMIENTOS (PROVISIONALES Y DEFINITIVOS)</t>
  </si>
  <si>
    <t>REVISIONES DE OFICIO</t>
  </si>
  <si>
    <t>REVISIONES DE MEDIDAS SUSPENDIDAS</t>
  </si>
  <si>
    <t>REVISIONES DE MEDIDAS CONOCIDAS</t>
  </si>
  <si>
    <t>APELACIONES DE MEDIDAS SUSPENDIDAS</t>
  </si>
  <si>
    <t>APELACIONES DE MEDIDAS CONOCIDAS</t>
  </si>
  <si>
    <t>MEDIDAS CAUTELAR SUSPENDIDAS</t>
  </si>
  <si>
    <t>MEDIDAS CAUTELAR CONOCIDAS</t>
  </si>
  <si>
    <t>Tribunal</t>
  </si>
  <si>
    <t>Calificación</t>
  </si>
  <si>
    <t>Nombres de los (as) Imputados (as)</t>
  </si>
  <si>
    <t>No.</t>
  </si>
  <si>
    <t>Coordinador(a):</t>
  </si>
  <si>
    <t>2.2 Casos Reasignados</t>
  </si>
  <si>
    <t>DIRECCIÓN TÉCNICA</t>
  </si>
  <si>
    <t>PRINCIPAL</t>
  </si>
  <si>
    <t xml:space="preserve"> JURISDICCION</t>
  </si>
  <si>
    <t>CASOS INGRESADOS</t>
  </si>
  <si>
    <t>PORCENTAJE</t>
  </si>
  <si>
    <t>Niños</t>
  </si>
  <si>
    <t>Niñas</t>
  </si>
  <si>
    <t>TOTAL</t>
  </si>
  <si>
    <t>Cantidad de Audiencias Preliminares</t>
  </si>
  <si>
    <t>Cantidad de Audiencias de Fondo</t>
  </si>
  <si>
    <t xml:space="preserve">Soluciones Alternativas </t>
  </si>
  <si>
    <t xml:space="preserve">Conocidas </t>
  </si>
  <si>
    <t xml:space="preserve">Suspendidas </t>
  </si>
  <si>
    <t>Medidas</t>
  </si>
  <si>
    <t xml:space="preserve">COMPARACION DE ENTRADA DE CASOS POR SEXO </t>
  </si>
  <si>
    <t xml:space="preserve">MEDIDAS CAUTELARES EN MATERIA PENAL JUVENIL </t>
  </si>
  <si>
    <t xml:space="preserve">Total </t>
  </si>
  <si>
    <t>%</t>
  </si>
  <si>
    <t>CANTIDAD DE CASOS RESUELTOS POR TIPO DE DECISIÓN EN MATERIA PENAL JUVENIL</t>
  </si>
  <si>
    <t xml:space="preserve">CANTIDAD DE CASOS RESUELTOS MEDIANTE MECANISMOS ALTERNATIVOS  EN MATERIA PENAL JUVENIL </t>
  </si>
  <si>
    <t xml:space="preserve"> Cambio de Residencia</t>
  </si>
  <si>
    <t>Obligación de Presentarse ante una Autoridad</t>
  </si>
  <si>
    <t>Prohibición de Traslado sin Autorización</t>
  </si>
  <si>
    <t>Prohibición de Visitar Determinadas Personas</t>
  </si>
  <si>
    <t>Detención en su Propio Domicilio</t>
  </si>
  <si>
    <t>Poner Bajo Custodia de otra Persona o Institución</t>
  </si>
  <si>
    <t>Privación Provisional de Libertad</t>
  </si>
  <si>
    <t>Libertad sin Medida Cautelar</t>
  </si>
  <si>
    <t>Ábeas Corpus</t>
  </si>
  <si>
    <t xml:space="preserve">Casación </t>
  </si>
  <si>
    <t>Revisión</t>
  </si>
  <si>
    <t xml:space="preserve">Recurso Apelación </t>
  </si>
  <si>
    <t xml:space="preserve">Apelación de la medida  cautelar </t>
  </si>
  <si>
    <t xml:space="preserve">ABRIL-JUNIO-2021 </t>
  </si>
  <si>
    <t>2do.Trim. 21</t>
  </si>
  <si>
    <t>ISAIAS PEREZ RIVAS</t>
  </si>
  <si>
    <t>PUERTO PLATA</t>
  </si>
  <si>
    <t>ANGELA RAMIREZ</t>
  </si>
  <si>
    <t>DISTRITO NACIONAL</t>
  </si>
  <si>
    <t>trimestre</t>
  </si>
  <si>
    <t>Daisy Valerio</t>
  </si>
  <si>
    <t>Santiago.</t>
  </si>
  <si>
    <t>X</t>
  </si>
  <si>
    <t>SHEILA MABEL THOMAS RODRIGUEZ</t>
  </si>
  <si>
    <t xml:space="preserve">MAO VALVERDE </t>
  </si>
  <si>
    <t>abril-junio</t>
  </si>
  <si>
    <t>YASMIN VASQUEZ FEBRILLET</t>
  </si>
  <si>
    <t>PROV. SANTO DOMINGO</t>
  </si>
  <si>
    <t>Abril-Junio, 2021</t>
  </si>
  <si>
    <t>Jose Antonio Castillo Vicente</t>
  </si>
  <si>
    <t>Distrito Judicial de Monte Plata</t>
  </si>
  <si>
    <t>Consolidado Abril-Junio 2021</t>
  </si>
  <si>
    <t>EDGAR AQUINO</t>
  </si>
  <si>
    <t>SAN PEDRO DE MACORIS</t>
  </si>
  <si>
    <t>ABRIL-JUNIO 21</t>
  </si>
  <si>
    <t>EDGAR ANTONIO AQUINO MARIÑEZ</t>
  </si>
  <si>
    <t>ONDP EL SEIBO - CONSOLIDADO TRIM 2-2021</t>
  </si>
  <si>
    <t>ROSA ELENA DE MORLA MARTE</t>
  </si>
  <si>
    <t>LA ROMANA</t>
  </si>
  <si>
    <t>Abril-Junio 2021</t>
  </si>
  <si>
    <t>Jose Emilio Marte Guillen</t>
  </si>
  <si>
    <t>Higuey</t>
  </si>
  <si>
    <t>ABRIL-MAYO 2021</t>
  </si>
  <si>
    <t xml:space="preserve">Lic. Daniel Watts -Coordinador </t>
  </si>
  <si>
    <t>ONDP-Hato Mayor-Consolidaddo</t>
  </si>
  <si>
    <t>x</t>
  </si>
  <si>
    <t xml:space="preserve">Samaury A. Pujols Tejeda </t>
  </si>
  <si>
    <t>Defensa Publica de San Jose de Ocoa</t>
  </si>
  <si>
    <t>2do. Trimestre 2021</t>
  </si>
  <si>
    <t>JUANA BAUTISTA DE LA CRUZ GONZALEZ</t>
  </si>
  <si>
    <t>DISTRITO JUDICIAL DE AZUA</t>
  </si>
  <si>
    <t xml:space="preserve">Trimestre abril- Junio </t>
  </si>
  <si>
    <t>Wascar De Los Santos</t>
  </si>
  <si>
    <t>Peravia</t>
  </si>
  <si>
    <t>Trimestral-Abril-Junio</t>
  </si>
  <si>
    <t>TAHIANA ATABEIRA LANFRANCO</t>
  </si>
  <si>
    <t>COTUI</t>
  </si>
  <si>
    <t>ABRIL JUNIO 2021</t>
  </si>
  <si>
    <t>Pedro Antonio Reynoso Pimentel</t>
  </si>
  <si>
    <t>Monseñor Nouel - Bonao</t>
  </si>
  <si>
    <t>Trimestre: Abril-junio 2021</t>
  </si>
  <si>
    <t xml:space="preserve">PETRA RODRGUEZ/CONSOLIDADO SFM </t>
  </si>
  <si>
    <t>SAN FRANCISCO DE MACORIS</t>
  </si>
  <si>
    <t xml:space="preserve">TRIMESTRE ABRIL-JUNIO 2021 </t>
  </si>
  <si>
    <t>PETRA RODRIGUEZ /ABOGADOS DE OFICIO DE SAMANA</t>
  </si>
  <si>
    <t>SAMANA</t>
  </si>
  <si>
    <t xml:space="preserve">TRIMESTRE ABRIL JUNIO 2021 </t>
  </si>
  <si>
    <t xml:space="preserve">PETRA RODRIGUEZ/CONSOLIDADO ABOGADOS OFICIO NAGUA </t>
  </si>
  <si>
    <t xml:space="preserve">NAGUA </t>
  </si>
  <si>
    <t>CRISTINO LARA CORDERO</t>
  </si>
  <si>
    <t>SALCEDO</t>
  </si>
  <si>
    <t>informe de abril-junio 2021</t>
  </si>
  <si>
    <t>José Alejandro Sirí Rodríguez</t>
  </si>
  <si>
    <t xml:space="preserve">Villa Altagracia </t>
  </si>
  <si>
    <t>ABRIL-JUNIO 2021 (05/07/2021)</t>
  </si>
  <si>
    <t>MARCIA ÁNGELES SUÁREZ</t>
  </si>
  <si>
    <t>Distrito de La Vega</t>
  </si>
  <si>
    <t>Distrito de Constanza</t>
  </si>
  <si>
    <t>MARIA MERCEDES DE PAULA</t>
  </si>
  <si>
    <t>BARAHONA</t>
  </si>
  <si>
    <t>MES DE ABRIL-JUNIO 2021</t>
  </si>
  <si>
    <t>Formulario 6</t>
  </si>
  <si>
    <t>LUIS AMAURY DE LEÓN CUEVAS</t>
  </si>
  <si>
    <t>NEYBA</t>
  </si>
  <si>
    <t>TRIMESTRAL ABRIL, 2021</t>
  </si>
  <si>
    <t xml:space="preserve">Dialma Feliz Mendez </t>
  </si>
  <si>
    <t>Pedernales, Trimestral Abril-Junio NNA 2021</t>
  </si>
  <si>
    <t>JIMANI</t>
  </si>
  <si>
    <t>ABRIL-JUNIO 2021</t>
  </si>
  <si>
    <t>MARILYN REYNOSO D.</t>
  </si>
  <si>
    <t>ELIAS PIÑA</t>
  </si>
  <si>
    <t>MIGUEL ANGEL ROA CABRERA</t>
  </si>
  <si>
    <t>San Cristóbal</t>
  </si>
  <si>
    <t>Abril-Junio 2021.</t>
  </si>
  <si>
    <t xml:space="preserve">ELIZABETH RODRIGUEZ DIAZ </t>
  </si>
  <si>
    <t>Abril-Junio</t>
  </si>
  <si>
    <t>Wendis Almonte Reyes</t>
  </si>
  <si>
    <t>Dajabon (Gioconda Solis y Yisel de Leon)</t>
  </si>
  <si>
    <t>abril-junio 2021</t>
  </si>
  <si>
    <t>Montecristi</t>
  </si>
  <si>
    <t>ABRIL-JUNIO</t>
  </si>
  <si>
    <t>Santiago Rodriguez (Rogelina Rodriguez y Catherine Dominguez)</t>
  </si>
  <si>
    <t>ALBIN ANTONIO BELLO SEGURA</t>
  </si>
  <si>
    <t>LAS MATAS DE FARFAN</t>
  </si>
  <si>
    <t>2021 ABRIL-JUNIO</t>
  </si>
  <si>
    <t xml:space="preserve"> Sanción Mínima   (Sanción Cumplida)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</si>
</sst>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&quot;€&quot;_-;\-* #,##0.00\ &quot;€&quot;_-;_-* &quot;-&quot;??\ &quot;€&quot;_-;_-@_-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0"/>
      <name val="Arial"/>
      <family val="2"/>
    </font>
    <font>
      <sz val="18"/>
      <name val="Arial"/>
      <family val="2"/>
    </font>
    <font>
      <b/>
      <sz val="10"/>
      <color indexed="8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10"/>
      <name val="Maiandra GD"/>
      <family val="2"/>
    </font>
    <font>
      <b/>
      <sz val="14"/>
      <name val="Maiandra GD"/>
      <family val="2"/>
    </font>
    <font>
      <sz val="14"/>
      <name val="Maiandra GD"/>
      <family val="2"/>
    </font>
    <font>
      <u/>
      <sz val="14"/>
      <name val="Maiandra GD"/>
      <family val="2"/>
    </font>
    <font>
      <b/>
      <u/>
      <sz val="14"/>
      <name val="Maiandra GD"/>
      <family val="2"/>
    </font>
    <font>
      <b/>
      <sz val="18"/>
      <name val="Maiandra GD"/>
      <family val="2"/>
    </font>
    <font>
      <b/>
      <sz val="20"/>
      <name val="Maiandra GD"/>
      <family val="2"/>
    </font>
    <font>
      <sz val="10"/>
      <name val="Arial"/>
      <family val="2"/>
    </font>
    <font>
      <b/>
      <sz val="11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0"/>
      <color theme="1"/>
      <name val="Arial"/>
      <family val="2"/>
    </font>
    <font>
      <b/>
      <sz val="11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FFFFFF"/>
      <name val="Times New Roman"/>
      <family val="1"/>
    </font>
    <font>
      <sz val="10"/>
      <name val="Arial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164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4" fillId="0" borderId="0"/>
    <xf numFmtId="0" fontId="4" fillId="0" borderId="0"/>
    <xf numFmtId="9" fontId="2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2" fillId="0" borderId="0"/>
    <xf numFmtId="0" fontId="2" fillId="0" borderId="0"/>
    <xf numFmtId="0" fontId="34" fillId="0" borderId="0"/>
    <xf numFmtId="164" fontId="2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" fillId="0" borderId="0"/>
  </cellStyleXfs>
  <cellXfs count="1005">
    <xf numFmtId="0" fontId="0" fillId="0" borderId="0" xfId="0"/>
    <xf numFmtId="0" fontId="4" fillId="0" borderId="0" xfId="0" applyFont="1"/>
    <xf numFmtId="0" fontId="4" fillId="0" borderId="0" xfId="0" applyFont="1" applyBorder="1" applyAlignment="1">
      <alignment vertical="top" wrapText="1"/>
    </xf>
    <xf numFmtId="0" fontId="4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3" fillId="0" borderId="4" xfId="0" applyFont="1" applyBorder="1" applyAlignment="1">
      <alignment horizontal="center"/>
    </xf>
    <xf numFmtId="0" fontId="0" fillId="0" borderId="5" xfId="0" applyFill="1" applyBorder="1"/>
    <xf numFmtId="0" fontId="4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4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4" fillId="0" borderId="0" xfId="0" applyFont="1" applyBorder="1" applyProtection="1">
      <protection locked="0"/>
    </xf>
    <xf numFmtId="0" fontId="4" fillId="0" borderId="0" xfId="0" applyFont="1" applyBorder="1" applyAlignment="1" applyProtection="1">
      <alignment horizontal="center" vertical="top" wrapText="1"/>
      <protection locked="0"/>
    </xf>
    <xf numFmtId="0" fontId="4" fillId="0" borderId="0" xfId="0" applyFont="1" applyFill="1"/>
    <xf numFmtId="0" fontId="7" fillId="0" borderId="0" xfId="0" applyFont="1" applyFill="1" applyBorder="1" applyAlignment="1">
      <alignment horizontal="left" vertical="center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7" xfId="0" applyFont="1" applyBorder="1"/>
    <xf numFmtId="0" fontId="4" fillId="0" borderId="0" xfId="0" applyFont="1" applyBorder="1" applyAlignment="1" applyProtection="1">
      <alignment horizontal="left"/>
      <protection locked="0"/>
    </xf>
    <xf numFmtId="0" fontId="4" fillId="0" borderId="8" xfId="0" applyFont="1" applyBorder="1" applyProtection="1">
      <protection locked="0"/>
    </xf>
    <xf numFmtId="0" fontId="4" fillId="0" borderId="9" xfId="0" applyFont="1" applyBorder="1"/>
    <xf numFmtId="0" fontId="4" fillId="0" borderId="7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0" fontId="4" fillId="0" borderId="10" xfId="0" applyFont="1" applyBorder="1" applyAlignment="1">
      <alignment vertical="top"/>
    </xf>
    <xf numFmtId="0" fontId="4" fillId="0" borderId="7" xfId="0" applyFont="1" applyBorder="1" applyAlignment="1">
      <alignment vertical="top" wrapText="1"/>
    </xf>
    <xf numFmtId="14" fontId="0" fillId="0" borderId="11" xfId="0" applyNumberFormat="1" applyBorder="1"/>
    <xf numFmtId="0" fontId="0" fillId="0" borderId="11" xfId="0" applyBorder="1"/>
    <xf numFmtId="0" fontId="0" fillId="0" borderId="7" xfId="0" applyBorder="1"/>
    <xf numFmtId="0" fontId="0" fillId="0" borderId="0" xfId="0" applyBorder="1"/>
    <xf numFmtId="14" fontId="0" fillId="0" borderId="0" xfId="0" applyNumberFormat="1" applyBorder="1"/>
    <xf numFmtId="3" fontId="0" fillId="0" borderId="0" xfId="0" applyNumberFormat="1" applyBorder="1" applyAlignment="1">
      <alignment horizontal="center"/>
    </xf>
    <xf numFmtId="0" fontId="0" fillId="0" borderId="0" xfId="0" applyFill="1" applyBorder="1"/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0" fillId="0" borderId="14" xfId="0" applyBorder="1"/>
    <xf numFmtId="0" fontId="0" fillId="0" borderId="11" xfId="0" applyFill="1" applyBorder="1"/>
    <xf numFmtId="14" fontId="0" fillId="0" borderId="15" xfId="0" applyNumberForma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0" xfId="0" applyBorder="1" applyAlignment="1">
      <alignment horizontal="center"/>
    </xf>
    <xf numFmtId="0" fontId="0" fillId="0" borderId="19" xfId="0" applyBorder="1"/>
    <xf numFmtId="0" fontId="2" fillId="0" borderId="11" xfId="0" applyFont="1" applyFill="1" applyBorder="1"/>
    <xf numFmtId="0" fontId="3" fillId="2" borderId="6" xfId="0" applyFont="1" applyFill="1" applyBorder="1" applyAlignment="1" applyProtection="1">
      <alignment horizontal="center" vertical="top" wrapText="1"/>
    </xf>
    <xf numFmtId="0" fontId="3" fillId="2" borderId="6" xfId="0" applyFont="1" applyFill="1" applyBorder="1" applyAlignment="1" applyProtection="1">
      <alignment horizontal="center"/>
    </xf>
    <xf numFmtId="0" fontId="4" fillId="3" borderId="0" xfId="0" applyFont="1" applyFill="1"/>
    <xf numFmtId="0" fontId="4" fillId="3" borderId="0" xfId="0" applyFont="1" applyFill="1" applyBorder="1"/>
    <xf numFmtId="0" fontId="7" fillId="3" borderId="0" xfId="0" applyFont="1" applyFill="1" applyBorder="1" applyAlignment="1">
      <alignment horizontal="left" vertical="top"/>
    </xf>
    <xf numFmtId="0" fontId="4" fillId="3" borderId="20" xfId="0" applyFont="1" applyFill="1" applyBorder="1" applyAlignment="1" applyProtection="1">
      <alignment horizontal="left" vertical="top"/>
    </xf>
    <xf numFmtId="0" fontId="3" fillId="3" borderId="20" xfId="0" applyFont="1" applyFill="1" applyBorder="1" applyAlignment="1" applyProtection="1">
      <alignment horizontal="center"/>
      <protection locked="0"/>
    </xf>
    <xf numFmtId="0" fontId="3" fillId="3" borderId="9" xfId="0" applyFont="1" applyFill="1" applyBorder="1" applyAlignment="1" applyProtection="1">
      <alignment horizontal="center"/>
      <protection locked="0"/>
    </xf>
    <xf numFmtId="0" fontId="4" fillId="4" borderId="0" xfId="0" applyFont="1" applyFill="1"/>
    <xf numFmtId="0" fontId="4" fillId="4" borderId="0" xfId="0" applyFont="1" applyFill="1" applyProtection="1">
      <protection locked="0"/>
    </xf>
    <xf numFmtId="0" fontId="4" fillId="4" borderId="0" xfId="0" applyFont="1" applyFill="1" applyBorder="1" applyProtection="1">
      <protection locked="0"/>
    </xf>
    <xf numFmtId="0" fontId="4" fillId="4" borderId="0" xfId="0" applyFont="1" applyFill="1" applyBorder="1"/>
    <xf numFmtId="0" fontId="10" fillId="4" borderId="0" xfId="0" applyFont="1" applyFill="1" applyBorder="1" applyAlignment="1" applyProtection="1">
      <protection locked="0"/>
    </xf>
    <xf numFmtId="0" fontId="9" fillId="4" borderId="0" xfId="0" applyFont="1" applyFill="1" applyBorder="1" applyAlignment="1" applyProtection="1">
      <protection locked="0"/>
    </xf>
    <xf numFmtId="0" fontId="4" fillId="4" borderId="0" xfId="0" applyFont="1" applyFill="1" applyBorder="1" applyAlignment="1">
      <alignment vertical="top" wrapText="1"/>
    </xf>
    <xf numFmtId="0" fontId="4" fillId="4" borderId="0" xfId="0" applyFont="1" applyFill="1" applyBorder="1" applyAlignment="1" applyProtection="1">
      <alignment vertical="top" wrapText="1"/>
    </xf>
    <xf numFmtId="0" fontId="12" fillId="4" borderId="0" xfId="0" applyFont="1" applyFill="1"/>
    <xf numFmtId="0" fontId="4" fillId="4" borderId="0" xfId="0" applyFont="1" applyFill="1" applyAlignment="1">
      <alignment horizontal="center"/>
    </xf>
    <xf numFmtId="164" fontId="4" fillId="4" borderId="0" xfId="1" applyFont="1" applyFill="1" applyBorder="1" applyAlignment="1">
      <alignment vertical="top" wrapText="1"/>
    </xf>
    <xf numFmtId="0" fontId="4" fillId="4" borderId="0" xfId="0" applyFont="1" applyFill="1" applyBorder="1" applyProtection="1"/>
    <xf numFmtId="0" fontId="4" fillId="0" borderId="0" xfId="0" applyFont="1" applyBorder="1" applyAlignment="1" applyProtection="1">
      <alignment vertical="top" wrapText="1"/>
      <protection hidden="1"/>
    </xf>
    <xf numFmtId="0" fontId="4" fillId="0" borderId="7" xfId="0" applyFont="1" applyBorder="1" applyAlignment="1">
      <alignment horizontal="center" vertical="top"/>
    </xf>
    <xf numFmtId="0" fontId="4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7" fillId="0" borderId="0" xfId="0" applyFont="1" applyFill="1" applyBorder="1" applyAlignment="1" applyProtection="1">
      <alignment horizontal="left" vertical="top"/>
    </xf>
    <xf numFmtId="0" fontId="7" fillId="2" borderId="21" xfId="0" applyFont="1" applyFill="1" applyBorder="1" applyAlignment="1" applyProtection="1">
      <alignment horizontal="left" vertical="top"/>
    </xf>
    <xf numFmtId="0" fontId="15" fillId="4" borderId="0" xfId="0" applyFont="1" applyFill="1"/>
    <xf numFmtId="0" fontId="7" fillId="2" borderId="22" xfId="0" applyFont="1" applyFill="1" applyBorder="1" applyAlignment="1" applyProtection="1">
      <alignment horizontal="left" vertical="top"/>
    </xf>
    <xf numFmtId="0" fontId="7" fillId="2" borderId="6" xfId="0" applyFont="1" applyFill="1" applyBorder="1" applyAlignment="1" applyProtection="1">
      <alignment horizontal="left" vertical="top"/>
    </xf>
    <xf numFmtId="0" fontId="7" fillId="2" borderId="21" xfId="0" applyFont="1" applyFill="1" applyBorder="1" applyAlignment="1" applyProtection="1">
      <alignment vertical="top"/>
    </xf>
    <xf numFmtId="0" fontId="10" fillId="7" borderId="21" xfId="0" applyFont="1" applyFill="1" applyBorder="1" applyAlignment="1" applyProtection="1"/>
    <xf numFmtId="0" fontId="10" fillId="7" borderId="23" xfId="0" applyFont="1" applyFill="1" applyBorder="1" applyAlignment="1" applyProtection="1"/>
    <xf numFmtId="0" fontId="10" fillId="7" borderId="6" xfId="0" applyFont="1" applyFill="1" applyBorder="1" applyProtection="1"/>
    <xf numFmtId="0" fontId="4" fillId="7" borderId="6" xfId="0" applyFont="1" applyFill="1" applyBorder="1" applyProtection="1"/>
    <xf numFmtId="0" fontId="10" fillId="7" borderId="21" xfId="0" applyFont="1" applyFill="1" applyBorder="1" applyAlignment="1" applyProtection="1">
      <alignment horizontal="left"/>
    </xf>
    <xf numFmtId="0" fontId="3" fillId="0" borderId="6" xfId="0" applyFont="1" applyBorder="1" applyAlignment="1" applyProtection="1">
      <alignment horizontal="center"/>
      <protection locked="0"/>
    </xf>
    <xf numFmtId="0" fontId="10" fillId="0" borderId="20" xfId="0" applyFont="1" applyBorder="1" applyAlignment="1" applyProtection="1">
      <protection locked="0"/>
    </xf>
    <xf numFmtId="0" fontId="3" fillId="0" borderId="20" xfId="0" applyFont="1" applyBorder="1" applyAlignment="1"/>
    <xf numFmtId="0" fontId="3" fillId="0" borderId="6" xfId="0" applyFont="1" applyFill="1" applyBorder="1" applyAlignment="1" applyProtection="1">
      <alignment horizontal="center" vertical="top" wrapText="1"/>
      <protection locked="0"/>
    </xf>
    <xf numFmtId="0" fontId="4" fillId="0" borderId="7" xfId="0" applyFont="1" applyBorder="1" applyProtection="1">
      <protection locked="0"/>
    </xf>
    <xf numFmtId="0" fontId="4" fillId="0" borderId="9" xfId="0" applyFont="1" applyBorder="1" applyProtection="1"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3" fillId="5" borderId="6" xfId="0" applyFont="1" applyFill="1" applyBorder="1" applyAlignment="1" applyProtection="1">
      <alignment horizontal="center" vertical="top" wrapText="1"/>
    </xf>
    <xf numFmtId="0" fontId="7" fillId="5" borderId="24" xfId="0" applyFont="1" applyFill="1" applyBorder="1" applyAlignment="1" applyProtection="1">
      <alignment horizontal="center" vertical="center"/>
    </xf>
    <xf numFmtId="0" fontId="7" fillId="5" borderId="0" xfId="0" applyFont="1" applyFill="1" applyBorder="1" applyAlignment="1" applyProtection="1">
      <alignment horizontal="center" vertical="center"/>
    </xf>
    <xf numFmtId="0" fontId="6" fillId="5" borderId="6" xfId="0" applyFont="1" applyFill="1" applyBorder="1" applyAlignment="1" applyProtection="1">
      <alignment horizontal="center" vertical="center" wrapText="1"/>
    </xf>
    <xf numFmtId="0" fontId="4" fillId="5" borderId="6" xfId="0" applyFont="1" applyFill="1" applyBorder="1" applyAlignment="1" applyProtection="1">
      <alignment horizontal="center" vertical="top" wrapText="1"/>
    </xf>
    <xf numFmtId="0" fontId="7" fillId="5" borderId="25" xfId="0" applyFont="1" applyFill="1" applyBorder="1" applyAlignment="1" applyProtection="1">
      <alignment horizontal="center" vertical="center"/>
    </xf>
    <xf numFmtId="0" fontId="7" fillId="5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center" vertical="center"/>
    </xf>
    <xf numFmtId="0" fontId="3" fillId="5" borderId="6" xfId="0" applyFont="1" applyFill="1" applyBorder="1" applyAlignment="1" applyProtection="1">
      <alignment horizontal="center" vertical="center"/>
    </xf>
    <xf numFmtId="0" fontId="3" fillId="2" borderId="27" xfId="0" applyFont="1" applyFill="1" applyBorder="1" applyAlignment="1" applyProtection="1">
      <alignment horizontal="center"/>
    </xf>
    <xf numFmtId="0" fontId="3" fillId="2" borderId="22" xfId="0" applyFont="1" applyFill="1" applyBorder="1" applyAlignment="1" applyProtection="1">
      <alignment horizontal="center"/>
    </xf>
    <xf numFmtId="0" fontId="10" fillId="2" borderId="6" xfId="0" applyFont="1" applyFill="1" applyBorder="1" applyAlignment="1" applyProtection="1">
      <alignment horizontal="center"/>
    </xf>
    <xf numFmtId="0" fontId="8" fillId="2" borderId="28" xfId="0" applyFont="1" applyFill="1" applyBorder="1" applyAlignment="1" applyProtection="1">
      <alignment horizontal="left" vertical="top"/>
    </xf>
    <xf numFmtId="0" fontId="10" fillId="2" borderId="23" xfId="0" applyFont="1" applyFill="1" applyBorder="1" applyAlignment="1" applyProtection="1">
      <alignment horizontal="center"/>
    </xf>
    <xf numFmtId="0" fontId="6" fillId="5" borderId="23" xfId="0" applyFont="1" applyFill="1" applyBorder="1" applyAlignment="1" applyProtection="1">
      <alignment horizontal="center" vertical="center" wrapText="1"/>
    </xf>
    <xf numFmtId="0" fontId="6" fillId="5" borderId="29" xfId="0" applyFont="1" applyFill="1" applyBorder="1" applyAlignment="1" applyProtection="1">
      <alignment horizontal="center" vertical="center" wrapText="1"/>
    </xf>
    <xf numFmtId="0" fontId="10" fillId="2" borderId="29" xfId="0" applyFont="1" applyFill="1" applyBorder="1" applyAlignment="1" applyProtection="1">
      <alignment horizontal="center" vertical="center" wrapText="1"/>
    </xf>
    <xf numFmtId="0" fontId="16" fillId="5" borderId="6" xfId="0" applyFont="1" applyFill="1" applyBorder="1" applyAlignment="1" applyProtection="1">
      <alignment horizontal="center" vertical="center" wrapText="1"/>
    </xf>
    <xf numFmtId="0" fontId="4" fillId="3" borderId="27" xfId="0" applyFont="1" applyFill="1" applyBorder="1" applyAlignment="1" applyProtection="1">
      <alignment horizontal="center"/>
    </xf>
    <xf numFmtId="0" fontId="6" fillId="5" borderId="27" xfId="0" applyFont="1" applyFill="1" applyBorder="1" applyAlignment="1" applyProtection="1">
      <alignment horizontal="center" vertical="center" wrapText="1"/>
    </xf>
    <xf numFmtId="0" fontId="4" fillId="5" borderId="29" xfId="0" applyFont="1" applyFill="1" applyBorder="1" applyAlignment="1" applyProtection="1">
      <alignment horizontal="center" vertical="center" wrapText="1"/>
    </xf>
    <xf numFmtId="0" fontId="4" fillId="5" borderId="6" xfId="0" applyFont="1" applyFill="1" applyBorder="1" applyAlignment="1" applyProtection="1">
      <alignment horizontal="center"/>
    </xf>
    <xf numFmtId="0" fontId="4" fillId="0" borderId="0" xfId="0" applyFont="1" applyBorder="1" applyProtection="1"/>
    <xf numFmtId="0" fontId="4" fillId="6" borderId="29" xfId="0" applyFont="1" applyFill="1" applyBorder="1" applyProtection="1"/>
    <xf numFmtId="0" fontId="4" fillId="6" borderId="6" xfId="0" applyFont="1" applyFill="1" applyBorder="1" applyProtection="1"/>
    <xf numFmtId="0" fontId="4" fillId="6" borderId="6" xfId="0" applyFont="1" applyFill="1" applyBorder="1" applyAlignment="1" applyProtection="1">
      <alignment vertical="top" wrapText="1"/>
    </xf>
    <xf numFmtId="0" fontId="4" fillId="0" borderId="0" xfId="0" applyFont="1" applyFill="1" applyBorder="1" applyProtection="1"/>
    <xf numFmtId="0" fontId="4" fillId="6" borderId="27" xfId="0" applyFont="1" applyFill="1" applyBorder="1" applyProtection="1"/>
    <xf numFmtId="0" fontId="3" fillId="5" borderId="29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vertical="top"/>
    </xf>
    <xf numFmtId="0" fontId="4" fillId="6" borderId="21" xfId="0" applyFont="1" applyFill="1" applyBorder="1" applyAlignment="1" applyProtection="1">
      <alignment vertical="top" wrapText="1"/>
    </xf>
    <xf numFmtId="0" fontId="4" fillId="6" borderId="27" xfId="0" applyFont="1" applyFill="1" applyBorder="1" applyAlignment="1" applyProtection="1">
      <alignment vertical="top" wrapText="1"/>
    </xf>
    <xf numFmtId="0" fontId="15" fillId="6" borderId="21" xfId="0" applyFont="1" applyFill="1" applyBorder="1" applyAlignment="1" applyProtection="1">
      <alignment vertical="top" wrapText="1"/>
    </xf>
    <xf numFmtId="0" fontId="4" fillId="6" borderId="29" xfId="0" applyFont="1" applyFill="1" applyBorder="1" applyAlignment="1" applyProtection="1">
      <alignment vertical="top" wrapText="1"/>
    </xf>
    <xf numFmtId="0" fontId="4" fillId="6" borderId="0" xfId="0" applyFont="1" applyFill="1" applyBorder="1" applyProtection="1"/>
    <xf numFmtId="0" fontId="15" fillId="6" borderId="6" xfId="0" applyFont="1" applyFill="1" applyBorder="1" applyAlignment="1" applyProtection="1">
      <alignment vertical="top" wrapText="1"/>
    </xf>
    <xf numFmtId="0" fontId="4" fillId="6" borderId="10" xfId="0" applyFont="1" applyFill="1" applyBorder="1" applyProtection="1"/>
    <xf numFmtId="0" fontId="7" fillId="0" borderId="30" xfId="0" applyFont="1" applyFill="1" applyBorder="1" applyAlignment="1" applyProtection="1">
      <alignment horizontal="left" vertical="top"/>
    </xf>
    <xf numFmtId="0" fontId="7" fillId="6" borderId="0" xfId="0" applyFont="1" applyFill="1" applyBorder="1" applyAlignment="1" applyProtection="1">
      <alignment horizontal="left" vertical="top"/>
    </xf>
    <xf numFmtId="0" fontId="4" fillId="6" borderId="6" xfId="0" applyFont="1" applyFill="1" applyBorder="1" applyAlignment="1" applyProtection="1">
      <alignment horizontal="left" vertical="top"/>
    </xf>
    <xf numFmtId="0" fontId="3" fillId="2" borderId="29" xfId="0" applyFont="1" applyFill="1" applyBorder="1" applyAlignment="1" applyProtection="1">
      <alignment horizontal="center"/>
    </xf>
    <xf numFmtId="0" fontId="3" fillId="2" borderId="24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vertical="top" wrapText="1"/>
    </xf>
    <xf numFmtId="0" fontId="4" fillId="2" borderId="0" xfId="0" applyFont="1" applyFill="1" applyProtection="1"/>
    <xf numFmtId="0" fontId="4" fillId="2" borderId="31" xfId="0" applyFont="1" applyFill="1" applyBorder="1" applyProtection="1"/>
    <xf numFmtId="0" fontId="3" fillId="5" borderId="32" xfId="0" applyFont="1" applyFill="1" applyBorder="1" applyAlignment="1" applyProtection="1">
      <alignment vertical="top" wrapText="1"/>
    </xf>
    <xf numFmtId="0" fontId="3" fillId="5" borderId="0" xfId="0" applyFont="1" applyFill="1" applyBorder="1" applyProtection="1"/>
    <xf numFmtId="0" fontId="7" fillId="5" borderId="24" xfId="0" applyFont="1" applyFill="1" applyBorder="1" applyAlignment="1" applyProtection="1">
      <alignment horizontal="left" vertical="center"/>
    </xf>
    <xf numFmtId="0" fontId="4" fillId="0" borderId="0" xfId="0" applyFont="1" applyBorder="1" applyAlignment="1" applyProtection="1">
      <alignment vertical="top" wrapText="1"/>
    </xf>
    <xf numFmtId="0" fontId="3" fillId="2" borderId="21" xfId="0" applyFont="1" applyFill="1" applyBorder="1" applyAlignment="1" applyProtection="1">
      <alignment vertical="top" wrapText="1"/>
    </xf>
    <xf numFmtId="0" fontId="7" fillId="2" borderId="0" xfId="0" applyFont="1" applyFill="1" applyBorder="1" applyAlignment="1" applyProtection="1">
      <alignment horizontal="left" vertical="top"/>
    </xf>
    <xf numFmtId="0" fontId="4" fillId="5" borderId="20" xfId="0" applyFont="1" applyFill="1" applyBorder="1" applyAlignment="1" applyProtection="1">
      <alignment vertical="top" wrapText="1"/>
    </xf>
    <xf numFmtId="0" fontId="4" fillId="0" borderId="21" xfId="0" applyFont="1" applyFill="1" applyBorder="1" applyAlignment="1" applyProtection="1">
      <alignment horizontal="center" vertical="top" wrapText="1"/>
    </xf>
    <xf numFmtId="0" fontId="4" fillId="0" borderId="33" xfId="0" applyFont="1" applyBorder="1" applyAlignment="1" applyProtection="1">
      <alignment vertical="top" wrapText="1"/>
    </xf>
    <xf numFmtId="0" fontId="4" fillId="0" borderId="23" xfId="0" applyFont="1" applyBorder="1" applyAlignment="1" applyProtection="1">
      <alignment vertical="top" wrapText="1"/>
    </xf>
    <xf numFmtId="0" fontId="4" fillId="0" borderId="28" xfId="0" applyFont="1" applyFill="1" applyBorder="1" applyAlignment="1" applyProtection="1">
      <alignment horizontal="center" vertical="top" wrapText="1"/>
    </xf>
    <xf numFmtId="0" fontId="4" fillId="0" borderId="8" xfId="0" applyFont="1" applyBorder="1" applyAlignment="1" applyProtection="1">
      <alignment vertical="top" wrapText="1"/>
    </xf>
    <xf numFmtId="0" fontId="4" fillId="0" borderId="10" xfId="0" applyFont="1" applyBorder="1" applyAlignment="1" applyProtection="1">
      <alignment vertical="top" wrapText="1"/>
    </xf>
    <xf numFmtId="0" fontId="4" fillId="0" borderId="34" xfId="0" applyFont="1" applyFill="1" applyBorder="1" applyAlignment="1" applyProtection="1">
      <alignment horizontal="center" vertical="top" wrapText="1"/>
    </xf>
    <xf numFmtId="0" fontId="4" fillId="5" borderId="33" xfId="0" applyFont="1" applyFill="1" applyBorder="1" applyAlignment="1" applyProtection="1">
      <alignment vertical="top" wrapText="1"/>
    </xf>
    <xf numFmtId="0" fontId="4" fillId="0" borderId="8" xfId="0" applyFont="1" applyFill="1" applyBorder="1" applyAlignment="1" applyProtection="1">
      <alignment horizontal="center" vertical="top" wrapText="1"/>
    </xf>
    <xf numFmtId="0" fontId="4" fillId="0" borderId="8" xfId="0" applyFont="1" applyFill="1" applyBorder="1" applyAlignment="1" applyProtection="1">
      <alignment vertical="top" wrapText="1"/>
    </xf>
    <xf numFmtId="0" fontId="4" fillId="0" borderId="33" xfId="0" applyFont="1" applyFill="1" applyBorder="1" applyAlignment="1" applyProtection="1">
      <alignment horizontal="center" vertical="top" wrapText="1"/>
    </xf>
    <xf numFmtId="0" fontId="4" fillId="0" borderId="33" xfId="0" applyFont="1" applyFill="1" applyBorder="1" applyAlignment="1" applyProtection="1">
      <alignment vertical="top" wrapText="1"/>
    </xf>
    <xf numFmtId="0" fontId="4" fillId="5" borderId="23" xfId="0" applyFont="1" applyFill="1" applyBorder="1" applyAlignment="1" applyProtection="1">
      <alignment vertical="top" wrapText="1"/>
    </xf>
    <xf numFmtId="0" fontId="4" fillId="0" borderId="23" xfId="0" applyFont="1" applyFill="1" applyBorder="1" applyAlignment="1" applyProtection="1">
      <alignment vertical="top" wrapText="1"/>
    </xf>
    <xf numFmtId="0" fontId="8" fillId="2" borderId="33" xfId="0" applyFont="1" applyFill="1" applyBorder="1" applyAlignment="1" applyProtection="1">
      <alignment horizontal="left" vertical="top"/>
    </xf>
    <xf numFmtId="0" fontId="8" fillId="2" borderId="20" xfId="0" applyFont="1" applyFill="1" applyBorder="1" applyAlignment="1" applyProtection="1">
      <alignment vertical="top"/>
    </xf>
    <xf numFmtId="0" fontId="4" fillId="2" borderId="33" xfId="0" applyFont="1" applyFill="1" applyBorder="1" applyAlignment="1" applyProtection="1">
      <alignment vertical="top" wrapText="1"/>
    </xf>
    <xf numFmtId="0" fontId="4" fillId="5" borderId="0" xfId="0" applyFont="1" applyFill="1" applyBorder="1" applyAlignment="1" applyProtection="1">
      <alignment vertical="top" wrapText="1"/>
    </xf>
    <xf numFmtId="0" fontId="4" fillId="0" borderId="33" xfId="0" applyFont="1" applyFill="1" applyBorder="1" applyAlignment="1" applyProtection="1">
      <alignment horizontal="center"/>
    </xf>
    <xf numFmtId="0" fontId="4" fillId="6" borderId="33" xfId="0" applyFont="1" applyFill="1" applyBorder="1" applyProtection="1"/>
    <xf numFmtId="0" fontId="4" fillId="6" borderId="23" xfId="0" applyFont="1" applyFill="1" applyBorder="1" applyProtection="1"/>
    <xf numFmtId="0" fontId="4" fillId="0" borderId="33" xfId="0" applyFont="1" applyBorder="1" applyAlignment="1" applyProtection="1">
      <alignment horizontal="center"/>
    </xf>
    <xf numFmtId="0" fontId="4" fillId="2" borderId="8" xfId="0" applyFont="1" applyFill="1" applyBorder="1" applyAlignment="1" applyProtection="1"/>
    <xf numFmtId="0" fontId="4" fillId="2" borderId="23" xfId="0" applyFont="1" applyFill="1" applyBorder="1" applyAlignment="1" applyProtection="1">
      <alignment vertical="top" wrapText="1"/>
    </xf>
    <xf numFmtId="0" fontId="4" fillId="8" borderId="33" xfId="0" applyFont="1" applyFill="1" applyBorder="1" applyAlignment="1" applyProtection="1">
      <alignment vertical="top" wrapText="1"/>
    </xf>
    <xf numFmtId="0" fontId="4" fillId="8" borderId="23" xfId="0" applyFont="1" applyFill="1" applyBorder="1" applyAlignment="1" applyProtection="1">
      <alignment vertical="top" wrapText="1"/>
    </xf>
    <xf numFmtId="0" fontId="4" fillId="0" borderId="33" xfId="0" applyFont="1" applyBorder="1" applyAlignment="1" applyProtection="1">
      <alignment horizontal="left" vertical="top" wrapText="1"/>
    </xf>
    <xf numFmtId="0" fontId="4" fillId="8" borderId="0" xfId="0" applyFont="1" applyFill="1" applyBorder="1" applyAlignment="1" applyProtection="1">
      <alignment horizontal="left" vertical="top" wrapText="1"/>
    </xf>
    <xf numFmtId="0" fontId="4" fillId="8" borderId="20" xfId="0" applyFont="1" applyFill="1" applyBorder="1" applyAlignment="1" applyProtection="1">
      <alignment vertical="top" wrapText="1"/>
    </xf>
    <xf numFmtId="0" fontId="4" fillId="8" borderId="21" xfId="0" applyFont="1" applyFill="1" applyBorder="1" applyAlignment="1" applyProtection="1">
      <alignment vertical="top" wrapText="1"/>
    </xf>
    <xf numFmtId="0" fontId="8" fillId="2" borderId="33" xfId="0" applyFont="1" applyFill="1" applyBorder="1" applyAlignment="1" applyProtection="1">
      <alignment vertical="top"/>
    </xf>
    <xf numFmtId="0" fontId="8" fillId="2" borderId="23" xfId="0" applyFont="1" applyFill="1" applyBorder="1" applyAlignment="1" applyProtection="1">
      <alignment vertical="top"/>
    </xf>
    <xf numFmtId="0" fontId="4" fillId="0" borderId="20" xfId="0" applyFont="1" applyBorder="1" applyAlignment="1" applyProtection="1">
      <alignment vertical="top" wrapText="1"/>
    </xf>
    <xf numFmtId="0" fontId="4" fillId="0" borderId="9" xfId="0" applyFont="1" applyBorder="1" applyAlignment="1" applyProtection="1">
      <alignment vertical="top" wrapText="1"/>
    </xf>
    <xf numFmtId="0" fontId="4" fillId="0" borderId="23" xfId="0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left"/>
    </xf>
    <xf numFmtId="0" fontId="4" fillId="0" borderId="21" xfId="0" applyFont="1" applyFill="1" applyBorder="1" applyAlignment="1" applyProtection="1"/>
    <xf numFmtId="0" fontId="4" fillId="0" borderId="0" xfId="0" applyFont="1" applyBorder="1" applyAlignment="1" applyProtection="1">
      <alignment horizontal="center"/>
    </xf>
    <xf numFmtId="0" fontId="4" fillId="2" borderId="33" xfId="0" applyFont="1" applyFill="1" applyBorder="1" applyAlignment="1" applyProtection="1">
      <alignment horizontal="center" vertical="top" wrapText="1"/>
    </xf>
    <xf numFmtId="0" fontId="4" fillId="0" borderId="21" xfId="0" applyFont="1" applyBorder="1" applyProtection="1"/>
    <xf numFmtId="0" fontId="4" fillId="0" borderId="33" xfId="0" applyFont="1" applyBorder="1" applyProtection="1"/>
    <xf numFmtId="0" fontId="4" fillId="0" borderId="23" xfId="0" applyFont="1" applyBorder="1" applyProtection="1"/>
    <xf numFmtId="0" fontId="4" fillId="0" borderId="33" xfId="0" applyFont="1" applyFill="1" applyBorder="1" applyProtection="1"/>
    <xf numFmtId="0" fontId="4" fillId="5" borderId="33" xfId="0" applyFont="1" applyFill="1" applyBorder="1" applyProtection="1"/>
    <xf numFmtId="0" fontId="4" fillId="5" borderId="23" xfId="0" applyFont="1" applyFill="1" applyBorder="1" applyProtection="1"/>
    <xf numFmtId="0" fontId="11" fillId="0" borderId="8" xfId="0" applyFont="1" applyBorder="1" applyAlignment="1" applyProtection="1">
      <alignment horizontal="center"/>
    </xf>
    <xf numFmtId="0" fontId="11" fillId="0" borderId="33" xfId="0" applyFont="1" applyBorder="1" applyAlignment="1" applyProtection="1">
      <alignment horizontal="center"/>
    </xf>
    <xf numFmtId="0" fontId="4" fillId="0" borderId="8" xfId="0" applyFont="1" applyBorder="1" applyProtection="1"/>
    <xf numFmtId="0" fontId="10" fillId="2" borderId="20" xfId="0" applyFont="1" applyFill="1" applyBorder="1" applyAlignment="1" applyProtection="1">
      <alignment horizontal="left" vertical="center"/>
    </xf>
    <xf numFmtId="0" fontId="10" fillId="2" borderId="22" xfId="0" applyFont="1" applyFill="1" applyBorder="1" applyAlignment="1" applyProtection="1">
      <alignment horizontal="left" vertical="center"/>
    </xf>
    <xf numFmtId="0" fontId="10" fillId="2" borderId="9" xfId="0" applyFont="1" applyFill="1" applyBorder="1" applyAlignment="1" applyProtection="1">
      <alignment horizontal="left" vertical="center"/>
    </xf>
    <xf numFmtId="0" fontId="10" fillId="2" borderId="34" xfId="0" applyFont="1" applyFill="1" applyBorder="1" applyAlignment="1" applyProtection="1">
      <alignment horizontal="left" vertical="center"/>
    </xf>
    <xf numFmtId="0" fontId="10" fillId="2" borderId="0" xfId="0" applyFont="1" applyFill="1" applyBorder="1" applyAlignment="1" applyProtection="1">
      <alignment horizontal="left" vertical="center"/>
    </xf>
    <xf numFmtId="0" fontId="10" fillId="2" borderId="7" xfId="0" applyFont="1" applyFill="1" applyBorder="1" applyAlignment="1" applyProtection="1">
      <alignment horizontal="left" vertical="center"/>
    </xf>
    <xf numFmtId="0" fontId="10" fillId="2" borderId="28" xfId="0" applyFont="1" applyFill="1" applyBorder="1" applyAlignment="1" applyProtection="1">
      <alignment horizontal="left" vertical="center"/>
    </xf>
    <xf numFmtId="0" fontId="10" fillId="2" borderId="8" xfId="0" applyFont="1" applyFill="1" applyBorder="1" applyAlignment="1" applyProtection="1">
      <alignment horizontal="left" vertical="center"/>
    </xf>
    <xf numFmtId="0" fontId="10" fillId="2" borderId="10" xfId="0" applyFont="1" applyFill="1" applyBorder="1" applyAlignment="1" applyProtection="1">
      <alignment horizontal="left" vertical="center"/>
    </xf>
    <xf numFmtId="0" fontId="30" fillId="8" borderId="33" xfId="0" applyFont="1" applyFill="1" applyBorder="1" applyAlignment="1" applyProtection="1">
      <alignment vertical="top" wrapText="1"/>
    </xf>
    <xf numFmtId="0" fontId="4" fillId="8" borderId="21" xfId="0" applyFont="1" applyFill="1" applyBorder="1" applyAlignment="1" applyProtection="1">
      <alignment vertical="top" wrapText="1"/>
      <protection hidden="1"/>
    </xf>
    <xf numFmtId="0" fontId="0" fillId="6" borderId="23" xfId="0" applyFill="1" applyBorder="1" applyAlignment="1" applyProtection="1">
      <alignment vertical="top" wrapText="1"/>
      <protection hidden="1"/>
    </xf>
    <xf numFmtId="0" fontId="16" fillId="5" borderId="21" xfId="0" applyFont="1" applyFill="1" applyBorder="1" applyAlignment="1" applyProtection="1">
      <alignment horizontal="center" vertical="center"/>
    </xf>
    <xf numFmtId="0" fontId="14" fillId="7" borderId="27" xfId="0" applyFont="1" applyFill="1" applyBorder="1" applyAlignment="1" applyProtection="1">
      <alignment horizontal="center"/>
    </xf>
    <xf numFmtId="0" fontId="3" fillId="5" borderId="22" xfId="0" applyFont="1" applyFill="1" applyBorder="1" applyAlignment="1" applyProtection="1">
      <alignment vertical="top" wrapText="1"/>
    </xf>
    <xf numFmtId="0" fontId="3" fillId="5" borderId="21" xfId="0" applyFont="1" applyFill="1" applyBorder="1" applyAlignment="1" applyProtection="1"/>
    <xf numFmtId="0" fontId="4" fillId="0" borderId="22" xfId="0" applyFont="1" applyFill="1" applyBorder="1" applyAlignment="1" applyProtection="1">
      <alignment horizontal="center" vertical="top" wrapText="1"/>
    </xf>
    <xf numFmtId="0" fontId="3" fillId="5" borderId="21" xfId="0" applyFont="1" applyFill="1" applyBorder="1" applyAlignment="1" applyProtection="1">
      <alignment vertical="top" wrapText="1"/>
    </xf>
    <xf numFmtId="0" fontId="3" fillId="9" borderId="21" xfId="0" applyFont="1" applyFill="1" applyBorder="1" applyAlignment="1" applyProtection="1"/>
    <xf numFmtId="0" fontId="4" fillId="9" borderId="33" xfId="0" applyFont="1" applyFill="1" applyBorder="1" applyAlignment="1" applyProtection="1">
      <alignment vertical="top" wrapText="1"/>
    </xf>
    <xf numFmtId="0" fontId="3" fillId="5" borderId="33" xfId="0" applyFont="1" applyFill="1" applyBorder="1" applyAlignment="1" applyProtection="1">
      <alignment vertical="top" wrapText="1"/>
    </xf>
    <xf numFmtId="0" fontId="3" fillId="5" borderId="8" xfId="0" applyFont="1" applyFill="1" applyBorder="1" applyAlignment="1" applyProtection="1"/>
    <xf numFmtId="0" fontId="3" fillId="5" borderId="33" xfId="0" applyFont="1" applyFill="1" applyBorder="1" applyAlignment="1" applyProtection="1"/>
    <xf numFmtId="0" fontId="3" fillId="9" borderId="33" xfId="0" applyFont="1" applyFill="1" applyBorder="1" applyAlignment="1" applyProtection="1"/>
    <xf numFmtId="0" fontId="4" fillId="9" borderId="23" xfId="0" applyFont="1" applyFill="1" applyBorder="1" applyAlignment="1" applyProtection="1">
      <alignment vertical="top" wrapText="1"/>
    </xf>
    <xf numFmtId="0" fontId="4" fillId="0" borderId="21" xfId="0" applyFont="1" applyFill="1" applyBorder="1" applyAlignment="1" applyProtection="1">
      <alignment vertical="top" wrapText="1"/>
    </xf>
    <xf numFmtId="0" fontId="4" fillId="0" borderId="0" xfId="0" applyFont="1" applyFill="1" applyBorder="1" applyAlignment="1" applyProtection="1">
      <alignment vertical="top" wrapText="1"/>
    </xf>
    <xf numFmtId="0" fontId="0" fillId="0" borderId="21" xfId="0" applyFill="1" applyBorder="1" applyProtection="1"/>
    <xf numFmtId="0" fontId="8" fillId="9" borderId="33" xfId="0" applyFont="1" applyFill="1" applyBorder="1" applyAlignment="1" applyProtection="1">
      <alignment vertical="top"/>
    </xf>
    <xf numFmtId="0" fontId="8" fillId="9" borderId="23" xfId="0" applyFont="1" applyFill="1" applyBorder="1" applyAlignment="1" applyProtection="1">
      <alignment vertical="top"/>
    </xf>
    <xf numFmtId="0" fontId="4" fillId="0" borderId="8" xfId="0" applyFont="1" applyBorder="1" applyAlignment="1" applyProtection="1">
      <alignment horizontal="center"/>
    </xf>
    <xf numFmtId="0" fontId="8" fillId="7" borderId="33" xfId="0" applyFont="1" applyFill="1" applyBorder="1" applyAlignment="1" applyProtection="1">
      <alignment vertical="top"/>
    </xf>
    <xf numFmtId="0" fontId="7" fillId="7" borderId="21" xfId="0" applyFont="1" applyFill="1" applyBorder="1" applyAlignment="1" applyProtection="1">
      <alignment vertical="top"/>
    </xf>
    <xf numFmtId="0" fontId="8" fillId="7" borderId="23" xfId="0" applyFont="1" applyFill="1" applyBorder="1" applyAlignment="1" applyProtection="1">
      <alignment vertical="top"/>
    </xf>
    <xf numFmtId="0" fontId="3" fillId="9" borderId="33" xfId="0" applyFont="1" applyFill="1" applyBorder="1" applyAlignment="1" applyProtection="1">
      <alignment vertical="top"/>
    </xf>
    <xf numFmtId="0" fontId="7" fillId="5" borderId="21" xfId="0" applyFont="1" applyFill="1" applyBorder="1" applyProtection="1"/>
    <xf numFmtId="0" fontId="10" fillId="9" borderId="6" xfId="0" applyFont="1" applyFill="1" applyBorder="1" applyAlignment="1" applyProtection="1">
      <alignment horizontal="center"/>
    </xf>
    <xf numFmtId="0" fontId="10" fillId="7" borderId="6" xfId="0" applyFont="1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left"/>
    </xf>
    <xf numFmtId="0" fontId="4" fillId="0" borderId="33" xfId="0" applyFont="1" applyBorder="1" applyAlignment="1" applyProtection="1">
      <alignment horizontal="left"/>
    </xf>
    <xf numFmtId="0" fontId="3" fillId="0" borderId="0" xfId="0" applyFont="1"/>
    <xf numFmtId="0" fontId="0" fillId="6" borderId="0" xfId="0" applyFill="1"/>
    <xf numFmtId="0" fontId="17" fillId="6" borderId="0" xfId="0" applyFont="1" applyFill="1"/>
    <xf numFmtId="0" fontId="18" fillId="6" borderId="0" xfId="0" applyFont="1" applyFill="1"/>
    <xf numFmtId="0" fontId="18" fillId="6" borderId="0" xfId="0" applyFont="1" applyFill="1" applyAlignment="1">
      <alignment horizontal="center"/>
    </xf>
    <xf numFmtId="0" fontId="17" fillId="6" borderId="18" xfId="0" applyFont="1" applyFill="1" applyBorder="1" applyAlignment="1">
      <alignment horizontal="center"/>
    </xf>
    <xf numFmtId="0" fontId="19" fillId="6" borderId="17" xfId="0" applyFont="1" applyFill="1" applyBorder="1" applyAlignment="1">
      <alignment horizontal="center"/>
    </xf>
    <xf numFmtId="0" fontId="18" fillId="6" borderId="3" xfId="0" applyFont="1" applyFill="1" applyBorder="1" applyAlignment="1">
      <alignment horizontal="center"/>
    </xf>
    <xf numFmtId="0" fontId="17" fillId="6" borderId="14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/>
    </xf>
    <xf numFmtId="14" fontId="19" fillId="6" borderId="11" xfId="0" applyNumberFormat="1" applyFont="1" applyFill="1" applyBorder="1" applyAlignment="1">
      <alignment horizontal="center"/>
    </xf>
    <xf numFmtId="0" fontId="18" fillId="9" borderId="32" xfId="0" applyFont="1" applyFill="1" applyBorder="1"/>
    <xf numFmtId="0" fontId="18" fillId="9" borderId="0" xfId="0" applyFont="1" applyFill="1" applyBorder="1"/>
    <xf numFmtId="0" fontId="18" fillId="9" borderId="0" xfId="0" applyFont="1" applyFill="1" applyBorder="1" applyAlignment="1">
      <alignment horizontal="center"/>
    </xf>
    <xf numFmtId="0" fontId="18" fillId="9" borderId="0" xfId="0" applyFont="1" applyFill="1" applyBorder="1" applyAlignment="1">
      <alignment horizontal="left"/>
    </xf>
    <xf numFmtId="0" fontId="18" fillId="9" borderId="24" xfId="0" applyFont="1" applyFill="1" applyBorder="1" applyAlignment="1">
      <alignment horizontal="center"/>
    </xf>
    <xf numFmtId="3" fontId="19" fillId="6" borderId="11" xfId="0" applyNumberFormat="1" applyFont="1" applyFill="1" applyBorder="1" applyAlignment="1">
      <alignment horizontal="center"/>
    </xf>
    <xf numFmtId="0" fontId="19" fillId="6" borderId="35" xfId="0" applyFont="1" applyFill="1" applyBorder="1" applyAlignment="1">
      <alignment horizontal="center"/>
    </xf>
    <xf numFmtId="0" fontId="19" fillId="6" borderId="36" xfId="0" applyFont="1" applyFill="1" applyBorder="1" applyAlignment="1">
      <alignment horizontal="center"/>
    </xf>
    <xf numFmtId="0" fontId="19" fillId="6" borderId="37" xfId="0" applyFont="1" applyFill="1" applyBorder="1" applyAlignment="1">
      <alignment horizontal="center"/>
    </xf>
    <xf numFmtId="0" fontId="18" fillId="7" borderId="32" xfId="0" applyFont="1" applyFill="1" applyBorder="1" applyAlignment="1">
      <alignment horizontal="left"/>
    </xf>
    <xf numFmtId="0" fontId="18" fillId="7" borderId="0" xfId="0" applyFont="1" applyFill="1" applyBorder="1" applyAlignment="1">
      <alignment horizontal="left"/>
    </xf>
    <xf numFmtId="0" fontId="18" fillId="7" borderId="0" xfId="0" applyFont="1" applyFill="1" applyBorder="1" applyAlignment="1">
      <alignment horizontal="center"/>
    </xf>
    <xf numFmtId="14" fontId="18" fillId="7" borderId="0" xfId="0" applyNumberFormat="1" applyFont="1" applyFill="1" applyBorder="1" applyAlignment="1">
      <alignment horizontal="center"/>
    </xf>
    <xf numFmtId="0" fontId="18" fillId="7" borderId="24" xfId="0" applyFont="1" applyFill="1" applyBorder="1" applyAlignment="1">
      <alignment horizontal="center"/>
    </xf>
    <xf numFmtId="0" fontId="19" fillId="6" borderId="16" xfId="0" applyFont="1" applyFill="1" applyBorder="1" applyAlignment="1">
      <alignment horizontal="center"/>
    </xf>
    <xf numFmtId="0" fontId="18" fillId="9" borderId="32" xfId="0" applyFont="1" applyFill="1" applyBorder="1" applyAlignment="1">
      <alignment horizontal="left"/>
    </xf>
    <xf numFmtId="0" fontId="18" fillId="7" borderId="32" xfId="0" applyFont="1" applyFill="1" applyBorder="1" applyAlignment="1">
      <alignment horizontal="center"/>
    </xf>
    <xf numFmtId="0" fontId="18" fillId="7" borderId="0" xfId="0" applyFont="1" applyFill="1" applyBorder="1"/>
    <xf numFmtId="14" fontId="18" fillId="9" borderId="0" xfId="0" applyNumberFormat="1" applyFont="1" applyFill="1" applyBorder="1" applyAlignment="1">
      <alignment horizontal="center"/>
    </xf>
    <xf numFmtId="0" fontId="19" fillId="6" borderId="38" xfId="0" applyFont="1" applyFill="1" applyBorder="1" applyAlignment="1">
      <alignment horizontal="center"/>
    </xf>
    <xf numFmtId="0" fontId="18" fillId="6" borderId="19" xfId="0" applyFont="1" applyFill="1" applyBorder="1" applyAlignment="1">
      <alignment horizontal="center"/>
    </xf>
    <xf numFmtId="0" fontId="18" fillId="9" borderId="37" xfId="0" applyFont="1" applyFill="1" applyBorder="1"/>
    <xf numFmtId="0" fontId="18" fillId="9" borderId="39" xfId="0" applyFont="1" applyFill="1" applyBorder="1"/>
    <xf numFmtId="0" fontId="18" fillId="9" borderId="39" xfId="0" applyFont="1" applyFill="1" applyBorder="1" applyAlignment="1">
      <alignment horizontal="center"/>
    </xf>
    <xf numFmtId="0" fontId="18" fillId="9" borderId="40" xfId="0" applyFont="1" applyFill="1" applyBorder="1" applyAlignment="1">
      <alignment horizontal="center"/>
    </xf>
    <xf numFmtId="0" fontId="19" fillId="6" borderId="15" xfId="0" applyFont="1" applyFill="1" applyBorder="1" applyAlignment="1">
      <alignment horizontal="center"/>
    </xf>
    <xf numFmtId="0" fontId="18" fillId="6" borderId="41" xfId="0" applyFont="1" applyFill="1" applyBorder="1" applyAlignment="1">
      <alignment horizontal="center"/>
    </xf>
    <xf numFmtId="0" fontId="18" fillId="6" borderId="11" xfId="0" applyFont="1" applyFill="1" applyBorder="1" applyAlignment="1">
      <alignment horizontal="center"/>
    </xf>
    <xf numFmtId="0" fontId="18" fillId="7" borderId="37" xfId="0" applyFont="1" applyFill="1" applyBorder="1" applyAlignment="1">
      <alignment horizontal="left"/>
    </xf>
    <xf numFmtId="0" fontId="18" fillId="7" borderId="39" xfId="0" applyFont="1" applyFill="1" applyBorder="1" applyAlignment="1">
      <alignment horizontal="center"/>
    </xf>
    <xf numFmtId="3" fontId="19" fillId="6" borderId="38" xfId="0" applyNumberFormat="1" applyFont="1" applyFill="1" applyBorder="1" applyAlignment="1">
      <alignment horizontal="center"/>
    </xf>
    <xf numFmtId="0" fontId="18" fillId="9" borderId="37" xfId="0" applyFont="1" applyFill="1" applyBorder="1" applyAlignment="1">
      <alignment horizontal="center"/>
    </xf>
    <xf numFmtId="0" fontId="19" fillId="6" borderId="42" xfId="0" applyFont="1" applyFill="1" applyBorder="1" applyAlignment="1">
      <alignment horizontal="center"/>
    </xf>
    <xf numFmtId="0" fontId="19" fillId="6" borderId="43" xfId="0" applyFont="1" applyFill="1" applyBorder="1" applyAlignment="1">
      <alignment horizontal="center"/>
    </xf>
    <xf numFmtId="0" fontId="18" fillId="6" borderId="5" xfId="0" applyFont="1" applyFill="1" applyBorder="1" applyAlignment="1">
      <alignment horizontal="center"/>
    </xf>
    <xf numFmtId="0" fontId="18" fillId="7" borderId="37" xfId="0" applyFont="1" applyFill="1" applyBorder="1" applyAlignment="1">
      <alignment horizontal="center"/>
    </xf>
    <xf numFmtId="14" fontId="19" fillId="6" borderId="38" xfId="0" applyNumberFormat="1" applyFont="1" applyFill="1" applyBorder="1" applyAlignment="1">
      <alignment horizontal="center"/>
    </xf>
    <xf numFmtId="0" fontId="18" fillId="9" borderId="37" xfId="0" applyFont="1" applyFill="1" applyBorder="1" applyAlignment="1">
      <alignment horizontal="left"/>
    </xf>
    <xf numFmtId="0" fontId="18" fillId="9" borderId="39" xfId="0" applyFont="1" applyFill="1" applyBorder="1" applyAlignment="1">
      <alignment horizontal="left"/>
    </xf>
    <xf numFmtId="3" fontId="18" fillId="9" borderId="39" xfId="0" applyNumberFormat="1" applyFont="1" applyFill="1" applyBorder="1" applyAlignment="1">
      <alignment horizontal="center"/>
    </xf>
    <xf numFmtId="14" fontId="18" fillId="9" borderId="39" xfId="0" applyNumberFormat="1" applyFont="1" applyFill="1" applyBorder="1" applyAlignment="1">
      <alignment horizontal="center"/>
    </xf>
    <xf numFmtId="14" fontId="19" fillId="6" borderId="15" xfId="0" applyNumberFormat="1" applyFont="1" applyFill="1" applyBorder="1" applyAlignment="1">
      <alignment horizontal="center"/>
    </xf>
    <xf numFmtId="0" fontId="4" fillId="6" borderId="11" xfId="0" applyFont="1" applyFill="1" applyBorder="1" applyAlignment="1">
      <alignment horizontal="center"/>
    </xf>
    <xf numFmtId="0" fontId="18" fillId="7" borderId="39" xfId="0" applyFont="1" applyFill="1" applyBorder="1" applyAlignment="1">
      <alignment horizontal="left"/>
    </xf>
    <xf numFmtId="3" fontId="18" fillId="7" borderId="39" xfId="0" applyNumberFormat="1" applyFont="1" applyFill="1" applyBorder="1" applyAlignment="1">
      <alignment horizontal="center"/>
    </xf>
    <xf numFmtId="14" fontId="18" fillId="7" borderId="39" xfId="0" applyNumberFormat="1" applyFont="1" applyFill="1" applyBorder="1" applyAlignment="1">
      <alignment horizontal="center"/>
    </xf>
    <xf numFmtId="0" fontId="18" fillId="7" borderId="40" xfId="0" applyFont="1" applyFill="1" applyBorder="1" applyAlignment="1">
      <alignment horizontal="center"/>
    </xf>
    <xf numFmtId="3" fontId="19" fillId="6" borderId="15" xfId="0" applyNumberFormat="1" applyFont="1" applyFill="1" applyBorder="1" applyAlignment="1">
      <alignment horizontal="center"/>
    </xf>
    <xf numFmtId="3" fontId="19" fillId="6" borderId="43" xfId="0" applyNumberFormat="1" applyFont="1" applyFill="1" applyBorder="1" applyAlignment="1">
      <alignment horizontal="center"/>
    </xf>
    <xf numFmtId="14" fontId="19" fillId="6" borderId="43" xfId="0" applyNumberFormat="1" applyFont="1" applyFill="1" applyBorder="1" applyAlignment="1">
      <alignment horizontal="center"/>
    </xf>
    <xf numFmtId="0" fontId="0" fillId="7" borderId="39" xfId="0" applyFill="1" applyBorder="1" applyAlignment="1">
      <alignment horizontal="center"/>
    </xf>
    <xf numFmtId="0" fontId="18" fillId="9" borderId="32" xfId="0" applyFont="1" applyFill="1" applyBorder="1" applyAlignment="1">
      <alignment horizontal="center"/>
    </xf>
    <xf numFmtId="0" fontId="19" fillId="6" borderId="39" xfId="0" applyFont="1" applyFill="1" applyBorder="1" applyAlignment="1">
      <alignment horizontal="center"/>
    </xf>
    <xf numFmtId="0" fontId="19" fillId="6" borderId="44" xfId="0" applyFont="1" applyFill="1" applyBorder="1" applyAlignment="1">
      <alignment horizontal="center"/>
    </xf>
    <xf numFmtId="0" fontId="18" fillId="6" borderId="40" xfId="0" applyFont="1" applyFill="1" applyBorder="1" applyAlignment="1">
      <alignment horizontal="center"/>
    </xf>
    <xf numFmtId="0" fontId="19" fillId="6" borderId="45" xfId="0" applyFont="1" applyFill="1" applyBorder="1" applyAlignment="1">
      <alignment horizontal="center"/>
    </xf>
    <xf numFmtId="0" fontId="18" fillId="6" borderId="46" xfId="0" applyFont="1" applyFill="1" applyBorder="1" applyAlignment="1">
      <alignment horizontal="center"/>
    </xf>
    <xf numFmtId="0" fontId="18" fillId="6" borderId="24" xfId="0" applyFont="1" applyFill="1" applyBorder="1" applyAlignment="1">
      <alignment horizontal="center"/>
    </xf>
    <xf numFmtId="0" fontId="4" fillId="6" borderId="0" xfId="0" applyFont="1" applyFill="1" applyBorder="1" applyAlignment="1">
      <alignment horizontal="center"/>
    </xf>
    <xf numFmtId="0" fontId="0" fillId="7" borderId="39" xfId="0" applyFill="1" applyBorder="1"/>
    <xf numFmtId="0" fontId="18" fillId="9" borderId="39" xfId="0" applyFont="1" applyFill="1" applyBorder="1" applyAlignment="1"/>
    <xf numFmtId="3" fontId="18" fillId="9" borderId="39" xfId="0" applyNumberFormat="1" applyFont="1" applyFill="1" applyBorder="1" applyAlignment="1"/>
    <xf numFmtId="14" fontId="18" fillId="9" borderId="39" xfId="0" applyNumberFormat="1" applyFont="1" applyFill="1" applyBorder="1" applyAlignment="1"/>
    <xf numFmtId="0" fontId="20" fillId="6" borderId="35" xfId="0" applyFont="1" applyFill="1" applyBorder="1" applyAlignment="1">
      <alignment horizontal="center"/>
    </xf>
    <xf numFmtId="0" fontId="20" fillId="6" borderId="38" xfId="0" applyFont="1" applyFill="1" applyBorder="1" applyAlignment="1">
      <alignment horizontal="center"/>
    </xf>
    <xf numFmtId="0" fontId="21" fillId="7" borderId="37" xfId="0" applyFont="1" applyFill="1" applyBorder="1"/>
    <xf numFmtId="0" fontId="21" fillId="7" borderId="39" xfId="0" applyFont="1" applyFill="1" applyBorder="1"/>
    <xf numFmtId="0" fontId="18" fillId="7" borderId="39" xfId="0" applyFont="1" applyFill="1" applyBorder="1"/>
    <xf numFmtId="0" fontId="19" fillId="6" borderId="47" xfId="0" applyFont="1" applyFill="1" applyBorder="1" applyAlignment="1">
      <alignment horizontal="center"/>
    </xf>
    <xf numFmtId="0" fontId="21" fillId="9" borderId="37" xfId="0" applyFont="1" applyFill="1" applyBorder="1"/>
    <xf numFmtId="0" fontId="21" fillId="9" borderId="39" xfId="0" applyFont="1" applyFill="1" applyBorder="1"/>
    <xf numFmtId="0" fontId="22" fillId="9" borderId="13" xfId="0" applyFont="1" applyFill="1" applyBorder="1" applyAlignment="1">
      <alignment horizontal="center"/>
    </xf>
    <xf numFmtId="0" fontId="22" fillId="9" borderId="12" xfId="0" applyFont="1" applyFill="1" applyBorder="1" applyAlignment="1">
      <alignment horizontal="center"/>
    </xf>
    <xf numFmtId="0" fontId="22" fillId="9" borderId="4" xfId="0" applyFont="1" applyFill="1" applyBorder="1" applyAlignment="1">
      <alignment horizontal="center"/>
    </xf>
    <xf numFmtId="0" fontId="3" fillId="6" borderId="15" xfId="0" applyFont="1" applyFill="1" applyBorder="1"/>
    <xf numFmtId="0" fontId="0" fillId="8" borderId="0" xfId="0" applyFill="1"/>
    <xf numFmtId="0" fontId="31" fillId="8" borderId="11" xfId="0" applyFont="1" applyFill="1" applyBorder="1" applyAlignment="1">
      <alignment horizontal="center" vertical="center" wrapText="1"/>
    </xf>
    <xf numFmtId="3" fontId="31" fillId="8" borderId="11" xfId="0" applyNumberFormat="1" applyFont="1" applyFill="1" applyBorder="1" applyAlignment="1">
      <alignment horizontal="center" vertical="center"/>
    </xf>
    <xf numFmtId="0" fontId="31" fillId="8" borderId="2" xfId="0" applyFont="1" applyFill="1" applyBorder="1" applyAlignment="1">
      <alignment horizontal="center" vertical="center"/>
    </xf>
    <xf numFmtId="0" fontId="31" fillId="8" borderId="14" xfId="0" applyFont="1" applyFill="1" applyBorder="1" applyAlignment="1">
      <alignment horizontal="center" vertical="center" wrapText="1"/>
    </xf>
    <xf numFmtId="0" fontId="31" fillId="8" borderId="2" xfId="0" applyFont="1" applyFill="1" applyBorder="1" applyAlignment="1">
      <alignment vertical="center"/>
    </xf>
    <xf numFmtId="0" fontId="26" fillId="0" borderId="0" xfId="0" applyFont="1"/>
    <xf numFmtId="0" fontId="31" fillId="8" borderId="3" xfId="0" applyFont="1" applyFill="1" applyBorder="1" applyAlignment="1">
      <alignment vertical="center"/>
    </xf>
    <xf numFmtId="0" fontId="31" fillId="8" borderId="17" xfId="0" applyFont="1" applyFill="1" applyBorder="1" applyAlignment="1">
      <alignment horizontal="center" vertical="center"/>
    </xf>
    <xf numFmtId="9" fontId="31" fillId="8" borderId="18" xfId="6" applyFont="1" applyFill="1" applyBorder="1" applyAlignment="1">
      <alignment horizontal="center" vertical="center"/>
    </xf>
    <xf numFmtId="0" fontId="32" fillId="8" borderId="11" xfId="0" applyFont="1" applyFill="1" applyBorder="1" applyAlignment="1">
      <alignment horizontal="center" vertical="center"/>
    </xf>
    <xf numFmtId="0" fontId="27" fillId="8" borderId="11" xfId="0" applyFont="1" applyFill="1" applyBorder="1" applyAlignment="1">
      <alignment horizontal="center" vertical="center"/>
    </xf>
    <xf numFmtId="0" fontId="27" fillId="8" borderId="11" xfId="0" applyFont="1" applyFill="1" applyBorder="1" applyAlignment="1">
      <alignment horizontal="center" vertical="center" wrapText="1"/>
    </xf>
    <xf numFmtId="3" fontId="27" fillId="8" borderId="11" xfId="0" applyNumberFormat="1" applyFont="1" applyFill="1" applyBorder="1" applyAlignment="1">
      <alignment horizontal="center" vertical="center"/>
    </xf>
    <xf numFmtId="0" fontId="27" fillId="8" borderId="2" xfId="0" applyFont="1" applyFill="1" applyBorder="1" applyAlignment="1">
      <alignment horizontal="center" vertical="center"/>
    </xf>
    <xf numFmtId="0" fontId="27" fillId="8" borderId="14" xfId="0" applyFont="1" applyFill="1" applyBorder="1" applyAlignment="1">
      <alignment horizontal="center" vertical="center" wrapText="1"/>
    </xf>
    <xf numFmtId="0" fontId="27" fillId="8" borderId="2" xfId="0" applyFont="1" applyFill="1" applyBorder="1" applyAlignment="1">
      <alignment vertical="center"/>
    </xf>
    <xf numFmtId="0" fontId="27" fillId="8" borderId="2" xfId="0" applyFont="1" applyFill="1" applyBorder="1" applyAlignment="1">
      <alignment vertical="center" wrapText="1"/>
    </xf>
    <xf numFmtId="0" fontId="27" fillId="8" borderId="41" xfId="0" applyFont="1" applyFill="1" applyBorder="1" applyAlignment="1">
      <alignment vertical="center"/>
    </xf>
    <xf numFmtId="0" fontId="27" fillId="8" borderId="4" xfId="0" applyFont="1" applyFill="1" applyBorder="1" applyAlignment="1">
      <alignment vertical="center"/>
    </xf>
    <xf numFmtId="3" fontId="27" fillId="8" borderId="12" xfId="0" applyNumberFormat="1" applyFont="1" applyFill="1" applyBorder="1" applyAlignment="1">
      <alignment horizontal="center" vertical="center"/>
    </xf>
    <xf numFmtId="3" fontId="27" fillId="8" borderId="13" xfId="0" applyNumberFormat="1" applyFont="1" applyFill="1" applyBorder="1" applyAlignment="1">
      <alignment horizontal="center" vertical="center"/>
    </xf>
    <xf numFmtId="9" fontId="24" fillId="8" borderId="11" xfId="6" applyFont="1" applyFill="1" applyBorder="1" applyAlignment="1">
      <alignment horizontal="center"/>
    </xf>
    <xf numFmtId="0" fontId="32" fillId="8" borderId="11" xfId="0" applyFont="1" applyFill="1" applyBorder="1" applyAlignment="1">
      <alignment horizontal="justify" vertical="center"/>
    </xf>
    <xf numFmtId="0" fontId="27" fillId="8" borderId="11" xfId="0" applyFont="1" applyFill="1" applyBorder="1" applyAlignment="1">
      <alignment horizontal="justify" vertical="center"/>
    </xf>
    <xf numFmtId="0" fontId="32" fillId="8" borderId="11" xfId="0" applyFont="1" applyFill="1" applyBorder="1" applyAlignment="1">
      <alignment horizontal="left" vertical="center"/>
    </xf>
    <xf numFmtId="0" fontId="31" fillId="8" borderId="11" xfId="0" applyFont="1" applyFill="1" applyBorder="1" applyAlignment="1">
      <alignment horizontal="justify" vertical="center"/>
    </xf>
    <xf numFmtId="9" fontId="0" fillId="8" borderId="11" xfId="0" applyNumberFormat="1" applyFill="1" applyBorder="1" applyAlignment="1">
      <alignment horizontal="center"/>
    </xf>
    <xf numFmtId="0" fontId="25" fillId="8" borderId="2" xfId="0" applyFont="1" applyFill="1" applyBorder="1" applyAlignment="1">
      <alignment horizontal="left"/>
    </xf>
    <xf numFmtId="0" fontId="25" fillId="8" borderId="11" xfId="0" applyFont="1" applyFill="1" applyBorder="1" applyAlignment="1">
      <alignment horizontal="center"/>
    </xf>
    <xf numFmtId="9" fontId="4" fillId="8" borderId="14" xfId="6" applyFont="1" applyFill="1" applyBorder="1" applyAlignment="1">
      <alignment horizontal="center"/>
    </xf>
    <xf numFmtId="0" fontId="25" fillId="8" borderId="3" xfId="0" applyFont="1" applyFill="1" applyBorder="1" applyAlignment="1">
      <alignment horizontal="left"/>
    </xf>
    <xf numFmtId="0" fontId="25" fillId="8" borderId="17" xfId="0" applyFont="1" applyFill="1" applyBorder="1" applyAlignment="1">
      <alignment horizontal="center"/>
    </xf>
    <xf numFmtId="0" fontId="25" fillId="8" borderId="19" xfId="0" applyFont="1" applyFill="1" applyBorder="1" applyAlignment="1">
      <alignment horizontal="left"/>
    </xf>
    <xf numFmtId="0" fontId="25" fillId="8" borderId="38" xfId="0" applyFont="1" applyFill="1" applyBorder="1" applyAlignment="1">
      <alignment horizontal="center"/>
    </xf>
    <xf numFmtId="9" fontId="4" fillId="8" borderId="35" xfId="6" applyFont="1" applyFill="1" applyBorder="1" applyAlignment="1">
      <alignment horizontal="center"/>
    </xf>
    <xf numFmtId="0" fontId="4" fillId="8" borderId="48" xfId="0" applyFont="1" applyFill="1" applyBorder="1" applyAlignment="1">
      <alignment horizontal="center"/>
    </xf>
    <xf numFmtId="0" fontId="4" fillId="8" borderId="0" xfId="5" applyFill="1"/>
    <xf numFmtId="3" fontId="4" fillId="8" borderId="11" xfId="5" applyNumberFormat="1" applyFill="1" applyBorder="1" applyAlignment="1">
      <alignment horizontal="center"/>
    </xf>
    <xf numFmtId="0" fontId="4" fillId="8" borderId="2" xfId="5" applyFill="1" applyBorder="1" applyAlignment="1">
      <alignment horizontal="center"/>
    </xf>
    <xf numFmtId="9" fontId="4" fillId="8" borderId="14" xfId="6" applyNumberFormat="1" applyFont="1" applyFill="1" applyBorder="1" applyAlignment="1">
      <alignment horizontal="center"/>
    </xf>
    <xf numFmtId="0" fontId="4" fillId="8" borderId="3" xfId="5" applyFill="1" applyBorder="1" applyAlignment="1">
      <alignment horizontal="center"/>
    </xf>
    <xf numFmtId="3" fontId="4" fillId="8" borderId="17" xfId="5" applyNumberFormat="1" applyFill="1" applyBorder="1" applyAlignment="1">
      <alignment horizontal="center"/>
    </xf>
    <xf numFmtId="9" fontId="4" fillId="8" borderId="18" xfId="6" applyFont="1" applyFill="1" applyBorder="1" applyAlignment="1">
      <alignment horizontal="center"/>
    </xf>
    <xf numFmtId="10" fontId="4" fillId="8" borderId="14" xfId="6" applyNumberFormat="1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10" fontId="27" fillId="8" borderId="14" xfId="6" applyNumberFormat="1" applyFont="1" applyFill="1" applyBorder="1" applyAlignment="1">
      <alignment horizontal="center" vertical="center"/>
    </xf>
    <xf numFmtId="9" fontId="31" fillId="8" borderId="14" xfId="6" applyNumberFormat="1" applyFont="1" applyFill="1" applyBorder="1" applyAlignment="1">
      <alignment horizontal="center" vertical="center"/>
    </xf>
    <xf numFmtId="0" fontId="2" fillId="0" borderId="0" xfId="0" applyFont="1"/>
    <xf numFmtId="0" fontId="0" fillId="0" borderId="48" xfId="0" applyBorder="1"/>
    <xf numFmtId="0" fontId="2" fillId="0" borderId="60" xfId="0" applyFont="1" applyBorder="1"/>
    <xf numFmtId="0" fontId="2" fillId="0" borderId="11" xfId="0" applyFont="1" applyBorder="1"/>
    <xf numFmtId="0" fontId="2" fillId="4" borderId="0" xfId="9" applyFont="1" applyFill="1" applyProtection="1">
      <protection locked="0"/>
    </xf>
    <xf numFmtId="0" fontId="2" fillId="0" borderId="0" xfId="9" applyFont="1"/>
    <xf numFmtId="0" fontId="3" fillId="0" borderId="0" xfId="9" applyFont="1" applyProtection="1">
      <protection locked="0"/>
    </xf>
    <xf numFmtId="0" fontId="3" fillId="0" borderId="0" xfId="9" applyFont="1"/>
    <xf numFmtId="0" fontId="2" fillId="4" borderId="0" xfId="9" applyFont="1" applyFill="1"/>
    <xf numFmtId="0" fontId="2" fillId="0" borderId="0" xfId="9" applyFont="1" applyProtection="1">
      <protection locked="0"/>
    </xf>
    <xf numFmtId="0" fontId="10" fillId="7" borderId="21" xfId="9" applyFont="1" applyFill="1" applyBorder="1" applyAlignment="1" applyProtection="1"/>
    <xf numFmtId="0" fontId="10" fillId="7" borderId="23" xfId="9" applyFont="1" applyFill="1" applyBorder="1" applyAlignment="1" applyProtection="1"/>
    <xf numFmtId="0" fontId="3" fillId="0" borderId="6" xfId="9" applyFont="1" applyBorder="1" applyAlignment="1" applyProtection="1">
      <alignment horizontal="center"/>
      <protection locked="0"/>
    </xf>
    <xf numFmtId="0" fontId="10" fillId="7" borderId="6" xfId="9" applyFont="1" applyFill="1" applyBorder="1" applyProtection="1"/>
    <xf numFmtId="0" fontId="2" fillId="7" borderId="6" xfId="9" applyFont="1" applyFill="1" applyBorder="1" applyProtection="1"/>
    <xf numFmtId="0" fontId="2" fillId="4" borderId="0" xfId="9" applyFont="1" applyFill="1" applyBorder="1" applyProtection="1">
      <protection locked="0"/>
    </xf>
    <xf numFmtId="0" fontId="2" fillId="0" borderId="0" xfId="9" applyFont="1" applyBorder="1" applyProtection="1">
      <protection locked="0"/>
    </xf>
    <xf numFmtId="0" fontId="2" fillId="0" borderId="0" xfId="9" applyFont="1" applyBorder="1" applyAlignment="1" applyProtection="1">
      <alignment horizontal="left"/>
      <protection locked="0"/>
    </xf>
    <xf numFmtId="0" fontId="2" fillId="4" borderId="0" xfId="9" applyFont="1" applyFill="1" applyBorder="1"/>
    <xf numFmtId="0" fontId="10" fillId="4" borderId="0" xfId="9" applyFont="1" applyFill="1" applyBorder="1" applyAlignment="1" applyProtection="1">
      <protection locked="0"/>
    </xf>
    <xf numFmtId="0" fontId="9" fillId="4" borderId="0" xfId="9" applyFont="1" applyFill="1" applyBorder="1" applyAlignment="1" applyProtection="1">
      <protection locked="0"/>
    </xf>
    <xf numFmtId="0" fontId="10" fillId="7" borderId="21" xfId="9" applyFont="1" applyFill="1" applyBorder="1" applyAlignment="1" applyProtection="1">
      <alignment horizontal="left"/>
    </xf>
    <xf numFmtId="0" fontId="10" fillId="0" borderId="20" xfId="9" applyFont="1" applyBorder="1" applyAlignment="1" applyProtection="1">
      <protection locked="0"/>
    </xf>
    <xf numFmtId="0" fontId="3" fillId="0" borderId="20" xfId="9" applyFont="1" applyBorder="1" applyAlignment="1"/>
    <xf numFmtId="0" fontId="2" fillId="0" borderId="8" xfId="9" applyFont="1" applyBorder="1" applyProtection="1">
      <protection locked="0"/>
    </xf>
    <xf numFmtId="0" fontId="2" fillId="0" borderId="0" xfId="9" applyFont="1" applyBorder="1" applyAlignment="1">
      <alignment vertical="top" wrapText="1"/>
    </xf>
    <xf numFmtId="0" fontId="2" fillId="4" borderId="0" xfId="9" applyFont="1" applyFill="1" applyBorder="1" applyAlignment="1">
      <alignment vertical="top" wrapText="1"/>
    </xf>
    <xf numFmtId="0" fontId="3" fillId="2" borderId="6" xfId="9" applyFont="1" applyFill="1" applyBorder="1" applyAlignment="1" applyProtection="1">
      <alignment horizontal="center" vertical="top" wrapText="1"/>
    </xf>
    <xf numFmtId="0" fontId="3" fillId="5" borderId="6" xfId="9" applyFont="1" applyFill="1" applyBorder="1" applyAlignment="1" applyProtection="1">
      <alignment horizontal="center" vertical="top" wrapText="1"/>
    </xf>
    <xf numFmtId="0" fontId="3" fillId="0" borderId="6" xfId="9" applyFont="1" applyFill="1" applyBorder="1" applyAlignment="1" applyProtection="1">
      <alignment horizontal="center" vertical="top" wrapText="1"/>
      <protection locked="0"/>
    </xf>
    <xf numFmtId="0" fontId="7" fillId="5" borderId="24" xfId="9" applyFont="1" applyFill="1" applyBorder="1" applyAlignment="1" applyProtection="1">
      <alignment horizontal="left" vertical="center"/>
    </xf>
    <xf numFmtId="0" fontId="3" fillId="5" borderId="0" xfId="9" applyFont="1" applyFill="1" applyBorder="1" applyProtection="1"/>
    <xf numFmtId="0" fontId="3" fillId="5" borderId="32" xfId="9" applyFont="1" applyFill="1" applyBorder="1" applyAlignment="1" applyProtection="1">
      <alignment vertical="top" wrapText="1"/>
    </xf>
    <xf numFmtId="0" fontId="2" fillId="2" borderId="0" xfId="9" applyFont="1" applyFill="1" applyBorder="1" applyAlignment="1" applyProtection="1">
      <alignment vertical="top" wrapText="1"/>
    </xf>
    <xf numFmtId="0" fontId="2" fillId="2" borderId="0" xfId="9" applyFont="1" applyFill="1" applyProtection="1"/>
    <xf numFmtId="0" fontId="2" fillId="2" borderId="31" xfId="9" applyFont="1" applyFill="1" applyBorder="1" applyProtection="1"/>
    <xf numFmtId="0" fontId="7" fillId="5" borderId="24" xfId="9" applyFont="1" applyFill="1" applyBorder="1" applyAlignment="1" applyProtection="1">
      <alignment horizontal="center" vertical="center"/>
    </xf>
    <xf numFmtId="0" fontId="7" fillId="5" borderId="0" xfId="9" applyFont="1" applyFill="1" applyBorder="1" applyAlignment="1" applyProtection="1">
      <alignment horizontal="center" vertical="center"/>
    </xf>
    <xf numFmtId="0" fontId="16" fillId="5" borderId="6" xfId="9" applyFont="1" applyFill="1" applyBorder="1" applyAlignment="1" applyProtection="1">
      <alignment horizontal="center" vertical="center" wrapText="1"/>
    </xf>
    <xf numFmtId="0" fontId="16" fillId="5" borderId="21" xfId="9" applyFont="1" applyFill="1" applyBorder="1" applyAlignment="1" applyProtection="1">
      <alignment horizontal="center" vertical="center"/>
    </xf>
    <xf numFmtId="0" fontId="2" fillId="5" borderId="6" xfId="9" applyFont="1" applyFill="1" applyBorder="1" applyAlignment="1" applyProtection="1">
      <alignment horizontal="center" vertical="top" wrapText="1"/>
    </xf>
    <xf numFmtId="0" fontId="7" fillId="5" borderId="25" xfId="9" applyFont="1" applyFill="1" applyBorder="1" applyAlignment="1" applyProtection="1">
      <alignment horizontal="center" vertical="center"/>
    </xf>
    <xf numFmtId="0" fontId="7" fillId="5" borderId="26" xfId="9" applyFont="1" applyFill="1" applyBorder="1" applyAlignment="1" applyProtection="1">
      <alignment horizontal="center" vertical="center"/>
    </xf>
    <xf numFmtId="0" fontId="2" fillId="0" borderId="0" xfId="9" applyFont="1" applyBorder="1" applyAlignment="1" applyProtection="1">
      <alignment horizontal="left" vertical="center"/>
    </xf>
    <xf numFmtId="0" fontId="8" fillId="0" borderId="0" xfId="9" applyFont="1" applyBorder="1" applyAlignment="1" applyProtection="1">
      <alignment horizontal="center" vertical="center"/>
    </xf>
    <xf numFmtId="0" fontId="3" fillId="5" borderId="6" xfId="9" applyFont="1" applyFill="1" applyBorder="1" applyAlignment="1" applyProtection="1">
      <alignment horizontal="center" vertical="center"/>
    </xf>
    <xf numFmtId="0" fontId="2" fillId="0" borderId="0" xfId="9" applyFont="1" applyBorder="1" applyAlignment="1">
      <alignment horizontal="left" vertical="center"/>
    </xf>
    <xf numFmtId="0" fontId="3" fillId="2" borderId="27" xfId="9" applyFont="1" applyFill="1" applyBorder="1" applyAlignment="1" applyProtection="1">
      <alignment horizontal="center"/>
    </xf>
    <xf numFmtId="0" fontId="3" fillId="2" borderId="22" xfId="9" applyFont="1" applyFill="1" applyBorder="1" applyAlignment="1" applyProtection="1">
      <alignment horizontal="center"/>
    </xf>
    <xf numFmtId="0" fontId="10" fillId="2" borderId="6" xfId="9" applyFont="1" applyFill="1" applyBorder="1" applyAlignment="1" applyProtection="1">
      <alignment horizontal="center"/>
    </xf>
    <xf numFmtId="0" fontId="2" fillId="0" borderId="0" xfId="9" applyFont="1" applyBorder="1" applyAlignment="1" applyProtection="1">
      <alignment vertical="top"/>
    </xf>
    <xf numFmtId="0" fontId="2" fillId="6" borderId="21" xfId="9" applyFont="1" applyFill="1" applyBorder="1" applyAlignment="1" applyProtection="1">
      <alignment vertical="top" wrapText="1"/>
    </xf>
    <xf numFmtId="0" fontId="2" fillId="0" borderId="6" xfId="9" applyFont="1" applyBorder="1" applyAlignment="1" applyProtection="1">
      <alignment horizontal="center"/>
      <protection locked="0"/>
    </xf>
    <xf numFmtId="0" fontId="5" fillId="5" borderId="23" xfId="9" applyFont="1" applyFill="1" applyBorder="1" applyAlignment="1" applyProtection="1">
      <alignment horizontal="center" vertical="center" wrapText="1"/>
    </xf>
    <xf numFmtId="0" fontId="7" fillId="2" borderId="6" xfId="9" applyFont="1" applyFill="1" applyBorder="1" applyAlignment="1" applyProtection="1">
      <alignment horizontal="left" vertical="top"/>
    </xf>
    <xf numFmtId="0" fontId="8" fillId="2" borderId="28" xfId="9" applyFont="1" applyFill="1" applyBorder="1" applyAlignment="1" applyProtection="1">
      <alignment horizontal="left" vertical="top"/>
    </xf>
    <xf numFmtId="0" fontId="3" fillId="2" borderId="6" xfId="9" applyFont="1" applyFill="1" applyBorder="1" applyAlignment="1" applyProtection="1">
      <alignment horizontal="center"/>
    </xf>
    <xf numFmtId="0" fontId="10" fillId="2" borderId="23" xfId="9" applyFont="1" applyFill="1" applyBorder="1" applyAlignment="1" applyProtection="1">
      <alignment horizontal="center"/>
    </xf>
    <xf numFmtId="0" fontId="2" fillId="4" borderId="0" xfId="9" applyFont="1" applyFill="1" applyBorder="1" applyAlignment="1" applyProtection="1">
      <alignment vertical="top" wrapText="1"/>
    </xf>
    <xf numFmtId="0" fontId="3" fillId="2" borderId="29" xfId="9" applyFont="1" applyFill="1" applyBorder="1" applyAlignment="1" applyProtection="1">
      <alignment horizontal="center"/>
    </xf>
    <xf numFmtId="0" fontId="2" fillId="6" borderId="27" xfId="9" applyFont="1" applyFill="1" applyBorder="1" applyAlignment="1" applyProtection="1">
      <alignment vertical="top" wrapText="1"/>
    </xf>
    <xf numFmtId="0" fontId="30" fillId="0" borderId="6" xfId="9" applyFont="1" applyBorder="1" applyAlignment="1" applyProtection="1">
      <alignment horizontal="center"/>
      <protection locked="0"/>
    </xf>
    <xf numFmtId="0" fontId="5" fillId="5" borderId="29" xfId="9" applyFont="1" applyFill="1" applyBorder="1" applyAlignment="1" applyProtection="1">
      <alignment horizontal="center" vertical="center" wrapText="1"/>
    </xf>
    <xf numFmtId="0" fontId="2" fillId="0" borderId="6" xfId="9" applyFont="1" applyFill="1" applyBorder="1" applyAlignment="1" applyProtection="1">
      <alignment horizontal="center"/>
      <protection locked="0"/>
    </xf>
    <xf numFmtId="0" fontId="15" fillId="6" borderId="21" xfId="9" applyFont="1" applyFill="1" applyBorder="1" applyAlignment="1" applyProtection="1">
      <alignment vertical="top" wrapText="1"/>
    </xf>
    <xf numFmtId="0" fontId="2" fillId="0" borderId="0" xfId="9" applyFont="1" applyBorder="1"/>
    <xf numFmtId="0" fontId="2" fillId="0" borderId="0" xfId="9" applyFont="1" applyBorder="1" applyProtection="1"/>
    <xf numFmtId="0" fontId="2" fillId="6" borderId="6" xfId="9" applyFont="1" applyFill="1" applyBorder="1" applyAlignment="1" applyProtection="1">
      <alignment vertical="top" wrapText="1"/>
    </xf>
    <xf numFmtId="0" fontId="10" fillId="2" borderId="29" xfId="9" applyFont="1" applyFill="1" applyBorder="1" applyAlignment="1" applyProtection="1">
      <alignment horizontal="center" vertical="center" wrapText="1"/>
    </xf>
    <xf numFmtId="0" fontId="7" fillId="0" borderId="0" xfId="9" applyFont="1" applyFill="1" applyBorder="1" applyAlignment="1" applyProtection="1">
      <alignment horizontal="left" vertical="top"/>
    </xf>
    <xf numFmtId="0" fontId="2" fillId="6" borderId="29" xfId="9" applyFont="1" applyFill="1" applyBorder="1" applyAlignment="1" applyProtection="1">
      <alignment vertical="top" wrapText="1"/>
    </xf>
    <xf numFmtId="0" fontId="2" fillId="0" borderId="0" xfId="9" applyFont="1" applyFill="1" applyBorder="1" applyProtection="1"/>
    <xf numFmtId="0" fontId="5" fillId="5" borderId="6" xfId="9" applyFont="1" applyFill="1" applyBorder="1" applyAlignment="1" applyProtection="1">
      <alignment horizontal="center" vertical="center" wrapText="1"/>
    </xf>
    <xf numFmtId="0" fontId="2" fillId="6" borderId="0" xfId="9" applyFont="1" applyFill="1" applyBorder="1" applyProtection="1"/>
    <xf numFmtId="0" fontId="15" fillId="4" borderId="0" xfId="9" applyFont="1" applyFill="1"/>
    <xf numFmtId="0" fontId="15" fillId="6" borderId="6" xfId="9" applyFont="1" applyFill="1" applyBorder="1" applyAlignment="1" applyProtection="1">
      <alignment vertical="top" wrapText="1"/>
    </xf>
    <xf numFmtId="0" fontId="2" fillId="6" borderId="10" xfId="9" applyFont="1" applyFill="1" applyBorder="1" applyProtection="1"/>
    <xf numFmtId="0" fontId="3" fillId="2" borderId="24" xfId="9" applyFont="1" applyFill="1" applyBorder="1" applyAlignment="1" applyProtection="1">
      <alignment horizontal="center"/>
    </xf>
    <xf numFmtId="0" fontId="7" fillId="0" borderId="30" xfId="9" applyFont="1" applyFill="1" applyBorder="1" applyAlignment="1" applyProtection="1">
      <alignment horizontal="left" vertical="top"/>
    </xf>
    <xf numFmtId="0" fontId="7" fillId="6" borderId="0" xfId="9" applyFont="1" applyFill="1" applyBorder="1" applyAlignment="1" applyProtection="1">
      <alignment horizontal="left" vertical="top"/>
    </xf>
    <xf numFmtId="0" fontId="2" fillId="6" borderId="6" xfId="9" applyFont="1" applyFill="1" applyBorder="1" applyAlignment="1" applyProtection="1">
      <alignment horizontal="left" vertical="top"/>
    </xf>
    <xf numFmtId="0" fontId="2" fillId="3" borderId="0" xfId="9" applyFont="1" applyFill="1"/>
    <xf numFmtId="0" fontId="2" fillId="3" borderId="0" xfId="9" applyFont="1" applyFill="1" applyBorder="1"/>
    <xf numFmtId="0" fontId="7" fillId="3" borderId="0" xfId="9" applyFont="1" applyFill="1" applyBorder="1" applyAlignment="1">
      <alignment horizontal="left" vertical="top"/>
    </xf>
    <xf numFmtId="0" fontId="2" fillId="3" borderId="20" xfId="9" applyFont="1" applyFill="1" applyBorder="1" applyAlignment="1" applyProtection="1">
      <alignment horizontal="left" vertical="top"/>
    </xf>
    <xf numFmtId="0" fontId="3" fillId="3" borderId="20" xfId="9" applyFont="1" applyFill="1" applyBorder="1" applyAlignment="1" applyProtection="1">
      <alignment horizontal="center"/>
      <protection locked="0"/>
    </xf>
    <xf numFmtId="0" fontId="3" fillId="3" borderId="9" xfId="9" applyFont="1" applyFill="1" applyBorder="1" applyAlignment="1" applyProtection="1">
      <alignment horizontal="center"/>
      <protection locked="0"/>
    </xf>
    <xf numFmtId="0" fontId="2" fillId="3" borderId="27" xfId="9" applyFont="1" applyFill="1" applyBorder="1" applyAlignment="1" applyProtection="1">
      <alignment horizontal="center"/>
    </xf>
    <xf numFmtId="0" fontId="2" fillId="0" borderId="0" xfId="9" applyFont="1" applyFill="1"/>
    <xf numFmtId="0" fontId="7" fillId="0" borderId="0" xfId="9" applyFont="1" applyFill="1" applyBorder="1" applyAlignment="1">
      <alignment horizontal="left" vertical="center"/>
    </xf>
    <xf numFmtId="0" fontId="2" fillId="0" borderId="0" xfId="9" applyFont="1" applyBorder="1" applyAlignment="1" applyProtection="1">
      <alignment horizontal="center" vertical="top" wrapText="1"/>
      <protection locked="0"/>
    </xf>
    <xf numFmtId="0" fontId="2" fillId="0" borderId="0" xfId="9" applyFont="1" applyBorder="1" applyAlignment="1" applyProtection="1">
      <alignment horizontal="center"/>
      <protection locked="0"/>
    </xf>
    <xf numFmtId="0" fontId="5" fillId="5" borderId="27" xfId="9" applyFont="1" applyFill="1" applyBorder="1" applyAlignment="1" applyProtection="1">
      <alignment horizontal="center" vertical="center" wrapText="1"/>
    </xf>
    <xf numFmtId="0" fontId="2" fillId="6" borderId="29" xfId="9" applyFont="1" applyFill="1" applyBorder="1" applyProtection="1"/>
    <xf numFmtId="0" fontId="2" fillId="0" borderId="0" xfId="9" applyFont="1" applyBorder="1" applyAlignment="1" applyProtection="1">
      <alignment vertical="top" wrapText="1"/>
      <protection hidden="1"/>
    </xf>
    <xf numFmtId="0" fontId="2" fillId="6" borderId="6" xfId="9" applyFont="1" applyFill="1" applyBorder="1" applyProtection="1"/>
    <xf numFmtId="0" fontId="2" fillId="6" borderId="27" xfId="9" applyFont="1" applyFill="1" applyBorder="1" applyProtection="1"/>
    <xf numFmtId="0" fontId="14" fillId="7" borderId="27" xfId="9" applyFont="1" applyFill="1" applyBorder="1" applyAlignment="1" applyProtection="1">
      <alignment horizontal="center"/>
    </xf>
    <xf numFmtId="0" fontId="2" fillId="0" borderId="29" xfId="9" applyFont="1" applyFill="1" applyBorder="1" applyAlignment="1" applyProtection="1">
      <alignment horizontal="center" vertical="top" wrapText="1"/>
      <protection locked="0"/>
    </xf>
    <xf numFmtId="0" fontId="10" fillId="9" borderId="6" xfId="9" applyFont="1" applyFill="1" applyBorder="1" applyAlignment="1" applyProtection="1">
      <alignment horizontal="center"/>
    </xf>
    <xf numFmtId="0" fontId="3" fillId="5" borderId="29" xfId="9" applyFont="1" applyFill="1" applyBorder="1" applyAlignment="1" applyProtection="1">
      <alignment horizontal="center"/>
    </xf>
    <xf numFmtId="0" fontId="10" fillId="7" borderId="6" xfId="9" applyFont="1" applyFill="1" applyBorder="1" applyAlignment="1" applyProtection="1">
      <alignment horizontal="center"/>
    </xf>
    <xf numFmtId="0" fontId="2" fillId="5" borderId="29" xfId="9" applyFont="1" applyFill="1" applyBorder="1" applyAlignment="1" applyProtection="1">
      <alignment horizontal="center" vertical="center" wrapText="1"/>
    </xf>
    <xf numFmtId="0" fontId="2" fillId="5" borderId="6" xfId="9" applyFont="1" applyFill="1" applyBorder="1" applyAlignment="1" applyProtection="1">
      <alignment horizontal="center"/>
    </xf>
    <xf numFmtId="0" fontId="8" fillId="0" borderId="0" xfId="9" applyFont="1" applyBorder="1" applyAlignment="1">
      <alignment horizontal="left" vertical="center"/>
    </xf>
    <xf numFmtId="0" fontId="2" fillId="0" borderId="6" xfId="9" applyFont="1" applyFill="1" applyBorder="1" applyAlignment="1" applyProtection="1">
      <alignment horizontal="center" vertical="top" wrapText="1"/>
      <protection locked="0"/>
    </xf>
    <xf numFmtId="0" fontId="3" fillId="5" borderId="6" xfId="9" applyFont="1" applyFill="1" applyBorder="1" applyAlignment="1" applyProtection="1">
      <alignment horizontal="center" vertical="top" wrapText="1"/>
    </xf>
    <xf numFmtId="0" fontId="2" fillId="8" borderId="21" xfId="9" applyFont="1" applyFill="1" applyBorder="1" applyAlignment="1" applyProtection="1">
      <alignment vertical="top" wrapText="1"/>
      <protection hidden="1"/>
    </xf>
    <xf numFmtId="0" fontId="2" fillId="6" borderId="23" xfId="9" applyFill="1" applyBorder="1" applyAlignment="1" applyProtection="1">
      <alignment vertical="top" wrapText="1"/>
      <protection hidden="1"/>
    </xf>
    <xf numFmtId="0" fontId="2" fillId="0" borderId="6" xfId="9" applyFont="1" applyFill="1" applyBorder="1" applyAlignment="1" applyProtection="1">
      <alignment horizontal="center" vertical="top"/>
      <protection locked="0"/>
    </xf>
    <xf numFmtId="0" fontId="2" fillId="0" borderId="0" xfId="9" applyFont="1" applyBorder="1" applyAlignment="1" applyProtection="1">
      <alignment vertical="top" wrapText="1"/>
    </xf>
    <xf numFmtId="0" fontId="3" fillId="2" borderId="21" xfId="9" applyFont="1" applyFill="1" applyBorder="1" applyAlignment="1" applyProtection="1">
      <alignment vertical="top" wrapText="1"/>
    </xf>
    <xf numFmtId="0" fontId="7" fillId="2" borderId="0" xfId="9" applyFont="1" applyFill="1" applyBorder="1" applyAlignment="1" applyProtection="1">
      <alignment horizontal="left" vertical="top"/>
    </xf>
    <xf numFmtId="0" fontId="3" fillId="5" borderId="22" xfId="9" applyFont="1" applyFill="1" applyBorder="1" applyAlignment="1" applyProtection="1">
      <alignment vertical="top" wrapText="1"/>
    </xf>
    <xf numFmtId="0" fontId="2" fillId="5" borderId="20" xfId="9" applyFont="1" applyFill="1" applyBorder="1" applyAlignment="1" applyProtection="1">
      <alignment vertical="top" wrapText="1"/>
    </xf>
    <xf numFmtId="0" fontId="2" fillId="0" borderId="21" xfId="9" applyFont="1" applyFill="1" applyBorder="1" applyAlignment="1" applyProtection="1">
      <alignment horizontal="center" vertical="top" wrapText="1"/>
    </xf>
    <xf numFmtId="0" fontId="2" fillId="0" borderId="33" xfId="9" applyFont="1" applyBorder="1" applyAlignment="1" applyProtection="1">
      <alignment vertical="top" wrapText="1"/>
    </xf>
    <xf numFmtId="0" fontId="2" fillId="0" borderId="23" xfId="9" applyFont="1" applyBorder="1" applyAlignment="1" applyProtection="1">
      <alignment vertical="top" wrapText="1"/>
    </xf>
    <xf numFmtId="0" fontId="2" fillId="0" borderId="6" xfId="9" applyFont="1" applyFill="1" applyBorder="1" applyAlignment="1" applyProtection="1">
      <alignment horizontal="center"/>
      <protection locked="0"/>
    </xf>
    <xf numFmtId="0" fontId="2" fillId="0" borderId="7" xfId="9" applyFont="1" applyBorder="1" applyAlignment="1">
      <alignment vertical="top" wrapText="1"/>
    </xf>
    <xf numFmtId="0" fontId="2" fillId="0" borderId="28" xfId="9" applyFont="1" applyFill="1" applyBorder="1" applyAlignment="1" applyProtection="1">
      <alignment horizontal="center" vertical="top" wrapText="1"/>
    </xf>
    <xf numFmtId="0" fontId="2" fillId="0" borderId="8" xfId="9" applyFont="1" applyBorder="1" applyAlignment="1" applyProtection="1">
      <alignment vertical="top" wrapText="1"/>
    </xf>
    <xf numFmtId="0" fontId="2" fillId="0" borderId="10" xfId="9" applyFont="1" applyBorder="1" applyAlignment="1" applyProtection="1">
      <alignment vertical="top" wrapText="1"/>
    </xf>
    <xf numFmtId="0" fontId="2" fillId="0" borderId="34" xfId="9" applyFont="1" applyFill="1" applyBorder="1" applyAlignment="1" applyProtection="1">
      <alignment horizontal="center" vertical="top" wrapText="1"/>
    </xf>
    <xf numFmtId="0" fontId="3" fillId="5" borderId="21" xfId="9" applyFont="1" applyFill="1" applyBorder="1" applyAlignment="1" applyProtection="1"/>
    <xf numFmtId="0" fontId="2" fillId="5" borderId="33" xfId="9" applyFont="1" applyFill="1" applyBorder="1" applyAlignment="1" applyProtection="1">
      <alignment vertical="top" wrapText="1"/>
    </xf>
    <xf numFmtId="0" fontId="2" fillId="0" borderId="22" xfId="9" applyFont="1" applyFill="1" applyBorder="1" applyAlignment="1" applyProtection="1">
      <alignment horizontal="center" vertical="top" wrapText="1"/>
    </xf>
    <xf numFmtId="0" fontId="2" fillId="0" borderId="20" xfId="9" applyFont="1" applyBorder="1" applyAlignment="1" applyProtection="1">
      <alignment vertical="top" wrapText="1"/>
    </xf>
    <xf numFmtId="0" fontId="2" fillId="0" borderId="9" xfId="9" applyFont="1" applyBorder="1" applyAlignment="1" applyProtection="1">
      <alignment vertical="top" wrapText="1"/>
    </xf>
    <xf numFmtId="0" fontId="3" fillId="5" borderId="21" xfId="9" applyFont="1" applyFill="1" applyBorder="1" applyAlignment="1" applyProtection="1">
      <alignment vertical="top" wrapText="1"/>
    </xf>
    <xf numFmtId="0" fontId="2" fillId="5" borderId="23" xfId="9" applyFont="1" applyFill="1" applyBorder="1" applyAlignment="1" applyProtection="1">
      <alignment vertical="top" wrapText="1"/>
    </xf>
    <xf numFmtId="0" fontId="2" fillId="0" borderId="8" xfId="9" applyFont="1" applyFill="1" applyBorder="1" applyAlignment="1" applyProtection="1">
      <alignment horizontal="center" vertical="top" wrapText="1"/>
    </xf>
    <xf numFmtId="0" fontId="2" fillId="0" borderId="8" xfId="9" applyFont="1" applyFill="1" applyBorder="1" applyAlignment="1" applyProtection="1">
      <alignment vertical="top" wrapText="1"/>
    </xf>
    <xf numFmtId="0" fontId="2" fillId="0" borderId="33" xfId="9" applyFont="1" applyFill="1" applyBorder="1" applyAlignment="1" applyProtection="1">
      <alignment vertical="top" wrapText="1"/>
    </xf>
    <xf numFmtId="0" fontId="2" fillId="0" borderId="23" xfId="9" applyFont="1" applyFill="1" applyBorder="1" applyAlignment="1" applyProtection="1">
      <alignment vertical="top" wrapText="1"/>
    </xf>
    <xf numFmtId="0" fontId="3" fillId="9" borderId="21" xfId="9" applyFont="1" applyFill="1" applyBorder="1" applyAlignment="1" applyProtection="1"/>
    <xf numFmtId="0" fontId="2" fillId="0" borderId="33" xfId="9" applyFont="1" applyFill="1" applyBorder="1" applyAlignment="1" applyProtection="1">
      <alignment horizontal="center" vertical="top" wrapText="1"/>
    </xf>
    <xf numFmtId="0" fontId="7" fillId="2" borderId="22" xfId="9" applyFont="1" applyFill="1" applyBorder="1" applyAlignment="1" applyProtection="1">
      <alignment horizontal="left" vertical="top"/>
    </xf>
    <xf numFmtId="0" fontId="8" fillId="2" borderId="33" xfId="9" applyFont="1" applyFill="1" applyBorder="1" applyAlignment="1" applyProtection="1">
      <alignment horizontal="left" vertical="top"/>
    </xf>
    <xf numFmtId="0" fontId="8" fillId="2" borderId="20" xfId="9" applyFont="1" applyFill="1" applyBorder="1" applyAlignment="1" applyProtection="1">
      <alignment vertical="top"/>
    </xf>
    <xf numFmtId="0" fontId="2" fillId="2" borderId="33" xfId="9" applyFont="1" applyFill="1" applyBorder="1" applyAlignment="1" applyProtection="1">
      <alignment vertical="top" wrapText="1"/>
    </xf>
    <xf numFmtId="0" fontId="2" fillId="0" borderId="9" xfId="9" applyFont="1" applyBorder="1" applyAlignment="1">
      <alignment vertical="top"/>
    </xf>
    <xf numFmtId="0" fontId="3" fillId="5" borderId="33" xfId="9" applyFont="1" applyFill="1" applyBorder="1" applyAlignment="1" applyProtection="1">
      <alignment vertical="top" wrapText="1"/>
    </xf>
    <xf numFmtId="0" fontId="2" fillId="0" borderId="7" xfId="9" applyFont="1" applyBorder="1" applyAlignment="1">
      <alignment vertical="top"/>
    </xf>
    <xf numFmtId="0" fontId="2" fillId="0" borderId="33" xfId="9" applyFont="1" applyFill="1" applyBorder="1" applyAlignment="1" applyProtection="1">
      <alignment horizontal="center"/>
    </xf>
    <xf numFmtId="0" fontId="2" fillId="6" borderId="33" xfId="9" applyFont="1" applyFill="1" applyBorder="1" applyProtection="1"/>
    <xf numFmtId="0" fontId="2" fillId="6" borderId="23" xfId="9" applyFont="1" applyFill="1" applyBorder="1" applyProtection="1"/>
    <xf numFmtId="0" fontId="3" fillId="5" borderId="8" xfId="9" applyFont="1" applyFill="1" applyBorder="1" applyAlignment="1" applyProtection="1"/>
    <xf numFmtId="0" fontId="2" fillId="5" borderId="0" xfId="9" applyFont="1" applyFill="1" applyBorder="1" applyAlignment="1" applyProtection="1">
      <alignment vertical="top" wrapText="1"/>
    </xf>
    <xf numFmtId="0" fontId="3" fillId="5" borderId="33" xfId="9" applyFont="1" applyFill="1" applyBorder="1" applyAlignment="1" applyProtection="1"/>
    <xf numFmtId="0" fontId="2" fillId="0" borderId="33" xfId="9" applyFont="1" applyBorder="1" applyAlignment="1" applyProtection="1">
      <alignment horizontal="center"/>
    </xf>
    <xf numFmtId="0" fontId="3" fillId="9" borderId="33" xfId="9" applyFont="1" applyFill="1" applyBorder="1" applyAlignment="1" applyProtection="1"/>
    <xf numFmtId="0" fontId="2" fillId="9" borderId="33" xfId="9" applyFont="1" applyFill="1" applyBorder="1" applyAlignment="1" applyProtection="1">
      <alignment vertical="top" wrapText="1"/>
    </xf>
    <xf numFmtId="0" fontId="2" fillId="9" borderId="23" xfId="9" applyFont="1" applyFill="1" applyBorder="1" applyAlignment="1" applyProtection="1">
      <alignment vertical="top" wrapText="1"/>
    </xf>
    <xf numFmtId="0" fontId="2" fillId="0" borderId="10" xfId="9" applyFont="1" applyBorder="1" applyAlignment="1">
      <alignment vertical="top"/>
    </xf>
    <xf numFmtId="0" fontId="2" fillId="2" borderId="8" xfId="9" applyFont="1" applyFill="1" applyBorder="1" applyAlignment="1" applyProtection="1"/>
    <xf numFmtId="0" fontId="2" fillId="2" borderId="23" xfId="9" applyFont="1" applyFill="1" applyBorder="1" applyAlignment="1" applyProtection="1">
      <alignment vertical="top" wrapText="1"/>
    </xf>
    <xf numFmtId="0" fontId="2" fillId="0" borderId="7" xfId="9" applyFont="1" applyBorder="1" applyAlignment="1">
      <alignment horizontal="center" vertical="top"/>
    </xf>
    <xf numFmtId="0" fontId="2" fillId="8" borderId="33" xfId="9" applyFont="1" applyFill="1" applyBorder="1" applyAlignment="1" applyProtection="1">
      <alignment vertical="top" wrapText="1"/>
    </xf>
    <xf numFmtId="0" fontId="2" fillId="8" borderId="23" xfId="9" applyFont="1" applyFill="1" applyBorder="1" applyAlignment="1" applyProtection="1">
      <alignment vertical="top" wrapText="1"/>
    </xf>
    <xf numFmtId="0" fontId="2" fillId="0" borderId="33" xfId="9" applyFont="1" applyBorder="1" applyAlignment="1" applyProtection="1">
      <alignment horizontal="left" vertical="top" wrapText="1"/>
    </xf>
    <xf numFmtId="0" fontId="12" fillId="4" borderId="0" xfId="9" applyFont="1" applyFill="1"/>
    <xf numFmtId="0" fontId="30" fillId="8" borderId="33" xfId="9" applyFont="1" applyFill="1" applyBorder="1" applyAlignment="1" applyProtection="1">
      <alignment vertical="top" wrapText="1"/>
    </xf>
    <xf numFmtId="0" fontId="2" fillId="0" borderId="7" xfId="9" applyFont="1" applyBorder="1" applyAlignment="1">
      <alignment horizontal="center"/>
    </xf>
    <xf numFmtId="0" fontId="2" fillId="8" borderId="0" xfId="9" applyFont="1" applyFill="1" applyBorder="1" applyAlignment="1" applyProtection="1">
      <alignment horizontal="left" vertical="top" wrapText="1"/>
    </xf>
    <xf numFmtId="0" fontId="2" fillId="8" borderId="20" xfId="9" applyFont="1" applyFill="1" applyBorder="1" applyAlignment="1" applyProtection="1">
      <alignment vertical="top" wrapText="1"/>
    </xf>
    <xf numFmtId="0" fontId="2" fillId="8" borderId="21" xfId="9" applyFont="1" applyFill="1" applyBorder="1" applyAlignment="1" applyProtection="1">
      <alignment vertical="top" wrapText="1"/>
    </xf>
    <xf numFmtId="0" fontId="2" fillId="0" borderId="21" xfId="9" applyFont="1" applyFill="1" applyBorder="1" applyAlignment="1" applyProtection="1">
      <alignment vertical="top" wrapText="1"/>
    </xf>
    <xf numFmtId="0" fontId="2" fillId="0" borderId="0" xfId="9" applyFont="1" applyFill="1" applyBorder="1" applyAlignment="1" applyProtection="1">
      <alignment vertical="top" wrapText="1"/>
    </xf>
    <xf numFmtId="0" fontId="2" fillId="0" borderId="21" xfId="9" applyFont="1" applyFill="1" applyBorder="1" applyAlignment="1" applyProtection="1"/>
    <xf numFmtId="0" fontId="2" fillId="0" borderId="7" xfId="9" applyBorder="1" applyAlignment="1">
      <alignment horizontal="center"/>
    </xf>
    <xf numFmtId="0" fontId="2" fillId="0" borderId="6" xfId="9" applyFont="1" applyFill="1" applyBorder="1" applyAlignment="1" applyProtection="1">
      <alignment horizontal="center" vertical="top" wrapText="1"/>
      <protection locked="0"/>
    </xf>
    <xf numFmtId="0" fontId="2" fillId="0" borderId="0" xfId="9" applyFont="1" applyBorder="1" applyAlignment="1">
      <alignment horizontal="center"/>
    </xf>
    <xf numFmtId="0" fontId="2" fillId="0" borderId="21" xfId="9" applyFill="1" applyBorder="1" applyProtection="1"/>
    <xf numFmtId="0" fontId="7" fillId="2" borderId="21" xfId="9" applyFont="1" applyFill="1" applyBorder="1" applyAlignment="1" applyProtection="1">
      <alignment vertical="top"/>
    </xf>
    <xf numFmtId="0" fontId="8" fillId="7" borderId="33" xfId="9" applyFont="1" applyFill="1" applyBorder="1" applyAlignment="1" applyProtection="1">
      <alignment vertical="top"/>
    </xf>
    <xf numFmtId="0" fontId="8" fillId="2" borderId="33" xfId="9" applyFont="1" applyFill="1" applyBorder="1" applyAlignment="1" applyProtection="1">
      <alignment vertical="top"/>
    </xf>
    <xf numFmtId="0" fontId="8" fillId="2" borderId="23" xfId="9" applyFont="1" applyFill="1" applyBorder="1" applyAlignment="1" applyProtection="1">
      <alignment vertical="top"/>
    </xf>
    <xf numFmtId="0" fontId="2" fillId="0" borderId="9" xfId="9" applyFont="1" applyBorder="1"/>
    <xf numFmtId="0" fontId="2" fillId="0" borderId="7" xfId="9" applyFont="1" applyBorder="1"/>
    <xf numFmtId="0" fontId="7" fillId="5" borderId="21" xfId="9" applyFont="1" applyFill="1" applyBorder="1" applyProtection="1"/>
    <xf numFmtId="0" fontId="2" fillId="5" borderId="33" xfId="9" applyFont="1" applyFill="1" applyBorder="1" applyProtection="1"/>
    <xf numFmtId="0" fontId="2" fillId="5" borderId="23" xfId="9" applyFont="1" applyFill="1" applyBorder="1" applyProtection="1"/>
    <xf numFmtId="0" fontId="2" fillId="0" borderId="8" xfId="9" applyFont="1" applyBorder="1" applyAlignment="1" applyProtection="1">
      <alignment horizontal="left"/>
    </xf>
    <xf numFmtId="0" fontId="2" fillId="0" borderId="0" xfId="9"/>
    <xf numFmtId="0" fontId="2" fillId="0" borderId="7" xfId="9" applyBorder="1"/>
    <xf numFmtId="0" fontId="2" fillId="0" borderId="33" xfId="9" applyFont="1" applyBorder="1" applyAlignment="1" applyProtection="1">
      <alignment horizontal="left"/>
    </xf>
    <xf numFmtId="0" fontId="2" fillId="0" borderId="33" xfId="9" applyFont="1" applyBorder="1" applyProtection="1"/>
    <xf numFmtId="0" fontId="2" fillId="0" borderId="23" xfId="9" applyFont="1" applyBorder="1" applyProtection="1"/>
    <xf numFmtId="0" fontId="2" fillId="0" borderId="29" xfId="9" applyFont="1" applyFill="1" applyBorder="1" applyAlignment="1" applyProtection="1">
      <alignment horizontal="center" vertical="top" wrapText="1"/>
      <protection locked="0"/>
    </xf>
    <xf numFmtId="0" fontId="3" fillId="9" borderId="33" xfId="9" applyFont="1" applyFill="1" applyBorder="1" applyAlignment="1" applyProtection="1">
      <alignment vertical="top"/>
    </xf>
    <xf numFmtId="0" fontId="8" fillId="9" borderId="33" xfId="9" applyFont="1" applyFill="1" applyBorder="1" applyAlignment="1" applyProtection="1">
      <alignment vertical="top"/>
    </xf>
    <xf numFmtId="0" fontId="8" fillId="9" borderId="23" xfId="9" applyFont="1" applyFill="1" applyBorder="1" applyAlignment="1" applyProtection="1">
      <alignment vertical="top"/>
    </xf>
    <xf numFmtId="0" fontId="2" fillId="0" borderId="22" xfId="9" applyFont="1" applyBorder="1" applyAlignment="1" applyProtection="1">
      <alignment horizontal="left"/>
    </xf>
    <xf numFmtId="0" fontId="2" fillId="0" borderId="23" xfId="9" applyFont="1" applyFill="1" applyBorder="1" applyAlignment="1" applyProtection="1">
      <alignment horizontal="center"/>
    </xf>
    <xf numFmtId="0" fontId="7" fillId="7" borderId="21" xfId="9" applyFont="1" applyFill="1" applyBorder="1" applyAlignment="1" applyProtection="1">
      <alignment vertical="top"/>
    </xf>
    <xf numFmtId="0" fontId="8" fillId="7" borderId="23" xfId="9" applyFont="1" applyFill="1" applyBorder="1" applyAlignment="1" applyProtection="1">
      <alignment vertical="top"/>
    </xf>
    <xf numFmtId="0" fontId="2" fillId="0" borderId="0" xfId="9" applyFont="1" applyBorder="1" applyAlignment="1" applyProtection="1">
      <alignment horizontal="center"/>
    </xf>
    <xf numFmtId="0" fontId="2" fillId="0" borderId="8" xfId="9" applyFont="1" applyBorder="1" applyAlignment="1" applyProtection="1">
      <alignment horizontal="center"/>
    </xf>
    <xf numFmtId="0" fontId="2" fillId="4" borderId="0" xfId="9" applyFont="1" applyFill="1" applyAlignment="1">
      <alignment horizontal="center"/>
    </xf>
    <xf numFmtId="164" fontId="2" fillId="4" borderId="0" xfId="1" applyFont="1" applyFill="1" applyBorder="1" applyAlignment="1">
      <alignment vertical="top" wrapText="1"/>
    </xf>
    <xf numFmtId="0" fontId="2" fillId="0" borderId="7" xfId="9" applyFont="1" applyBorder="1" applyProtection="1">
      <protection locked="0"/>
    </xf>
    <xf numFmtId="0" fontId="7" fillId="2" borderId="21" xfId="9" applyFont="1" applyFill="1" applyBorder="1" applyAlignment="1" applyProtection="1">
      <alignment horizontal="left" vertical="top"/>
    </xf>
    <xf numFmtId="0" fontId="2" fillId="2" borderId="33" xfId="9" applyFont="1" applyFill="1" applyBorder="1" applyAlignment="1" applyProtection="1">
      <alignment horizontal="center" vertical="top" wrapText="1"/>
    </xf>
    <xf numFmtId="0" fontId="2" fillId="0" borderId="9" xfId="9" applyFont="1" applyBorder="1" applyProtection="1">
      <protection locked="0"/>
    </xf>
    <xf numFmtId="0" fontId="2" fillId="0" borderId="21" xfId="9" applyFont="1" applyBorder="1" applyProtection="1"/>
    <xf numFmtId="0" fontId="8" fillId="0" borderId="0" xfId="9" applyFont="1" applyBorder="1" applyAlignment="1" applyProtection="1">
      <alignment horizontal="left" vertical="center"/>
      <protection locked="0"/>
    </xf>
    <xf numFmtId="0" fontId="2" fillId="0" borderId="33" xfId="9" applyFont="1" applyFill="1" applyBorder="1" applyProtection="1"/>
    <xf numFmtId="0" fontId="11" fillId="0" borderId="8" xfId="9" applyFont="1" applyBorder="1" applyAlignment="1" applyProtection="1">
      <alignment horizontal="center"/>
    </xf>
    <xf numFmtId="0" fontId="11" fillId="0" borderId="33" xfId="9" applyFont="1" applyBorder="1" applyAlignment="1" applyProtection="1">
      <alignment horizontal="center"/>
    </xf>
    <xf numFmtId="0" fontId="2" fillId="0" borderId="8" xfId="9" applyFont="1" applyBorder="1" applyProtection="1"/>
    <xf numFmtId="0" fontId="10" fillId="2" borderId="22" xfId="9" applyFont="1" applyFill="1" applyBorder="1" applyAlignment="1" applyProtection="1">
      <alignment horizontal="left" vertical="center"/>
    </xf>
    <xf numFmtId="0" fontId="10" fillId="2" borderId="20" xfId="9" applyFont="1" applyFill="1" applyBorder="1" applyAlignment="1" applyProtection="1">
      <alignment horizontal="left" vertical="center"/>
    </xf>
    <xf numFmtId="0" fontId="10" fillId="2" borderId="9" xfId="9" applyFont="1" applyFill="1" applyBorder="1" applyAlignment="1" applyProtection="1">
      <alignment horizontal="left" vertical="center"/>
    </xf>
    <xf numFmtId="0" fontId="10" fillId="2" borderId="34" xfId="9" applyFont="1" applyFill="1" applyBorder="1" applyAlignment="1" applyProtection="1">
      <alignment horizontal="left" vertical="center"/>
    </xf>
    <xf numFmtId="0" fontId="10" fillId="2" borderId="0" xfId="9" applyFont="1" applyFill="1" applyBorder="1" applyAlignment="1" applyProtection="1">
      <alignment horizontal="left" vertical="center"/>
    </xf>
    <xf numFmtId="0" fontId="10" fillId="2" borderId="7" xfId="9" applyFont="1" applyFill="1" applyBorder="1" applyAlignment="1" applyProtection="1">
      <alignment horizontal="left" vertical="center"/>
    </xf>
    <xf numFmtId="0" fontId="10" fillId="2" borderId="28" xfId="9" applyFont="1" applyFill="1" applyBorder="1" applyAlignment="1" applyProtection="1">
      <alignment horizontal="left" vertical="center"/>
    </xf>
    <xf numFmtId="0" fontId="10" fillId="2" borderId="8" xfId="9" applyFont="1" applyFill="1" applyBorder="1" applyAlignment="1" applyProtection="1">
      <alignment horizontal="left" vertical="center"/>
    </xf>
    <xf numFmtId="0" fontId="10" fillId="2" borderId="10" xfId="9" applyFont="1" applyFill="1" applyBorder="1" applyAlignment="1" applyProtection="1">
      <alignment horizontal="left" vertical="center"/>
    </xf>
    <xf numFmtId="0" fontId="2" fillId="4" borderId="0" xfId="9" applyFont="1" applyFill="1" applyBorder="1" applyProtection="1"/>
    <xf numFmtId="0" fontId="2" fillId="0" borderId="6" xfId="9" applyFont="1" applyFill="1" applyBorder="1" applyAlignment="1" applyProtection="1">
      <alignment horizontal="center" vertical="top" wrapText="1"/>
      <protection locked="0"/>
    </xf>
    <xf numFmtId="0" fontId="2" fillId="0" borderId="29" xfId="9" applyFont="1" applyFill="1" applyBorder="1" applyAlignment="1" applyProtection="1">
      <alignment horizontal="center" vertical="top" wrapText="1"/>
      <protection locked="0"/>
    </xf>
    <xf numFmtId="0" fontId="3" fillId="5" borderId="6" xfId="9" applyFont="1" applyFill="1" applyBorder="1" applyAlignment="1" applyProtection="1">
      <alignment horizontal="center" vertical="top" wrapText="1"/>
    </xf>
    <xf numFmtId="0" fontId="3" fillId="2" borderId="6" xfId="9" applyFont="1" applyFill="1" applyBorder="1" applyAlignment="1" applyProtection="1">
      <alignment horizontal="center" vertical="top" wrapText="1"/>
    </xf>
    <xf numFmtId="0" fontId="3" fillId="7" borderId="6" xfId="9" applyFont="1" applyFill="1" applyBorder="1" applyAlignment="1" applyProtection="1">
      <alignment horizontal="center"/>
    </xf>
    <xf numFmtId="0" fontId="2" fillId="0" borderId="6" xfId="9" applyFont="1" applyFill="1" applyBorder="1" applyAlignment="1" applyProtection="1">
      <alignment horizontal="center"/>
      <protection locked="0"/>
    </xf>
    <xf numFmtId="0" fontId="2" fillId="8" borderId="21" xfId="9" applyFont="1" applyFill="1" applyBorder="1" applyAlignment="1" applyProtection="1">
      <alignment vertical="top" wrapText="1"/>
      <protection hidden="1"/>
    </xf>
    <xf numFmtId="0" fontId="2" fillId="6" borderId="23" xfId="9" applyFill="1" applyBorder="1" applyAlignment="1" applyProtection="1">
      <alignment vertical="top" wrapText="1"/>
      <protection hidden="1"/>
    </xf>
    <xf numFmtId="0" fontId="7" fillId="7" borderId="21" xfId="9" applyFont="1" applyFill="1" applyBorder="1" applyAlignment="1" applyProtection="1">
      <alignment horizontal="left" vertical="top"/>
    </xf>
    <xf numFmtId="0" fontId="7" fillId="2" borderId="6" xfId="9" applyFont="1" applyFill="1" applyBorder="1" applyAlignment="1" applyProtection="1">
      <alignment horizontal="left" vertical="top"/>
    </xf>
    <xf numFmtId="0" fontId="3" fillId="5" borderId="6" xfId="0" applyFont="1" applyFill="1" applyBorder="1" applyAlignment="1" applyProtection="1">
      <alignment horizontal="center" vertical="top" wrapText="1"/>
    </xf>
    <xf numFmtId="0" fontId="3" fillId="2" borderId="6" xfId="0" applyFont="1" applyFill="1" applyBorder="1" applyAlignment="1" applyProtection="1">
      <alignment horizontal="center" vertical="top" wrapText="1"/>
    </xf>
    <xf numFmtId="0" fontId="7" fillId="2" borderId="6" xfId="0" applyFont="1" applyFill="1" applyBorder="1" applyAlignment="1" applyProtection="1">
      <alignment horizontal="left" vertical="top"/>
    </xf>
    <xf numFmtId="0" fontId="7" fillId="2" borderId="21" xfId="0" applyFont="1" applyFill="1" applyBorder="1" applyAlignment="1" applyProtection="1">
      <alignment horizontal="left" vertical="top"/>
    </xf>
    <xf numFmtId="0" fontId="0" fillId="6" borderId="23" xfId="0" applyFill="1" applyBorder="1" applyAlignment="1" applyProtection="1">
      <alignment vertical="top" wrapText="1"/>
      <protection hidden="1"/>
    </xf>
    <xf numFmtId="17" fontId="10" fillId="0" borderId="20" xfId="9" applyNumberFormat="1" applyFont="1" applyBorder="1" applyAlignment="1" applyProtection="1">
      <protection locked="0"/>
    </xf>
    <xf numFmtId="0" fontId="3" fillId="5" borderId="6" xfId="0" applyFont="1" applyFill="1" applyBorder="1" applyAlignment="1" applyProtection="1">
      <alignment horizontal="center" vertical="top" wrapText="1"/>
    </xf>
    <xf numFmtId="0" fontId="3" fillId="2" borderId="6" xfId="0" applyFont="1" applyFill="1" applyBorder="1" applyAlignment="1" applyProtection="1">
      <alignment horizontal="center" vertical="top" wrapText="1"/>
    </xf>
    <xf numFmtId="0" fontId="0" fillId="6" borderId="23" xfId="0" applyFill="1" applyBorder="1" applyAlignment="1" applyProtection="1">
      <alignment vertical="top" wrapText="1"/>
      <protection hidden="1"/>
    </xf>
    <xf numFmtId="0" fontId="7" fillId="2" borderId="21" xfId="0" applyFont="1" applyFill="1" applyBorder="1" applyAlignment="1" applyProtection="1">
      <alignment horizontal="left" vertical="top"/>
    </xf>
    <xf numFmtId="0" fontId="7" fillId="2" borderId="6" xfId="0" applyFont="1" applyFill="1" applyBorder="1" applyAlignment="1" applyProtection="1">
      <alignment horizontal="left" vertical="top"/>
    </xf>
    <xf numFmtId="0" fontId="2" fillId="4" borderId="0" xfId="0" applyFont="1" applyFill="1" applyProtection="1">
      <protection locked="0"/>
    </xf>
    <xf numFmtId="0" fontId="2" fillId="4" borderId="0" xfId="0" applyFont="1" applyFill="1"/>
    <xf numFmtId="0" fontId="2" fillId="0" borderId="0" xfId="0" applyFont="1" applyProtection="1">
      <protection locked="0"/>
    </xf>
    <xf numFmtId="0" fontId="2" fillId="7" borderId="6" xfId="0" applyFont="1" applyFill="1" applyBorder="1" applyProtection="1"/>
    <xf numFmtId="0" fontId="2" fillId="4" borderId="0" xfId="0" applyFont="1" applyFill="1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0" xfId="0" applyFont="1" applyBorder="1" applyAlignment="1" applyProtection="1">
      <alignment horizontal="left"/>
      <protection locked="0"/>
    </xf>
    <xf numFmtId="0" fontId="2" fillId="4" borderId="0" xfId="0" applyFont="1" applyFill="1" applyBorder="1"/>
    <xf numFmtId="0" fontId="2" fillId="0" borderId="8" xfId="0" applyFont="1" applyBorder="1" applyProtection="1">
      <protection locked="0"/>
    </xf>
    <xf numFmtId="0" fontId="2" fillId="0" borderId="0" xfId="0" applyFont="1" applyBorder="1" applyAlignment="1">
      <alignment vertical="top" wrapText="1"/>
    </xf>
    <xf numFmtId="0" fontId="2" fillId="4" borderId="0" xfId="0" applyFont="1" applyFill="1" applyBorder="1" applyAlignment="1">
      <alignment vertical="top" wrapText="1"/>
    </xf>
    <xf numFmtId="0" fontId="2" fillId="2" borderId="0" xfId="0" applyFont="1" applyFill="1" applyBorder="1" applyAlignment="1" applyProtection="1">
      <alignment vertical="top" wrapText="1"/>
    </xf>
    <xf numFmtId="0" fontId="2" fillId="2" borderId="0" xfId="0" applyFont="1" applyFill="1" applyProtection="1"/>
    <xf numFmtId="0" fontId="2" fillId="2" borderId="31" xfId="0" applyFont="1" applyFill="1" applyBorder="1" applyProtection="1"/>
    <xf numFmtId="0" fontId="2" fillId="5" borderId="6" xfId="0" applyFont="1" applyFill="1" applyBorder="1" applyAlignment="1" applyProtection="1">
      <alignment horizontal="center" vertical="top" wrapText="1"/>
    </xf>
    <xf numFmtId="0" fontId="2" fillId="0" borderId="0" xfId="0" applyFont="1" applyBorder="1" applyAlignment="1" applyProtection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 applyProtection="1">
      <alignment vertical="top"/>
    </xf>
    <xf numFmtId="0" fontId="2" fillId="6" borderId="21" xfId="0" applyFont="1" applyFill="1" applyBorder="1" applyAlignment="1" applyProtection="1">
      <alignment vertical="top" wrapText="1"/>
    </xf>
    <xf numFmtId="0" fontId="2" fillId="0" borderId="6" xfId="0" applyFont="1" applyBorder="1" applyAlignment="1" applyProtection="1">
      <alignment horizontal="center"/>
      <protection locked="0"/>
    </xf>
    <xf numFmtId="0" fontId="5" fillId="5" borderId="23" xfId="0" applyFont="1" applyFill="1" applyBorder="1" applyAlignment="1" applyProtection="1">
      <alignment horizontal="center" vertical="center" wrapText="1"/>
    </xf>
    <xf numFmtId="0" fontId="2" fillId="4" borderId="0" xfId="0" applyFont="1" applyFill="1" applyBorder="1" applyAlignment="1" applyProtection="1">
      <alignment vertical="top" wrapText="1"/>
    </xf>
    <xf numFmtId="0" fontId="2" fillId="6" borderId="27" xfId="0" applyFont="1" applyFill="1" applyBorder="1" applyAlignment="1" applyProtection="1">
      <alignment vertical="top" wrapText="1"/>
    </xf>
    <xf numFmtId="0" fontId="30" fillId="0" borderId="6" xfId="0" applyFont="1" applyBorder="1" applyAlignment="1" applyProtection="1">
      <alignment horizontal="center"/>
      <protection locked="0"/>
    </xf>
    <xf numFmtId="0" fontId="5" fillId="5" borderId="29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/>
      <protection locked="0"/>
    </xf>
    <xf numFmtId="0" fontId="2" fillId="0" borderId="0" xfId="0" applyFont="1" applyBorder="1"/>
    <xf numFmtId="0" fontId="2" fillId="0" borderId="0" xfId="0" applyFont="1" applyBorder="1" applyProtection="1"/>
    <xf numFmtId="0" fontId="2" fillId="6" borderId="6" xfId="0" applyFont="1" applyFill="1" applyBorder="1" applyAlignment="1" applyProtection="1">
      <alignment vertical="top" wrapText="1"/>
    </xf>
    <xf numFmtId="0" fontId="2" fillId="6" borderId="29" xfId="0" applyFont="1" applyFill="1" applyBorder="1" applyAlignment="1" applyProtection="1">
      <alignment vertical="top" wrapText="1"/>
    </xf>
    <xf numFmtId="0" fontId="2" fillId="0" borderId="0" xfId="0" applyFont="1" applyFill="1" applyBorder="1" applyProtection="1"/>
    <xf numFmtId="0" fontId="5" fillId="5" borderId="6" xfId="0" applyFont="1" applyFill="1" applyBorder="1" applyAlignment="1" applyProtection="1">
      <alignment horizontal="center" vertical="center" wrapText="1"/>
    </xf>
    <xf numFmtId="0" fontId="2" fillId="6" borderId="0" xfId="0" applyFont="1" applyFill="1" applyBorder="1" applyProtection="1"/>
    <xf numFmtId="0" fontId="2" fillId="6" borderId="10" xfId="0" applyFont="1" applyFill="1" applyBorder="1" applyProtection="1"/>
    <xf numFmtId="0" fontId="2" fillId="6" borderId="6" xfId="0" applyFont="1" applyFill="1" applyBorder="1" applyAlignment="1" applyProtection="1">
      <alignment horizontal="left" vertical="top"/>
    </xf>
    <xf numFmtId="0" fontId="2" fillId="3" borderId="0" xfId="0" applyFont="1" applyFill="1"/>
    <xf numFmtId="0" fontId="2" fillId="3" borderId="0" xfId="0" applyFont="1" applyFill="1" applyBorder="1"/>
    <xf numFmtId="0" fontId="2" fillId="3" borderId="20" xfId="0" applyFont="1" applyFill="1" applyBorder="1" applyAlignment="1" applyProtection="1">
      <alignment horizontal="left" vertical="top"/>
    </xf>
    <xf numFmtId="0" fontId="2" fillId="3" borderId="27" xfId="0" applyFont="1" applyFill="1" applyBorder="1" applyAlignment="1" applyProtection="1">
      <alignment horizontal="center"/>
    </xf>
    <xf numFmtId="0" fontId="2" fillId="0" borderId="0" xfId="0" applyFont="1" applyFill="1"/>
    <xf numFmtId="0" fontId="2" fillId="0" borderId="0" xfId="0" applyFont="1" applyBorder="1" applyAlignment="1" applyProtection="1">
      <alignment horizontal="center" vertical="top" wrapText="1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5" fillId="5" borderId="27" xfId="0" applyFont="1" applyFill="1" applyBorder="1" applyAlignment="1" applyProtection="1">
      <alignment horizontal="center" vertical="center" wrapText="1"/>
    </xf>
    <xf numFmtId="0" fontId="2" fillId="6" borderId="29" xfId="0" applyFont="1" applyFill="1" applyBorder="1" applyProtection="1"/>
    <xf numFmtId="0" fontId="2" fillId="0" borderId="0" xfId="0" applyFont="1" applyBorder="1" applyAlignment="1" applyProtection="1">
      <alignment vertical="top" wrapText="1"/>
      <protection hidden="1"/>
    </xf>
    <xf numFmtId="0" fontId="2" fillId="6" borderId="6" xfId="0" applyFont="1" applyFill="1" applyBorder="1" applyProtection="1"/>
    <xf numFmtId="0" fontId="2" fillId="6" borderId="27" xfId="0" applyFont="1" applyFill="1" applyBorder="1" applyProtection="1"/>
    <xf numFmtId="0" fontId="2" fillId="0" borderId="29" xfId="0" applyFont="1" applyFill="1" applyBorder="1" applyAlignment="1" applyProtection="1">
      <alignment horizontal="center" vertical="top" wrapText="1"/>
      <protection locked="0"/>
    </xf>
    <xf numFmtId="0" fontId="2" fillId="5" borderId="29" xfId="0" applyFont="1" applyFill="1" applyBorder="1" applyAlignment="1" applyProtection="1">
      <alignment horizontal="center" vertical="center" wrapText="1"/>
    </xf>
    <xf numFmtId="0" fontId="2" fillId="5" borderId="6" xfId="0" applyFont="1" applyFill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 vertical="top" wrapText="1"/>
      <protection locked="0"/>
    </xf>
    <xf numFmtId="0" fontId="2" fillId="8" borderId="21" xfId="0" applyFont="1" applyFill="1" applyBorder="1" applyAlignment="1" applyProtection="1">
      <alignment vertical="top" wrapText="1"/>
      <protection hidden="1"/>
    </xf>
    <xf numFmtId="0" fontId="2" fillId="0" borderId="6" xfId="0" applyFont="1" applyFill="1" applyBorder="1" applyAlignment="1" applyProtection="1">
      <alignment horizontal="center" vertical="top"/>
      <protection locked="0"/>
    </xf>
    <xf numFmtId="0" fontId="2" fillId="0" borderId="0" xfId="0" applyFont="1" applyBorder="1" applyAlignment="1" applyProtection="1">
      <alignment vertical="top" wrapText="1"/>
    </xf>
    <xf numFmtId="0" fontId="2" fillId="5" borderId="20" xfId="0" applyFont="1" applyFill="1" applyBorder="1" applyAlignment="1" applyProtection="1">
      <alignment vertical="top" wrapText="1"/>
    </xf>
    <xf numFmtId="0" fontId="2" fillId="0" borderId="21" xfId="0" applyFont="1" applyFill="1" applyBorder="1" applyAlignment="1" applyProtection="1">
      <alignment horizontal="center" vertical="top" wrapText="1"/>
    </xf>
    <xf numFmtId="0" fontId="2" fillId="0" borderId="33" xfId="0" applyFont="1" applyBorder="1" applyAlignment="1" applyProtection="1">
      <alignment vertical="top" wrapText="1"/>
    </xf>
    <xf numFmtId="0" fontId="2" fillId="0" borderId="23" xfId="0" applyFont="1" applyBorder="1" applyAlignment="1" applyProtection="1">
      <alignment vertical="top" wrapText="1"/>
    </xf>
    <xf numFmtId="0" fontId="2" fillId="0" borderId="6" xfId="0" applyFont="1" applyFill="1" applyBorder="1" applyAlignment="1" applyProtection="1">
      <alignment horizontal="center"/>
      <protection locked="0"/>
    </xf>
    <xf numFmtId="0" fontId="2" fillId="0" borderId="7" xfId="0" applyFont="1" applyBorder="1" applyAlignment="1">
      <alignment vertical="top" wrapText="1"/>
    </xf>
    <xf numFmtId="0" fontId="2" fillId="0" borderId="28" xfId="0" applyFont="1" applyFill="1" applyBorder="1" applyAlignment="1" applyProtection="1">
      <alignment horizontal="center" vertical="top" wrapText="1"/>
    </xf>
    <xf numFmtId="0" fontId="2" fillId="0" borderId="8" xfId="0" applyFont="1" applyBorder="1" applyAlignment="1" applyProtection="1">
      <alignment vertical="top" wrapText="1"/>
    </xf>
    <xf numFmtId="0" fontId="2" fillId="0" borderId="10" xfId="0" applyFont="1" applyBorder="1" applyAlignment="1" applyProtection="1">
      <alignment vertical="top" wrapText="1"/>
    </xf>
    <xf numFmtId="0" fontId="2" fillId="0" borderId="34" xfId="0" applyFont="1" applyFill="1" applyBorder="1" applyAlignment="1" applyProtection="1">
      <alignment horizontal="center" vertical="top" wrapText="1"/>
    </xf>
    <xf numFmtId="0" fontId="2" fillId="5" borderId="33" xfId="0" applyFont="1" applyFill="1" applyBorder="1" applyAlignment="1" applyProtection="1">
      <alignment vertical="top" wrapText="1"/>
    </xf>
    <xf numFmtId="0" fontId="2" fillId="0" borderId="22" xfId="0" applyFont="1" applyFill="1" applyBorder="1" applyAlignment="1" applyProtection="1">
      <alignment horizontal="center" vertical="top" wrapText="1"/>
    </xf>
    <xf numFmtId="0" fontId="2" fillId="0" borderId="20" xfId="0" applyFont="1" applyBorder="1" applyAlignment="1" applyProtection="1">
      <alignment vertical="top" wrapText="1"/>
    </xf>
    <xf numFmtId="0" fontId="2" fillId="0" borderId="9" xfId="0" applyFont="1" applyBorder="1" applyAlignment="1" applyProtection="1">
      <alignment vertical="top" wrapText="1"/>
    </xf>
    <xf numFmtId="0" fontId="2" fillId="5" borderId="23" xfId="0" applyFont="1" applyFill="1" applyBorder="1" applyAlignment="1" applyProtection="1">
      <alignment vertical="top" wrapText="1"/>
    </xf>
    <xf numFmtId="0" fontId="2" fillId="0" borderId="8" xfId="0" applyFont="1" applyFill="1" applyBorder="1" applyAlignment="1" applyProtection="1">
      <alignment horizontal="center" vertical="top" wrapText="1"/>
    </xf>
    <xf numFmtId="0" fontId="2" fillId="0" borderId="8" xfId="0" applyFont="1" applyFill="1" applyBorder="1" applyAlignment="1" applyProtection="1">
      <alignment vertical="top" wrapText="1"/>
    </xf>
    <xf numFmtId="0" fontId="2" fillId="0" borderId="33" xfId="0" applyFont="1" applyFill="1" applyBorder="1" applyAlignment="1" applyProtection="1">
      <alignment vertical="top" wrapText="1"/>
    </xf>
    <xf numFmtId="0" fontId="2" fillId="0" borderId="23" xfId="0" applyFont="1" applyFill="1" applyBorder="1" applyAlignment="1" applyProtection="1">
      <alignment vertical="top" wrapText="1"/>
    </xf>
    <xf numFmtId="0" fontId="2" fillId="0" borderId="33" xfId="0" applyFont="1" applyFill="1" applyBorder="1" applyAlignment="1" applyProtection="1">
      <alignment horizontal="center" vertical="top" wrapText="1"/>
    </xf>
    <xf numFmtId="0" fontId="2" fillId="2" borderId="33" xfId="0" applyFont="1" applyFill="1" applyBorder="1" applyAlignment="1" applyProtection="1">
      <alignment vertical="top" wrapText="1"/>
    </xf>
    <xf numFmtId="0" fontId="2" fillId="0" borderId="9" xfId="0" applyFont="1" applyBorder="1" applyAlignment="1">
      <alignment vertical="top"/>
    </xf>
    <xf numFmtId="0" fontId="2" fillId="0" borderId="7" xfId="0" applyFont="1" applyBorder="1" applyAlignment="1">
      <alignment vertical="top"/>
    </xf>
    <xf numFmtId="0" fontId="2" fillId="0" borderId="33" xfId="0" applyFont="1" applyFill="1" applyBorder="1" applyAlignment="1" applyProtection="1">
      <alignment horizontal="center"/>
    </xf>
    <xf numFmtId="0" fontId="2" fillId="6" borderId="33" xfId="0" applyFont="1" applyFill="1" applyBorder="1" applyProtection="1"/>
    <xf numFmtId="0" fontId="2" fillId="6" borderId="23" xfId="0" applyFont="1" applyFill="1" applyBorder="1" applyProtection="1"/>
    <xf numFmtId="0" fontId="2" fillId="5" borderId="0" xfId="0" applyFont="1" applyFill="1" applyBorder="1" applyAlignment="1" applyProtection="1">
      <alignment vertical="top" wrapText="1"/>
    </xf>
    <xf numFmtId="0" fontId="2" fillId="0" borderId="33" xfId="0" applyFont="1" applyBorder="1" applyAlignment="1" applyProtection="1">
      <alignment horizontal="center"/>
    </xf>
    <xf numFmtId="0" fontId="2" fillId="9" borderId="33" xfId="0" applyFont="1" applyFill="1" applyBorder="1" applyAlignment="1" applyProtection="1">
      <alignment vertical="top" wrapText="1"/>
    </xf>
    <xf numFmtId="0" fontId="2" fillId="9" borderId="23" xfId="0" applyFont="1" applyFill="1" applyBorder="1" applyAlignment="1" applyProtection="1">
      <alignment vertical="top" wrapText="1"/>
    </xf>
    <xf numFmtId="0" fontId="2" fillId="0" borderId="10" xfId="0" applyFont="1" applyBorder="1" applyAlignment="1">
      <alignment vertical="top"/>
    </xf>
    <xf numFmtId="0" fontId="2" fillId="2" borderId="8" xfId="0" applyFont="1" applyFill="1" applyBorder="1" applyAlignment="1" applyProtection="1"/>
    <xf numFmtId="0" fontId="2" fillId="2" borderId="23" xfId="0" applyFont="1" applyFill="1" applyBorder="1" applyAlignment="1" applyProtection="1">
      <alignment vertical="top" wrapText="1"/>
    </xf>
    <xf numFmtId="0" fontId="2" fillId="0" borderId="7" xfId="0" applyFont="1" applyBorder="1" applyAlignment="1">
      <alignment horizontal="center" vertical="top"/>
    </xf>
    <xf numFmtId="0" fontId="2" fillId="8" borderId="33" xfId="0" applyFont="1" applyFill="1" applyBorder="1" applyAlignment="1" applyProtection="1">
      <alignment vertical="top" wrapText="1"/>
    </xf>
    <xf numFmtId="0" fontId="2" fillId="8" borderId="23" xfId="0" applyFont="1" applyFill="1" applyBorder="1" applyAlignment="1" applyProtection="1">
      <alignment vertical="top" wrapText="1"/>
    </xf>
    <xf numFmtId="0" fontId="2" fillId="0" borderId="33" xfId="0" applyFont="1" applyBorder="1" applyAlignment="1" applyProtection="1">
      <alignment horizontal="left" vertical="top" wrapText="1"/>
    </xf>
    <xf numFmtId="0" fontId="2" fillId="0" borderId="7" xfId="0" applyFont="1" applyBorder="1" applyAlignment="1">
      <alignment horizontal="center"/>
    </xf>
    <xf numFmtId="0" fontId="2" fillId="8" borderId="0" xfId="0" applyFont="1" applyFill="1" applyBorder="1" applyAlignment="1" applyProtection="1">
      <alignment horizontal="left" vertical="top" wrapText="1"/>
    </xf>
    <xf numFmtId="0" fontId="2" fillId="8" borderId="20" xfId="0" applyFont="1" applyFill="1" applyBorder="1" applyAlignment="1" applyProtection="1">
      <alignment vertical="top" wrapText="1"/>
    </xf>
    <xf numFmtId="0" fontId="2" fillId="8" borderId="21" xfId="0" applyFont="1" applyFill="1" applyBorder="1" applyAlignment="1" applyProtection="1">
      <alignment vertical="top" wrapText="1"/>
    </xf>
    <xf numFmtId="0" fontId="2" fillId="0" borderId="21" xfId="0" applyFont="1" applyFill="1" applyBorder="1" applyAlignment="1" applyProtection="1">
      <alignment vertical="top" wrapText="1"/>
    </xf>
    <xf numFmtId="0" fontId="2" fillId="0" borderId="0" xfId="0" applyFont="1" applyFill="1" applyBorder="1" applyAlignment="1" applyProtection="1">
      <alignment vertical="top" wrapText="1"/>
    </xf>
    <xf numFmtId="0" fontId="2" fillId="0" borderId="21" xfId="0" applyFont="1" applyFill="1" applyBorder="1" applyAlignment="1" applyProtection="1"/>
    <xf numFmtId="0" fontId="2" fillId="0" borderId="6" xfId="0" applyFont="1" applyFill="1" applyBorder="1" applyAlignment="1" applyProtection="1">
      <alignment horizontal="center" vertical="top" wrapText="1"/>
      <protection locked="0"/>
    </xf>
    <xf numFmtId="0" fontId="2" fillId="0" borderId="0" xfId="0" applyFont="1" applyBorder="1" applyAlignment="1">
      <alignment horizontal="center"/>
    </xf>
    <xf numFmtId="0" fontId="2" fillId="0" borderId="9" xfId="0" applyFont="1" applyBorder="1"/>
    <xf numFmtId="0" fontId="2" fillId="0" borderId="7" xfId="0" applyFont="1" applyBorder="1"/>
    <xf numFmtId="0" fontId="2" fillId="5" borderId="33" xfId="0" applyFont="1" applyFill="1" applyBorder="1" applyProtection="1"/>
    <xf numFmtId="0" fontId="2" fillId="5" borderId="23" xfId="0" applyFont="1" applyFill="1" applyBorder="1" applyProtection="1"/>
    <xf numFmtId="0" fontId="2" fillId="0" borderId="8" xfId="0" applyFont="1" applyBorder="1" applyAlignment="1" applyProtection="1">
      <alignment horizontal="left"/>
    </xf>
    <xf numFmtId="0" fontId="2" fillId="0" borderId="33" xfId="0" applyFont="1" applyBorder="1" applyAlignment="1" applyProtection="1">
      <alignment horizontal="left"/>
    </xf>
    <xf numFmtId="0" fontId="2" fillId="0" borderId="33" xfId="0" applyFont="1" applyBorder="1" applyProtection="1"/>
    <xf numFmtId="0" fontId="2" fillId="0" borderId="23" xfId="0" applyFont="1" applyBorder="1" applyProtection="1"/>
    <xf numFmtId="0" fontId="2" fillId="0" borderId="29" xfId="0" applyFont="1" applyFill="1" applyBorder="1" applyAlignment="1" applyProtection="1">
      <alignment horizontal="center" vertical="top" wrapText="1"/>
      <protection locked="0"/>
    </xf>
    <xf numFmtId="0" fontId="2" fillId="0" borderId="22" xfId="0" applyFont="1" applyBorder="1" applyAlignment="1" applyProtection="1">
      <alignment horizontal="left"/>
    </xf>
    <xf numFmtId="0" fontId="2" fillId="0" borderId="23" xfId="0" applyFont="1" applyFill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0" fontId="2" fillId="0" borderId="8" xfId="0" applyFont="1" applyBorder="1" applyAlignment="1" applyProtection="1">
      <alignment horizontal="center"/>
    </xf>
    <xf numFmtId="0" fontId="2" fillId="4" borderId="0" xfId="0" applyFont="1" applyFill="1" applyAlignment="1">
      <alignment horizontal="center"/>
    </xf>
    <xf numFmtId="164" fontId="2" fillId="4" borderId="0" xfId="13" applyFont="1" applyFill="1" applyBorder="1" applyAlignment="1">
      <alignment vertical="top" wrapText="1"/>
    </xf>
    <xf numFmtId="0" fontId="2" fillId="0" borderId="7" xfId="0" applyFont="1" applyBorder="1" applyProtection="1">
      <protection locked="0"/>
    </xf>
    <xf numFmtId="0" fontId="2" fillId="2" borderId="33" xfId="0" applyFont="1" applyFill="1" applyBorder="1" applyAlignment="1" applyProtection="1">
      <alignment horizontal="center" vertical="top" wrapText="1"/>
    </xf>
    <xf numFmtId="0" fontId="2" fillId="0" borderId="9" xfId="0" applyFont="1" applyBorder="1" applyProtection="1">
      <protection locked="0"/>
    </xf>
    <xf numFmtId="0" fontId="2" fillId="0" borderId="21" xfId="0" applyFont="1" applyBorder="1" applyProtection="1"/>
    <xf numFmtId="0" fontId="2" fillId="0" borderId="33" xfId="0" applyFont="1" applyFill="1" applyBorder="1" applyProtection="1"/>
    <xf numFmtId="0" fontId="2" fillId="0" borderId="8" xfId="0" applyFont="1" applyBorder="1" applyProtection="1"/>
    <xf numFmtId="0" fontId="2" fillId="4" borderId="0" xfId="0" applyFont="1" applyFill="1" applyBorder="1" applyProtection="1"/>
    <xf numFmtId="0" fontId="3" fillId="0" borderId="6" xfId="14" applyFont="1" applyFill="1" applyBorder="1" applyAlignment="1" applyProtection="1">
      <alignment horizontal="center" vertical="top" wrapText="1"/>
      <protection locked="0"/>
    </xf>
    <xf numFmtId="0" fontId="2" fillId="0" borderId="29" xfId="14" applyFont="1" applyFill="1" applyBorder="1" applyAlignment="1" applyProtection="1">
      <alignment horizontal="center" vertical="top" wrapText="1"/>
      <protection locked="0"/>
    </xf>
    <xf numFmtId="164" fontId="2" fillId="4" borderId="0" xfId="11" applyFont="1" applyFill="1" applyBorder="1" applyAlignment="1">
      <alignment vertical="top" wrapText="1"/>
    </xf>
    <xf numFmtId="0" fontId="2" fillId="0" borderId="6" xfId="0" applyFont="1" applyFill="1" applyBorder="1" applyAlignment="1" applyProtection="1">
      <alignment horizontal="center" vertical="top" wrapText="1"/>
      <protection locked="0"/>
    </xf>
    <xf numFmtId="0" fontId="2" fillId="0" borderId="29" xfId="0" applyFont="1" applyFill="1" applyBorder="1" applyAlignment="1" applyProtection="1">
      <alignment horizontal="center" vertical="top" wrapText="1"/>
      <protection locked="0"/>
    </xf>
    <xf numFmtId="0" fontId="3" fillId="5" borderId="6" xfId="0" applyFont="1" applyFill="1" applyBorder="1" applyAlignment="1" applyProtection="1">
      <alignment horizontal="center" vertical="top" wrapText="1"/>
    </xf>
    <xf numFmtId="0" fontId="3" fillId="2" borderId="6" xfId="0" applyFont="1" applyFill="1" applyBorder="1" applyAlignment="1" applyProtection="1">
      <alignment horizontal="center" vertical="top" wrapText="1"/>
    </xf>
    <xf numFmtId="0" fontId="2" fillId="0" borderId="6" xfId="0" applyFont="1" applyFill="1" applyBorder="1" applyAlignment="1" applyProtection="1">
      <alignment horizontal="center"/>
      <protection locked="0"/>
    </xf>
    <xf numFmtId="0" fontId="2" fillId="8" borderId="21" xfId="0" applyFont="1" applyFill="1" applyBorder="1" applyAlignment="1" applyProtection="1">
      <alignment vertical="top" wrapText="1"/>
      <protection hidden="1"/>
    </xf>
    <xf numFmtId="0" fontId="0" fillId="6" borderId="23" xfId="0" applyFill="1" applyBorder="1" applyAlignment="1" applyProtection="1">
      <alignment vertical="top" wrapText="1"/>
      <protection hidden="1"/>
    </xf>
    <xf numFmtId="0" fontId="7" fillId="2" borderId="21" xfId="0" applyFont="1" applyFill="1" applyBorder="1" applyAlignment="1" applyProtection="1">
      <alignment horizontal="left" vertical="top"/>
    </xf>
    <xf numFmtId="0" fontId="7" fillId="2" borderId="6" xfId="0" applyFont="1" applyFill="1" applyBorder="1" applyAlignment="1" applyProtection="1">
      <alignment horizontal="left" vertical="top"/>
    </xf>
    <xf numFmtId="0" fontId="2" fillId="0" borderId="6" xfId="0" applyFont="1" applyFill="1" applyBorder="1" applyAlignment="1" applyProtection="1">
      <alignment horizontal="center" vertical="top" wrapText="1"/>
      <protection locked="0"/>
    </xf>
    <xf numFmtId="0" fontId="2" fillId="0" borderId="29" xfId="0" applyFont="1" applyFill="1" applyBorder="1" applyAlignment="1" applyProtection="1">
      <alignment horizontal="center" vertical="top" wrapText="1"/>
      <protection locked="0"/>
    </xf>
    <xf numFmtId="0" fontId="3" fillId="5" borderId="6" xfId="0" applyFont="1" applyFill="1" applyBorder="1" applyAlignment="1" applyProtection="1">
      <alignment horizontal="center" vertical="top" wrapText="1"/>
    </xf>
    <xf numFmtId="0" fontId="3" fillId="2" borderId="6" xfId="0" applyFont="1" applyFill="1" applyBorder="1" applyAlignment="1" applyProtection="1">
      <alignment horizontal="center" vertical="top" wrapText="1"/>
    </xf>
    <xf numFmtId="0" fontId="2" fillId="0" borderId="6" xfId="0" applyFont="1" applyFill="1" applyBorder="1" applyAlignment="1" applyProtection="1">
      <alignment horizontal="center"/>
      <protection locked="0"/>
    </xf>
    <xf numFmtId="0" fontId="2" fillId="8" borderId="21" xfId="0" applyFont="1" applyFill="1" applyBorder="1" applyAlignment="1" applyProtection="1">
      <alignment vertical="top" wrapText="1"/>
      <protection hidden="1"/>
    </xf>
    <xf numFmtId="0" fontId="0" fillId="6" borderId="23" xfId="0" applyFill="1" applyBorder="1" applyAlignment="1" applyProtection="1">
      <alignment vertical="top" wrapText="1"/>
      <protection hidden="1"/>
    </xf>
    <xf numFmtId="0" fontId="7" fillId="2" borderId="21" xfId="0" applyFont="1" applyFill="1" applyBorder="1" applyAlignment="1" applyProtection="1">
      <alignment horizontal="left" vertical="top"/>
    </xf>
    <xf numFmtId="0" fontId="7" fillId="2" borderId="6" xfId="0" applyFont="1" applyFill="1" applyBorder="1" applyAlignment="1" applyProtection="1">
      <alignment horizontal="left" vertical="top"/>
    </xf>
    <xf numFmtId="0" fontId="3" fillId="2" borderId="6" xfId="0" applyFont="1" applyFill="1" applyBorder="1" applyAlignment="1" applyProtection="1">
      <alignment horizontal="center" vertical="top" wrapText="1"/>
    </xf>
    <xf numFmtId="0" fontId="7" fillId="2" borderId="21" xfId="0" applyFont="1" applyFill="1" applyBorder="1" applyAlignment="1" applyProtection="1">
      <alignment horizontal="left" vertical="top"/>
    </xf>
    <xf numFmtId="0" fontId="7" fillId="2" borderId="6" xfId="0" applyFont="1" applyFill="1" applyBorder="1" applyAlignment="1" applyProtection="1">
      <alignment horizontal="left" vertical="top"/>
    </xf>
    <xf numFmtId="0" fontId="2" fillId="8" borderId="21" xfId="0" applyFont="1" applyFill="1" applyBorder="1" applyAlignment="1" applyProtection="1">
      <alignment vertical="top" wrapText="1"/>
      <protection hidden="1"/>
    </xf>
    <xf numFmtId="0" fontId="0" fillId="6" borderId="23" xfId="0" applyFill="1" applyBorder="1" applyAlignment="1" applyProtection="1">
      <alignment vertical="top" wrapText="1"/>
      <protection hidden="1"/>
    </xf>
    <xf numFmtId="0" fontId="3" fillId="5" borderId="6" xfId="0" applyFont="1" applyFill="1" applyBorder="1" applyAlignment="1" applyProtection="1">
      <alignment horizontal="center" vertical="top" wrapText="1"/>
    </xf>
    <xf numFmtId="0" fontId="2" fillId="0" borderId="6" xfId="0" applyFont="1" applyFill="1" applyBorder="1" applyAlignment="1" applyProtection="1">
      <alignment horizontal="center"/>
      <protection locked="0"/>
    </xf>
    <xf numFmtId="0" fontId="2" fillId="0" borderId="6" xfId="0" applyFont="1" applyFill="1" applyBorder="1" applyAlignment="1" applyProtection="1">
      <alignment horizontal="center" vertical="top" wrapText="1"/>
      <protection locked="0"/>
    </xf>
    <xf numFmtId="0" fontId="2" fillId="0" borderId="29" xfId="0" applyFont="1" applyFill="1" applyBorder="1" applyAlignment="1" applyProtection="1">
      <alignment horizontal="center" vertical="top" wrapText="1"/>
      <protection locked="0"/>
    </xf>
    <xf numFmtId="9" fontId="4" fillId="8" borderId="18" xfId="0" applyNumberFormat="1" applyFont="1" applyFill="1" applyBorder="1" applyAlignment="1">
      <alignment horizontal="center"/>
    </xf>
    <xf numFmtId="0" fontId="7" fillId="9" borderId="22" xfId="0" applyFont="1" applyFill="1" applyBorder="1" applyAlignment="1" applyProtection="1">
      <alignment horizontal="left" vertical="center"/>
    </xf>
    <xf numFmtId="0" fontId="7" fillId="9" borderId="20" xfId="0" applyFont="1" applyFill="1" applyBorder="1" applyAlignment="1" applyProtection="1">
      <alignment horizontal="left" vertical="center"/>
    </xf>
    <xf numFmtId="0" fontId="7" fillId="9" borderId="9" xfId="0" applyFont="1" applyFill="1" applyBorder="1" applyAlignment="1" applyProtection="1">
      <alignment horizontal="left" vertical="center"/>
    </xf>
    <xf numFmtId="0" fontId="7" fillId="9" borderId="34" xfId="0" applyFont="1" applyFill="1" applyBorder="1" applyAlignment="1" applyProtection="1">
      <alignment horizontal="left" vertical="center"/>
    </xf>
    <xf numFmtId="0" fontId="7" fillId="9" borderId="0" xfId="0" applyFont="1" applyFill="1" applyBorder="1" applyAlignment="1" applyProtection="1">
      <alignment horizontal="left" vertical="center"/>
    </xf>
    <xf numFmtId="0" fontId="7" fillId="9" borderId="7" xfId="0" applyFont="1" applyFill="1" applyBorder="1" applyAlignment="1" applyProtection="1">
      <alignment horizontal="left" vertical="center"/>
    </xf>
    <xf numFmtId="0" fontId="7" fillId="9" borderId="28" xfId="0" applyFont="1" applyFill="1" applyBorder="1" applyAlignment="1" applyProtection="1">
      <alignment horizontal="left" vertical="center"/>
    </xf>
    <xf numFmtId="0" fontId="7" fillId="9" borderId="8" xfId="0" applyFont="1" applyFill="1" applyBorder="1" applyAlignment="1" applyProtection="1">
      <alignment horizontal="left" vertical="center"/>
    </xf>
    <xf numFmtId="0" fontId="7" fillId="9" borderId="10" xfId="0" applyFont="1" applyFill="1" applyBorder="1" applyAlignment="1" applyProtection="1">
      <alignment horizontal="left" vertical="center"/>
    </xf>
    <xf numFmtId="0" fontId="3" fillId="7" borderId="21" xfId="0" applyFont="1" applyFill="1" applyBorder="1" applyAlignment="1" applyProtection="1">
      <alignment horizontal="center" vertical="top" wrapText="1"/>
    </xf>
    <xf numFmtId="0" fontId="3" fillId="7" borderId="23" xfId="0" applyFont="1" applyFill="1" applyBorder="1" applyAlignment="1" applyProtection="1">
      <alignment horizontal="center" vertical="top" wrapText="1"/>
    </xf>
    <xf numFmtId="0" fontId="3" fillId="2" borderId="22" xfId="0" applyFont="1" applyFill="1" applyBorder="1" applyAlignment="1" applyProtection="1">
      <alignment horizontal="center" vertical="center" wrapText="1"/>
    </xf>
    <xf numFmtId="0" fontId="3" fillId="2" borderId="9" xfId="0" applyFont="1" applyFill="1" applyBorder="1" applyAlignment="1" applyProtection="1">
      <alignment horizontal="center" vertical="center" wrapText="1"/>
    </xf>
    <xf numFmtId="0" fontId="3" fillId="2" borderId="28" xfId="0" applyFont="1" applyFill="1" applyBorder="1" applyAlignment="1" applyProtection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</xf>
    <xf numFmtId="0" fontId="3" fillId="9" borderId="6" xfId="0" applyFont="1" applyFill="1" applyBorder="1" applyAlignment="1" applyProtection="1">
      <alignment horizontal="center"/>
    </xf>
    <xf numFmtId="0" fontId="7" fillId="7" borderId="21" xfId="0" applyFont="1" applyFill="1" applyBorder="1" applyAlignment="1" applyProtection="1">
      <alignment horizontal="left" vertical="top"/>
    </xf>
    <xf numFmtId="0" fontId="7" fillId="7" borderId="33" xfId="0" applyFont="1" applyFill="1" applyBorder="1" applyAlignment="1" applyProtection="1">
      <alignment horizontal="left" vertical="top"/>
    </xf>
    <xf numFmtId="0" fontId="7" fillId="7" borderId="23" xfId="0" applyFont="1" applyFill="1" applyBorder="1" applyAlignment="1" applyProtection="1">
      <alignment horizontal="left" vertical="top"/>
    </xf>
    <xf numFmtId="0" fontId="3" fillId="7" borderId="21" xfId="0" applyFont="1" applyFill="1" applyBorder="1" applyAlignment="1" applyProtection="1">
      <alignment horizontal="center"/>
    </xf>
    <xf numFmtId="0" fontId="3" fillId="7" borderId="23" xfId="0" applyFont="1" applyFill="1" applyBorder="1" applyAlignment="1" applyProtection="1">
      <alignment horizontal="center"/>
    </xf>
    <xf numFmtId="0" fontId="10" fillId="0" borderId="21" xfId="0" applyFont="1" applyBorder="1" applyAlignment="1" applyProtection="1">
      <alignment horizontal="left"/>
      <protection locked="0"/>
    </xf>
    <xf numFmtId="0" fontId="10" fillId="0" borderId="33" xfId="0" applyFont="1" applyBorder="1" applyAlignment="1" applyProtection="1">
      <alignment horizontal="left"/>
      <protection locked="0"/>
    </xf>
    <xf numFmtId="0" fontId="10" fillId="0" borderId="23" xfId="0" applyFont="1" applyBorder="1" applyAlignment="1" applyProtection="1">
      <alignment horizontal="left"/>
      <protection locked="0"/>
    </xf>
    <xf numFmtId="14" fontId="3" fillId="0" borderId="21" xfId="0" applyNumberFormat="1" applyFont="1" applyBorder="1" applyAlignment="1" applyProtection="1">
      <alignment horizontal="left"/>
      <protection locked="0"/>
    </xf>
    <xf numFmtId="0" fontId="3" fillId="0" borderId="23" xfId="0" applyFont="1" applyBorder="1" applyAlignment="1" applyProtection="1">
      <alignment horizontal="left"/>
      <protection locked="0"/>
    </xf>
    <xf numFmtId="0" fontId="7" fillId="5" borderId="6" xfId="0" applyFont="1" applyFill="1" applyBorder="1" applyAlignment="1" applyProtection="1">
      <alignment horizontal="left" vertical="center"/>
    </xf>
    <xf numFmtId="0" fontId="3" fillId="2" borderId="6" xfId="0" applyFont="1" applyFill="1" applyBorder="1" applyAlignment="1" applyProtection="1">
      <alignment horizontal="center" vertical="top" wrapText="1"/>
    </xf>
    <xf numFmtId="0" fontId="3" fillId="2" borderId="6" xfId="0" applyFont="1" applyFill="1" applyBorder="1" applyAlignment="1" applyProtection="1"/>
    <xf numFmtId="0" fontId="3" fillId="0" borderId="6" xfId="0" applyFont="1" applyFill="1" applyBorder="1" applyAlignment="1" applyProtection="1">
      <alignment horizontal="center" vertical="center" wrapText="1"/>
      <protection locked="0"/>
    </xf>
    <xf numFmtId="0" fontId="3" fillId="5" borderId="6" xfId="0" applyFont="1" applyFill="1" applyBorder="1" applyAlignment="1" applyProtection="1">
      <alignment horizontal="center" vertical="center" wrapText="1"/>
    </xf>
    <xf numFmtId="0" fontId="7" fillId="2" borderId="21" xfId="0" applyFont="1" applyFill="1" applyBorder="1" applyAlignment="1" applyProtection="1">
      <alignment horizontal="left" vertical="top"/>
    </xf>
    <xf numFmtId="0" fontId="7" fillId="2" borderId="23" xfId="0" applyFont="1" applyFill="1" applyBorder="1" applyAlignment="1" applyProtection="1">
      <alignment horizontal="left" vertical="top"/>
    </xf>
    <xf numFmtId="0" fontId="7" fillId="2" borderId="49" xfId="0" applyFont="1" applyFill="1" applyBorder="1" applyAlignment="1" applyProtection="1">
      <alignment horizontal="left" vertical="top"/>
    </xf>
    <xf numFmtId="0" fontId="7" fillId="2" borderId="50" xfId="0" applyFont="1" applyFill="1" applyBorder="1" applyAlignment="1" applyProtection="1">
      <alignment horizontal="left" vertical="top"/>
    </xf>
    <xf numFmtId="0" fontId="7" fillId="2" borderId="22" xfId="0" applyFont="1" applyFill="1" applyBorder="1" applyAlignment="1" applyProtection="1">
      <alignment horizontal="left" vertical="center"/>
    </xf>
    <xf numFmtId="0" fontId="7" fillId="2" borderId="20" xfId="0" applyFont="1" applyFill="1" applyBorder="1" applyAlignment="1" applyProtection="1">
      <alignment horizontal="left" vertical="center"/>
    </xf>
    <xf numFmtId="0" fontId="7" fillId="2" borderId="9" xfId="0" applyFont="1" applyFill="1" applyBorder="1" applyAlignment="1" applyProtection="1">
      <alignment horizontal="left" vertical="center"/>
    </xf>
    <xf numFmtId="0" fontId="7" fillId="2" borderId="34" xfId="0" applyFont="1" applyFill="1" applyBorder="1" applyAlignment="1" applyProtection="1">
      <alignment horizontal="left" vertical="center"/>
    </xf>
    <xf numFmtId="0" fontId="7" fillId="2" borderId="0" xfId="0" applyFont="1" applyFill="1" applyBorder="1" applyAlignment="1" applyProtection="1">
      <alignment horizontal="left" vertical="center"/>
    </xf>
    <xf numFmtId="0" fontId="7" fillId="2" borderId="7" xfId="0" applyFont="1" applyFill="1" applyBorder="1" applyAlignment="1" applyProtection="1">
      <alignment horizontal="left" vertical="center"/>
    </xf>
    <xf numFmtId="0" fontId="7" fillId="2" borderId="28" xfId="0" applyFont="1" applyFill="1" applyBorder="1" applyAlignment="1" applyProtection="1">
      <alignment horizontal="left" vertical="center"/>
    </xf>
    <xf numFmtId="0" fontId="7" fillId="2" borderId="8" xfId="0" applyFont="1" applyFill="1" applyBorder="1" applyAlignment="1" applyProtection="1">
      <alignment horizontal="left" vertical="center"/>
    </xf>
    <xf numFmtId="0" fontId="7" fillId="2" borderId="10" xfId="0" applyFont="1" applyFill="1" applyBorder="1" applyAlignment="1" applyProtection="1">
      <alignment horizontal="left" vertical="center"/>
    </xf>
    <xf numFmtId="0" fontId="14" fillId="2" borderId="27" xfId="0" applyNumberFormat="1" applyFont="1" applyFill="1" applyBorder="1" applyAlignment="1" applyProtection="1">
      <alignment horizontal="center" vertical="center" wrapText="1"/>
    </xf>
    <xf numFmtId="0" fontId="14" fillId="2" borderId="51" xfId="0" applyNumberFormat="1" applyFont="1" applyFill="1" applyBorder="1" applyAlignment="1" applyProtection="1">
      <alignment horizontal="center" vertical="center" wrapText="1"/>
    </xf>
    <xf numFmtId="0" fontId="14" fillId="2" borderId="29" xfId="0" applyNumberFormat="1" applyFont="1" applyFill="1" applyBorder="1" applyAlignment="1" applyProtection="1">
      <alignment horizontal="center" vertical="center" wrapText="1"/>
    </xf>
    <xf numFmtId="0" fontId="3" fillId="7" borderId="6" xfId="0" applyFont="1" applyFill="1" applyBorder="1" applyAlignment="1" applyProtection="1">
      <alignment horizontal="center"/>
    </xf>
    <xf numFmtId="0" fontId="3" fillId="2" borderId="6" xfId="0" applyFont="1" applyFill="1" applyBorder="1" applyAlignment="1" applyProtection="1">
      <alignment horizontal="center" vertical="center"/>
    </xf>
    <xf numFmtId="0" fontId="3" fillId="2" borderId="21" xfId="0" applyFont="1" applyFill="1" applyBorder="1" applyAlignment="1" applyProtection="1">
      <alignment horizontal="center" vertical="center"/>
    </xf>
    <xf numFmtId="0" fontId="14" fillId="5" borderId="6" xfId="0" applyFont="1" applyFill="1" applyBorder="1" applyAlignment="1" applyProtection="1">
      <alignment horizontal="center" vertical="center"/>
    </xf>
    <xf numFmtId="0" fontId="7" fillId="2" borderId="6" xfId="0" applyFont="1" applyFill="1" applyBorder="1" applyAlignment="1" applyProtection="1">
      <alignment horizontal="left" vertical="top"/>
    </xf>
    <xf numFmtId="0" fontId="7" fillId="2" borderId="27" xfId="0" applyFont="1" applyFill="1" applyBorder="1" applyAlignment="1" applyProtection="1">
      <alignment horizontal="left" vertical="top"/>
    </xf>
    <xf numFmtId="0" fontId="2" fillId="8" borderId="21" xfId="0" applyFont="1" applyFill="1" applyBorder="1" applyAlignment="1" applyProtection="1">
      <alignment vertical="top" wrapText="1"/>
      <protection hidden="1"/>
    </xf>
    <xf numFmtId="0" fontId="0" fillId="6" borderId="23" xfId="0" applyFill="1" applyBorder="1" applyAlignment="1" applyProtection="1">
      <alignment vertical="top" wrapText="1"/>
      <protection hidden="1"/>
    </xf>
    <xf numFmtId="0" fontId="3" fillId="5" borderId="6" xfId="0" applyFont="1" applyFill="1" applyBorder="1" applyAlignment="1" applyProtection="1">
      <alignment horizontal="center" vertical="top" wrapText="1"/>
    </xf>
    <xf numFmtId="0" fontId="2" fillId="6" borderId="21" xfId="0" applyFont="1" applyFill="1" applyBorder="1" applyAlignment="1" applyProtection="1">
      <alignment vertical="top"/>
      <protection hidden="1"/>
    </xf>
    <xf numFmtId="0" fontId="0" fillId="6" borderId="23" xfId="0" applyFill="1" applyBorder="1" applyAlignment="1" applyProtection="1">
      <alignment vertical="top"/>
      <protection hidden="1"/>
    </xf>
    <xf numFmtId="0" fontId="7" fillId="2" borderId="21" xfId="0" applyFont="1" applyFill="1" applyBorder="1" applyAlignment="1" applyProtection="1">
      <alignment horizontal="left" vertical="center"/>
    </xf>
    <xf numFmtId="0" fontId="7" fillId="2" borderId="33" xfId="0" applyFont="1" applyFill="1" applyBorder="1" applyAlignment="1" applyProtection="1">
      <alignment horizontal="left" vertical="center"/>
    </xf>
    <xf numFmtId="0" fontId="7" fillId="2" borderId="23" xfId="0" applyFont="1" applyFill="1" applyBorder="1" applyAlignment="1" applyProtection="1">
      <alignment horizontal="left" vertical="center"/>
    </xf>
    <xf numFmtId="0" fontId="7" fillId="9" borderId="21" xfId="0" applyFont="1" applyFill="1" applyBorder="1" applyAlignment="1" applyProtection="1">
      <alignment horizontal="left" vertical="top"/>
    </xf>
    <xf numFmtId="0" fontId="7" fillId="9" borderId="23" xfId="0" applyFont="1" applyFill="1" applyBorder="1" applyAlignment="1" applyProtection="1">
      <alignment horizontal="left" vertical="top"/>
    </xf>
    <xf numFmtId="0" fontId="14" fillId="2" borderId="6" xfId="0" applyFont="1" applyFill="1" applyBorder="1" applyAlignment="1" applyProtection="1">
      <alignment horizontal="center" vertical="center" wrapText="1"/>
    </xf>
    <xf numFmtId="0" fontId="2" fillId="0" borderId="21" xfId="0" applyFont="1" applyFill="1" applyBorder="1" applyAlignment="1" applyProtection="1">
      <alignment horizontal="center"/>
      <protection locked="0"/>
    </xf>
    <xf numFmtId="0" fontId="2" fillId="0" borderId="23" xfId="0" applyFont="1" applyFill="1" applyBorder="1" applyAlignment="1" applyProtection="1">
      <alignment horizontal="center"/>
      <protection locked="0"/>
    </xf>
    <xf numFmtId="0" fontId="2" fillId="0" borderId="29" xfId="0" applyFont="1" applyFill="1" applyBorder="1" applyAlignment="1" applyProtection="1">
      <alignment horizontal="center"/>
      <protection locked="0"/>
    </xf>
    <xf numFmtId="0" fontId="2" fillId="0" borderId="6" xfId="0" applyFont="1" applyFill="1" applyBorder="1" applyAlignment="1" applyProtection="1">
      <alignment horizontal="center"/>
      <protection locked="0"/>
    </xf>
    <xf numFmtId="0" fontId="7" fillId="2" borderId="22" xfId="0" applyFont="1" applyFill="1" applyBorder="1" applyAlignment="1" applyProtection="1">
      <alignment horizontal="left" vertical="top" wrapText="1"/>
    </xf>
    <xf numFmtId="0" fontId="7" fillId="2" borderId="20" xfId="0" applyFont="1" applyFill="1" applyBorder="1" applyAlignment="1" applyProtection="1">
      <alignment horizontal="left" vertical="top" wrapText="1"/>
    </xf>
    <xf numFmtId="0" fontId="7" fillId="2" borderId="9" xfId="0" applyFont="1" applyFill="1" applyBorder="1" applyAlignment="1" applyProtection="1">
      <alignment horizontal="left" vertical="top" wrapText="1"/>
    </xf>
    <xf numFmtId="0" fontId="7" fillId="2" borderId="34" xfId="0" applyFont="1" applyFill="1" applyBorder="1" applyAlignment="1" applyProtection="1">
      <alignment horizontal="left" vertical="top" wrapText="1"/>
    </xf>
    <xf numFmtId="0" fontId="7" fillId="2" borderId="0" xfId="0" applyFont="1" applyFill="1" applyBorder="1" applyAlignment="1" applyProtection="1">
      <alignment horizontal="left" vertical="top" wrapText="1"/>
    </xf>
    <xf numFmtId="0" fontId="7" fillId="2" borderId="7" xfId="0" applyFont="1" applyFill="1" applyBorder="1" applyAlignment="1" applyProtection="1">
      <alignment horizontal="left" vertical="top" wrapText="1"/>
    </xf>
    <xf numFmtId="0" fontId="7" fillId="2" borderId="28" xfId="0" applyFont="1" applyFill="1" applyBorder="1" applyAlignment="1" applyProtection="1">
      <alignment horizontal="left" vertical="top" wrapText="1"/>
    </xf>
    <xf numFmtId="0" fontId="7" fillId="2" borderId="8" xfId="0" applyFont="1" applyFill="1" applyBorder="1" applyAlignment="1" applyProtection="1">
      <alignment horizontal="left" vertical="top" wrapText="1"/>
    </xf>
    <xf numFmtId="0" fontId="7" fillId="2" borderId="10" xfId="0" applyFont="1" applyFill="1" applyBorder="1" applyAlignment="1" applyProtection="1">
      <alignment horizontal="left" vertical="top" wrapText="1"/>
    </xf>
    <xf numFmtId="0" fontId="13" fillId="2" borderId="20" xfId="0" applyFont="1" applyFill="1" applyBorder="1" applyAlignment="1" applyProtection="1">
      <alignment horizontal="center" vertical="top" wrapText="1"/>
    </xf>
    <xf numFmtId="0" fontId="13" fillId="2" borderId="9" xfId="0" applyFont="1" applyFill="1" applyBorder="1" applyAlignment="1" applyProtection="1">
      <alignment horizontal="center" vertical="top" wrapText="1"/>
    </xf>
    <xf numFmtId="0" fontId="3" fillId="5" borderId="21" xfId="0" applyFont="1" applyFill="1" applyBorder="1" applyAlignment="1" applyProtection="1">
      <alignment horizontal="center"/>
    </xf>
    <xf numFmtId="0" fontId="3" fillId="5" borderId="23" xfId="0" applyFont="1" applyFill="1" applyBorder="1" applyAlignment="1" applyProtection="1">
      <alignment horizontal="center"/>
    </xf>
    <xf numFmtId="0" fontId="3" fillId="5" borderId="21" xfId="0" applyFont="1" applyFill="1" applyBorder="1" applyAlignment="1" applyProtection="1">
      <alignment horizontal="center" vertical="top" wrapText="1"/>
    </xf>
    <xf numFmtId="0" fontId="3" fillId="5" borderId="23" xfId="0" applyFont="1" applyFill="1" applyBorder="1" applyAlignment="1" applyProtection="1">
      <alignment horizontal="center" vertical="top" wrapText="1"/>
    </xf>
    <xf numFmtId="0" fontId="3" fillId="9" borderId="29" xfId="0" applyFont="1" applyFill="1" applyBorder="1" applyAlignment="1" applyProtection="1">
      <alignment horizontal="center"/>
    </xf>
    <xf numFmtId="0" fontId="30" fillId="0" borderId="29" xfId="0" applyFont="1" applyFill="1" applyBorder="1" applyAlignment="1" applyProtection="1">
      <alignment horizontal="center"/>
      <protection locked="0"/>
    </xf>
    <xf numFmtId="0" fontId="2" fillId="0" borderId="6" xfId="0" applyFont="1" applyFill="1" applyBorder="1" applyAlignment="1" applyProtection="1">
      <alignment horizontal="center" vertical="top" wrapText="1"/>
      <protection locked="0"/>
    </xf>
    <xf numFmtId="0" fontId="2" fillId="0" borderId="21" xfId="0" applyFont="1" applyFill="1" applyBorder="1" applyAlignment="1" applyProtection="1">
      <alignment horizontal="center" vertical="top" wrapText="1"/>
      <protection locked="0"/>
    </xf>
    <xf numFmtId="0" fontId="2" fillId="0" borderId="23" xfId="0" applyFont="1" applyFill="1" applyBorder="1" applyAlignment="1" applyProtection="1">
      <alignment horizontal="center" vertical="top" wrapText="1"/>
      <protection locked="0"/>
    </xf>
    <xf numFmtId="0" fontId="7" fillId="9" borderId="21" xfId="0" applyFont="1" applyFill="1" applyBorder="1" applyAlignment="1" applyProtection="1">
      <alignment horizontal="left"/>
    </xf>
    <xf numFmtId="0" fontId="7" fillId="9" borderId="33" xfId="0" applyFont="1" applyFill="1" applyBorder="1" applyAlignment="1" applyProtection="1">
      <alignment horizontal="left"/>
    </xf>
    <xf numFmtId="0" fontId="7" fillId="9" borderId="23" xfId="0" applyFont="1" applyFill="1" applyBorder="1" applyAlignment="1" applyProtection="1">
      <alignment horizontal="left"/>
    </xf>
    <xf numFmtId="0" fontId="2" fillId="0" borderId="29" xfId="0" applyFont="1" applyFill="1" applyBorder="1" applyAlignment="1" applyProtection="1">
      <alignment horizontal="center" vertical="top" wrapText="1"/>
      <protection locked="0"/>
    </xf>
    <xf numFmtId="0" fontId="2" fillId="0" borderId="21" xfId="0" applyFont="1" applyFill="1" applyBorder="1" applyAlignment="1" applyProtection="1">
      <alignment horizontal="center" vertical="top"/>
      <protection locked="0"/>
    </xf>
    <xf numFmtId="0" fontId="2" fillId="0" borderId="23" xfId="0" applyFont="1" applyFill="1" applyBorder="1" applyAlignment="1" applyProtection="1">
      <alignment horizontal="center" vertical="top"/>
      <protection locked="0"/>
    </xf>
    <xf numFmtId="0" fontId="3" fillId="2" borderId="33" xfId="0" applyFont="1" applyFill="1" applyBorder="1" applyAlignment="1" applyProtection="1">
      <alignment horizontal="center" vertical="top" wrapText="1"/>
    </xf>
    <xf numFmtId="0" fontId="14" fillId="2" borderId="22" xfId="0" applyFont="1" applyFill="1" applyBorder="1" applyAlignment="1" applyProtection="1">
      <alignment horizontal="center" vertical="center" wrapText="1"/>
    </xf>
    <xf numFmtId="0" fontId="14" fillId="2" borderId="20" xfId="0" applyFont="1" applyFill="1" applyBorder="1" applyAlignment="1" applyProtection="1">
      <alignment horizontal="center" vertical="center" wrapText="1"/>
    </xf>
    <xf numFmtId="0" fontId="14" fillId="2" borderId="9" xfId="0" applyFont="1" applyFill="1" applyBorder="1" applyAlignment="1" applyProtection="1">
      <alignment horizontal="center" vertical="center" wrapText="1"/>
    </xf>
    <xf numFmtId="0" fontId="14" fillId="2" borderId="28" xfId="0" applyFont="1" applyFill="1" applyBorder="1" applyAlignment="1" applyProtection="1">
      <alignment horizontal="center" vertical="center" wrapText="1"/>
    </xf>
    <xf numFmtId="0" fontId="14" fillId="2" borderId="8" xfId="0" applyFont="1" applyFill="1" applyBorder="1" applyAlignment="1" applyProtection="1">
      <alignment horizontal="center" vertical="center" wrapText="1"/>
    </xf>
    <xf numFmtId="0" fontId="14" fillId="2" borderId="10" xfId="0" applyFont="1" applyFill="1" applyBorder="1" applyAlignment="1" applyProtection="1">
      <alignment horizontal="center" vertical="center" wrapText="1"/>
    </xf>
    <xf numFmtId="0" fontId="2" fillId="0" borderId="6" xfId="9" applyFont="1" applyFill="1" applyBorder="1" applyAlignment="1" applyProtection="1">
      <alignment horizontal="center" vertical="top" wrapText="1"/>
      <protection locked="0"/>
    </xf>
    <xf numFmtId="0" fontId="3" fillId="7" borderId="21" xfId="9" applyFont="1" applyFill="1" applyBorder="1" applyAlignment="1" applyProtection="1">
      <alignment horizontal="center" vertical="top" wrapText="1"/>
    </xf>
    <xf numFmtId="0" fontId="3" fillId="2" borderId="33" xfId="9" applyFont="1" applyFill="1" applyBorder="1" applyAlignment="1" applyProtection="1">
      <alignment horizontal="center" vertical="top" wrapText="1"/>
    </xf>
    <xf numFmtId="0" fontId="3" fillId="7" borderId="23" xfId="9" applyFont="1" applyFill="1" applyBorder="1" applyAlignment="1" applyProtection="1">
      <alignment horizontal="center" vertical="top" wrapText="1"/>
    </xf>
    <xf numFmtId="0" fontId="14" fillId="2" borderId="22" xfId="9" applyFont="1" applyFill="1" applyBorder="1" applyAlignment="1" applyProtection="1">
      <alignment horizontal="center" vertical="center" wrapText="1"/>
    </xf>
    <xf numFmtId="0" fontId="14" fillId="2" borderId="20" xfId="9" applyFont="1" applyFill="1" applyBorder="1" applyAlignment="1" applyProtection="1">
      <alignment horizontal="center" vertical="center" wrapText="1"/>
    </xf>
    <xf numFmtId="0" fontId="14" fillId="2" borderId="9" xfId="9" applyFont="1" applyFill="1" applyBorder="1" applyAlignment="1" applyProtection="1">
      <alignment horizontal="center" vertical="center" wrapText="1"/>
    </xf>
    <xf numFmtId="0" fontId="14" fillId="2" borderId="28" xfId="9" applyFont="1" applyFill="1" applyBorder="1" applyAlignment="1" applyProtection="1">
      <alignment horizontal="center" vertical="center" wrapText="1"/>
    </xf>
    <xf numFmtId="0" fontId="14" fillId="2" borderId="8" xfId="9" applyFont="1" applyFill="1" applyBorder="1" applyAlignment="1" applyProtection="1">
      <alignment horizontal="center" vertical="center" wrapText="1"/>
    </xf>
    <xf numFmtId="0" fontId="14" fillId="2" borderId="10" xfId="9" applyFont="1" applyFill="1" applyBorder="1" applyAlignment="1" applyProtection="1">
      <alignment horizontal="center" vertical="center" wrapText="1"/>
    </xf>
    <xf numFmtId="0" fontId="2" fillId="0" borderId="29" xfId="9" applyFont="1" applyFill="1" applyBorder="1" applyAlignment="1" applyProtection="1">
      <alignment horizontal="center" vertical="top" wrapText="1"/>
      <protection locked="0"/>
    </xf>
    <xf numFmtId="0" fontId="3" fillId="5" borderId="6" xfId="9" applyFont="1" applyFill="1" applyBorder="1" applyAlignment="1" applyProtection="1">
      <alignment horizontal="center" vertical="top" wrapText="1"/>
    </xf>
    <xf numFmtId="0" fontId="2" fillId="0" borderId="21" xfId="9" applyFont="1" applyFill="1" applyBorder="1" applyAlignment="1" applyProtection="1">
      <alignment horizontal="center" vertical="top" wrapText="1"/>
      <protection locked="0"/>
    </xf>
    <xf numFmtId="0" fontId="2" fillId="0" borderId="23" xfId="9" applyFont="1" applyFill="1" applyBorder="1" applyAlignment="1" applyProtection="1">
      <alignment horizontal="center" vertical="top" wrapText="1"/>
      <protection locked="0"/>
    </xf>
    <xf numFmtId="0" fontId="3" fillId="2" borderId="6" xfId="9" applyFont="1" applyFill="1" applyBorder="1" applyAlignment="1" applyProtection="1">
      <alignment horizontal="center" vertical="top" wrapText="1"/>
    </xf>
    <xf numFmtId="0" fontId="2" fillId="0" borderId="21" xfId="14" applyFont="1" applyFill="1" applyBorder="1" applyAlignment="1" applyProtection="1">
      <alignment horizontal="center" vertical="top" wrapText="1"/>
      <protection locked="0"/>
    </xf>
    <xf numFmtId="0" fontId="2" fillId="0" borderId="23" xfId="14" applyFont="1" applyFill="1" applyBorder="1" applyAlignment="1" applyProtection="1">
      <alignment horizontal="center" vertical="top" wrapText="1"/>
      <protection locked="0"/>
    </xf>
    <xf numFmtId="0" fontId="7" fillId="9" borderId="21" xfId="9" applyFont="1" applyFill="1" applyBorder="1" applyAlignment="1" applyProtection="1">
      <alignment horizontal="left"/>
    </xf>
    <xf numFmtId="0" fontId="7" fillId="9" borderId="33" xfId="9" applyFont="1" applyFill="1" applyBorder="1" applyAlignment="1" applyProtection="1">
      <alignment horizontal="left"/>
    </xf>
    <xf numFmtId="0" fontId="7" fillId="9" borderId="23" xfId="9" applyFont="1" applyFill="1" applyBorder="1" applyAlignment="1" applyProtection="1">
      <alignment horizontal="left"/>
    </xf>
    <xf numFmtId="0" fontId="2" fillId="0" borderId="29" xfId="14" applyFont="1" applyFill="1" applyBorder="1" applyAlignment="1" applyProtection="1">
      <alignment horizontal="center" vertical="top" wrapText="1"/>
      <protection locked="0"/>
    </xf>
    <xf numFmtId="0" fontId="2" fillId="0" borderId="6" xfId="14" applyFont="1" applyFill="1" applyBorder="1" applyAlignment="1" applyProtection="1">
      <alignment horizontal="center" vertical="top" wrapText="1"/>
      <protection locked="0"/>
    </xf>
    <xf numFmtId="0" fontId="2" fillId="0" borderId="21" xfId="9" applyFont="1" applyFill="1" applyBorder="1" applyAlignment="1" applyProtection="1">
      <alignment horizontal="center" vertical="top"/>
      <protection locked="0"/>
    </xf>
    <xf numFmtId="0" fontId="2" fillId="0" borderId="23" xfId="9" applyFont="1" applyFill="1" applyBorder="1" applyAlignment="1" applyProtection="1">
      <alignment horizontal="center" vertical="top"/>
      <protection locked="0"/>
    </xf>
    <xf numFmtId="0" fontId="2" fillId="0" borderId="29" xfId="9" applyFont="1" applyFill="1" applyBorder="1" applyAlignment="1" applyProtection="1">
      <alignment horizontal="center"/>
      <protection locked="0"/>
    </xf>
    <xf numFmtId="0" fontId="3" fillId="7" borderId="6" xfId="9" applyFont="1" applyFill="1" applyBorder="1" applyAlignment="1" applyProtection="1">
      <alignment horizontal="center"/>
    </xf>
    <xf numFmtId="0" fontId="3" fillId="9" borderId="29" xfId="9" applyFont="1" applyFill="1" applyBorder="1" applyAlignment="1" applyProtection="1">
      <alignment horizontal="center"/>
    </xf>
    <xf numFmtId="0" fontId="30" fillId="0" borderId="29" xfId="9" applyFont="1" applyFill="1" applyBorder="1" applyAlignment="1" applyProtection="1">
      <alignment horizontal="center"/>
      <protection locked="0"/>
    </xf>
    <xf numFmtId="0" fontId="3" fillId="5" borderId="21" xfId="9" applyFont="1" applyFill="1" applyBorder="1" applyAlignment="1" applyProtection="1">
      <alignment horizontal="center" vertical="top" wrapText="1"/>
    </xf>
    <xf numFmtId="0" fontId="3" fillId="5" borderId="23" xfId="9" applyFont="1" applyFill="1" applyBorder="1" applyAlignment="1" applyProtection="1">
      <alignment horizontal="center" vertical="top" wrapText="1"/>
    </xf>
    <xf numFmtId="0" fontId="3" fillId="7" borderId="21" xfId="9" applyFont="1" applyFill="1" applyBorder="1" applyAlignment="1" applyProtection="1">
      <alignment horizontal="center"/>
    </xf>
    <xf numFmtId="0" fontId="3" fillId="7" borderId="23" xfId="9" applyFont="1" applyFill="1" applyBorder="1" applyAlignment="1" applyProtection="1">
      <alignment horizontal="center"/>
    </xf>
    <xf numFmtId="0" fontId="2" fillId="0" borderId="6" xfId="9" applyFont="1" applyFill="1" applyBorder="1" applyAlignment="1" applyProtection="1">
      <alignment horizontal="center"/>
      <protection locked="0"/>
    </xf>
    <xf numFmtId="0" fontId="2" fillId="0" borderId="21" xfId="9" applyFont="1" applyFill="1" applyBorder="1" applyAlignment="1" applyProtection="1">
      <alignment horizontal="center"/>
      <protection locked="0"/>
    </xf>
    <xf numFmtId="0" fontId="2" fillId="0" borderId="23" xfId="9" applyFont="1" applyFill="1" applyBorder="1" applyAlignment="1" applyProtection="1">
      <alignment horizontal="center"/>
      <protection locked="0"/>
    </xf>
    <xf numFmtId="0" fontId="7" fillId="2" borderId="22" xfId="9" applyFont="1" applyFill="1" applyBorder="1" applyAlignment="1" applyProtection="1">
      <alignment horizontal="left" vertical="top" wrapText="1"/>
    </xf>
    <xf numFmtId="0" fontId="7" fillId="2" borderId="20" xfId="9" applyFont="1" applyFill="1" applyBorder="1" applyAlignment="1" applyProtection="1">
      <alignment horizontal="left" vertical="top" wrapText="1"/>
    </xf>
    <xf numFmtId="0" fontId="7" fillId="2" borderId="9" xfId="9" applyFont="1" applyFill="1" applyBorder="1" applyAlignment="1" applyProtection="1">
      <alignment horizontal="left" vertical="top" wrapText="1"/>
    </xf>
    <xf numFmtId="0" fontId="7" fillId="2" borderId="34" xfId="9" applyFont="1" applyFill="1" applyBorder="1" applyAlignment="1" applyProtection="1">
      <alignment horizontal="left" vertical="top" wrapText="1"/>
    </xf>
    <xf numFmtId="0" fontId="7" fillId="2" borderId="0" xfId="9" applyFont="1" applyFill="1" applyBorder="1" applyAlignment="1" applyProtection="1">
      <alignment horizontal="left" vertical="top" wrapText="1"/>
    </xf>
    <xf numFmtId="0" fontId="7" fillId="2" borderId="7" xfId="9" applyFont="1" applyFill="1" applyBorder="1" applyAlignment="1" applyProtection="1">
      <alignment horizontal="left" vertical="top" wrapText="1"/>
    </xf>
    <xf numFmtId="0" fontId="7" fillId="2" borderId="28" xfId="9" applyFont="1" applyFill="1" applyBorder="1" applyAlignment="1" applyProtection="1">
      <alignment horizontal="left" vertical="top" wrapText="1"/>
    </xf>
    <xf numFmtId="0" fontId="7" fillId="2" borderId="8" xfId="9" applyFont="1" applyFill="1" applyBorder="1" applyAlignment="1" applyProtection="1">
      <alignment horizontal="left" vertical="top" wrapText="1"/>
    </xf>
    <xf numFmtId="0" fontId="7" fillId="2" borderId="10" xfId="9" applyFont="1" applyFill="1" applyBorder="1" applyAlignment="1" applyProtection="1">
      <alignment horizontal="left" vertical="top" wrapText="1"/>
    </xf>
    <xf numFmtId="0" fontId="13" fillId="2" borderId="20" xfId="9" applyFont="1" applyFill="1" applyBorder="1" applyAlignment="1" applyProtection="1">
      <alignment horizontal="center" vertical="top" wrapText="1"/>
    </xf>
    <xf numFmtId="0" fontId="13" fillId="2" borderId="9" xfId="9" applyFont="1" applyFill="1" applyBorder="1" applyAlignment="1" applyProtection="1">
      <alignment horizontal="center" vertical="top" wrapText="1"/>
    </xf>
    <xf numFmtId="0" fontId="3" fillId="2" borderId="22" xfId="9" applyFont="1" applyFill="1" applyBorder="1" applyAlignment="1" applyProtection="1">
      <alignment horizontal="center" vertical="center" wrapText="1"/>
    </xf>
    <xf numFmtId="0" fontId="3" fillId="2" borderId="9" xfId="9" applyFont="1" applyFill="1" applyBorder="1" applyAlignment="1" applyProtection="1">
      <alignment horizontal="center" vertical="center" wrapText="1"/>
    </xf>
    <xf numFmtId="0" fontId="3" fillId="2" borderId="28" xfId="9" applyFont="1" applyFill="1" applyBorder="1" applyAlignment="1" applyProtection="1">
      <alignment horizontal="center" vertical="center" wrapText="1"/>
    </xf>
    <xf numFmtId="0" fontId="3" fillId="2" borderId="10" xfId="9" applyFont="1" applyFill="1" applyBorder="1" applyAlignment="1" applyProtection="1">
      <alignment horizontal="center" vertical="center" wrapText="1"/>
    </xf>
    <xf numFmtId="0" fontId="3" fillId="5" borderId="21" xfId="9" applyFont="1" applyFill="1" applyBorder="1" applyAlignment="1" applyProtection="1">
      <alignment horizontal="center"/>
    </xf>
    <xf numFmtId="0" fontId="3" fillId="5" borderId="23" xfId="9" applyFont="1" applyFill="1" applyBorder="1" applyAlignment="1" applyProtection="1">
      <alignment horizontal="center"/>
    </xf>
    <xf numFmtId="0" fontId="2" fillId="8" borderId="21" xfId="9" applyFont="1" applyFill="1" applyBorder="1" applyAlignment="1" applyProtection="1">
      <alignment vertical="top" wrapText="1"/>
      <protection hidden="1"/>
    </xf>
    <xf numFmtId="0" fontId="2" fillId="6" borderId="23" xfId="9" applyFill="1" applyBorder="1" applyAlignment="1" applyProtection="1">
      <alignment vertical="top" wrapText="1"/>
      <protection hidden="1"/>
    </xf>
    <xf numFmtId="0" fontId="2" fillId="6" borderId="21" xfId="9" applyFont="1" applyFill="1" applyBorder="1" applyAlignment="1" applyProtection="1">
      <alignment vertical="top"/>
      <protection hidden="1"/>
    </xf>
    <xf numFmtId="0" fontId="2" fillId="6" borderId="23" xfId="9" applyFill="1" applyBorder="1" applyAlignment="1" applyProtection="1">
      <alignment vertical="top"/>
      <protection hidden="1"/>
    </xf>
    <xf numFmtId="0" fontId="7" fillId="7" borderId="21" xfId="9" applyFont="1" applyFill="1" applyBorder="1" applyAlignment="1" applyProtection="1">
      <alignment horizontal="left" vertical="top"/>
    </xf>
    <xf numFmtId="0" fontId="7" fillId="7" borderId="23" xfId="9" applyFont="1" applyFill="1" applyBorder="1" applyAlignment="1" applyProtection="1">
      <alignment horizontal="left" vertical="top"/>
    </xf>
    <xf numFmtId="0" fontId="7" fillId="2" borderId="21" xfId="9" applyFont="1" applyFill="1" applyBorder="1" applyAlignment="1" applyProtection="1">
      <alignment horizontal="left" vertical="center"/>
    </xf>
    <xf numFmtId="0" fontId="7" fillId="2" borderId="33" xfId="9" applyFont="1" applyFill="1" applyBorder="1" applyAlignment="1" applyProtection="1">
      <alignment horizontal="left" vertical="center"/>
    </xf>
    <xf numFmtId="0" fontId="7" fillId="2" borderId="23" xfId="9" applyFont="1" applyFill="1" applyBorder="1" applyAlignment="1" applyProtection="1">
      <alignment horizontal="left" vertical="center"/>
    </xf>
    <xf numFmtId="0" fontId="7" fillId="9" borderId="21" xfId="9" applyFont="1" applyFill="1" applyBorder="1" applyAlignment="1" applyProtection="1">
      <alignment horizontal="left" vertical="top"/>
    </xf>
    <xf numFmtId="0" fontId="7" fillId="9" borderId="23" xfId="9" applyFont="1" applyFill="1" applyBorder="1" applyAlignment="1" applyProtection="1">
      <alignment horizontal="left" vertical="top"/>
    </xf>
    <xf numFmtId="0" fontId="7" fillId="2" borderId="22" xfId="9" applyFont="1" applyFill="1" applyBorder="1" applyAlignment="1" applyProtection="1">
      <alignment horizontal="left" vertical="center"/>
    </xf>
    <xf numFmtId="0" fontId="7" fillId="2" borderId="20" xfId="9" applyFont="1" applyFill="1" applyBorder="1" applyAlignment="1" applyProtection="1">
      <alignment horizontal="left" vertical="center"/>
    </xf>
    <xf numFmtId="0" fontId="7" fillId="2" borderId="9" xfId="9" applyFont="1" applyFill="1" applyBorder="1" applyAlignment="1" applyProtection="1">
      <alignment horizontal="left" vertical="center"/>
    </xf>
    <xf numFmtId="0" fontId="7" fillId="2" borderId="34" xfId="9" applyFont="1" applyFill="1" applyBorder="1" applyAlignment="1" applyProtection="1">
      <alignment horizontal="left" vertical="center"/>
    </xf>
    <xf numFmtId="0" fontId="7" fillId="2" borderId="0" xfId="9" applyFont="1" applyFill="1" applyBorder="1" applyAlignment="1" applyProtection="1">
      <alignment horizontal="left" vertical="center"/>
    </xf>
    <xf numFmtId="0" fontId="7" fillId="2" borderId="7" xfId="9" applyFont="1" applyFill="1" applyBorder="1" applyAlignment="1" applyProtection="1">
      <alignment horizontal="left" vertical="center"/>
    </xf>
    <xf numFmtId="0" fontId="7" fillId="2" borderId="28" xfId="9" applyFont="1" applyFill="1" applyBorder="1" applyAlignment="1" applyProtection="1">
      <alignment horizontal="left" vertical="center"/>
    </xf>
    <xf numFmtId="0" fontId="7" fillId="2" borderId="8" xfId="9" applyFont="1" applyFill="1" applyBorder="1" applyAlignment="1" applyProtection="1">
      <alignment horizontal="left" vertical="center"/>
    </xf>
    <xf numFmtId="0" fontId="7" fillId="2" borderId="10" xfId="9" applyFont="1" applyFill="1" applyBorder="1" applyAlignment="1" applyProtection="1">
      <alignment horizontal="left" vertical="center"/>
    </xf>
    <xf numFmtId="0" fontId="3" fillId="2" borderId="6" xfId="9" applyFont="1" applyFill="1" applyBorder="1" applyAlignment="1" applyProtection="1"/>
    <xf numFmtId="0" fontId="14" fillId="2" borderId="6" xfId="9" applyFont="1" applyFill="1" applyBorder="1" applyAlignment="1" applyProtection="1">
      <alignment horizontal="center" vertical="center" wrapText="1"/>
    </xf>
    <xf numFmtId="0" fontId="7" fillId="2" borderId="49" xfId="9" applyFont="1" applyFill="1" applyBorder="1" applyAlignment="1" applyProtection="1">
      <alignment horizontal="left" vertical="top"/>
    </xf>
    <xf numFmtId="0" fontId="7" fillId="2" borderId="50" xfId="9" applyFont="1" applyFill="1" applyBorder="1" applyAlignment="1" applyProtection="1">
      <alignment horizontal="left" vertical="top"/>
    </xf>
    <xf numFmtId="0" fontId="14" fillId="2" borderId="27" xfId="9" applyNumberFormat="1" applyFont="1" applyFill="1" applyBorder="1" applyAlignment="1" applyProtection="1">
      <alignment horizontal="center" vertical="center" wrapText="1"/>
    </xf>
    <xf numFmtId="0" fontId="14" fillId="2" borderId="51" xfId="9" applyNumberFormat="1" applyFont="1" applyFill="1" applyBorder="1" applyAlignment="1" applyProtection="1">
      <alignment horizontal="center" vertical="center" wrapText="1"/>
    </xf>
    <xf numFmtId="0" fontId="14" fillId="2" borderId="29" xfId="9" applyNumberFormat="1" applyFont="1" applyFill="1" applyBorder="1" applyAlignment="1" applyProtection="1">
      <alignment horizontal="center" vertical="center" wrapText="1"/>
    </xf>
    <xf numFmtId="0" fontId="7" fillId="7" borderId="33" xfId="9" applyFont="1" applyFill="1" applyBorder="1" applyAlignment="1" applyProtection="1">
      <alignment horizontal="left" vertical="top"/>
    </xf>
    <xf numFmtId="0" fontId="3" fillId="2" borderId="6" xfId="9" applyFont="1" applyFill="1" applyBorder="1" applyAlignment="1" applyProtection="1">
      <alignment horizontal="center" vertical="center"/>
    </xf>
    <xf numFmtId="0" fontId="3" fillId="2" borderId="21" xfId="9" applyFont="1" applyFill="1" applyBorder="1" applyAlignment="1" applyProtection="1">
      <alignment horizontal="center" vertical="center"/>
    </xf>
    <xf numFmtId="0" fontId="14" fillId="5" borderId="6" xfId="9" applyFont="1" applyFill="1" applyBorder="1" applyAlignment="1" applyProtection="1">
      <alignment horizontal="center" vertical="center"/>
    </xf>
    <xf numFmtId="0" fontId="7" fillId="2" borderId="6" xfId="9" applyFont="1" applyFill="1" applyBorder="1" applyAlignment="1" applyProtection="1">
      <alignment horizontal="left" vertical="top"/>
    </xf>
    <xf numFmtId="0" fontId="7" fillId="2" borderId="27" xfId="9" applyFont="1" applyFill="1" applyBorder="1" applyAlignment="1" applyProtection="1">
      <alignment horizontal="left" vertical="top"/>
    </xf>
    <xf numFmtId="0" fontId="7" fillId="9" borderId="22" xfId="9" applyFont="1" applyFill="1" applyBorder="1" applyAlignment="1" applyProtection="1">
      <alignment horizontal="left" vertical="center"/>
    </xf>
    <xf numFmtId="0" fontId="7" fillId="9" borderId="20" xfId="9" applyFont="1" applyFill="1" applyBorder="1" applyAlignment="1" applyProtection="1">
      <alignment horizontal="left" vertical="center"/>
    </xf>
    <xf numFmtId="0" fontId="7" fillId="9" borderId="9" xfId="9" applyFont="1" applyFill="1" applyBorder="1" applyAlignment="1" applyProtection="1">
      <alignment horizontal="left" vertical="center"/>
    </xf>
    <xf numFmtId="0" fontId="7" fillId="9" borderId="34" xfId="9" applyFont="1" applyFill="1" applyBorder="1" applyAlignment="1" applyProtection="1">
      <alignment horizontal="left" vertical="center"/>
    </xf>
    <xf numFmtId="0" fontId="7" fillId="9" borderId="0" xfId="9" applyFont="1" applyFill="1" applyBorder="1" applyAlignment="1" applyProtection="1">
      <alignment horizontal="left" vertical="center"/>
    </xf>
    <xf numFmtId="0" fontId="7" fillId="9" borderId="7" xfId="9" applyFont="1" applyFill="1" applyBorder="1" applyAlignment="1" applyProtection="1">
      <alignment horizontal="left" vertical="center"/>
    </xf>
    <xf numFmtId="0" fontId="7" fillId="9" borderId="28" xfId="9" applyFont="1" applyFill="1" applyBorder="1" applyAlignment="1" applyProtection="1">
      <alignment horizontal="left" vertical="center"/>
    </xf>
    <xf numFmtId="0" fontId="7" fillId="9" borderId="8" xfId="9" applyFont="1" applyFill="1" applyBorder="1" applyAlignment="1" applyProtection="1">
      <alignment horizontal="left" vertical="center"/>
    </xf>
    <xf numFmtId="0" fontId="7" fillId="9" borderId="10" xfId="9" applyFont="1" applyFill="1" applyBorder="1" applyAlignment="1" applyProtection="1">
      <alignment horizontal="left" vertical="center"/>
    </xf>
    <xf numFmtId="0" fontId="3" fillId="9" borderId="6" xfId="9" applyFont="1" applyFill="1" applyBorder="1" applyAlignment="1" applyProtection="1">
      <alignment horizontal="center"/>
    </xf>
    <xf numFmtId="0" fontId="10" fillId="0" borderId="21" xfId="9" applyFont="1" applyBorder="1" applyAlignment="1" applyProtection="1">
      <alignment horizontal="left"/>
      <protection locked="0"/>
    </xf>
    <xf numFmtId="0" fontId="10" fillId="0" borderId="33" xfId="9" applyFont="1" applyBorder="1" applyAlignment="1" applyProtection="1">
      <alignment horizontal="left"/>
      <protection locked="0"/>
    </xf>
    <xf numFmtId="0" fontId="10" fillId="0" borderId="23" xfId="9" applyFont="1" applyBorder="1" applyAlignment="1" applyProtection="1">
      <alignment horizontal="left"/>
      <protection locked="0"/>
    </xf>
    <xf numFmtId="14" fontId="3" fillId="0" borderId="21" xfId="9" applyNumberFormat="1" applyFont="1" applyBorder="1" applyAlignment="1" applyProtection="1">
      <alignment horizontal="left"/>
      <protection locked="0"/>
    </xf>
    <xf numFmtId="0" fontId="3" fillId="0" borderId="23" xfId="9" applyFont="1" applyBorder="1" applyAlignment="1" applyProtection="1">
      <alignment horizontal="left"/>
      <protection locked="0"/>
    </xf>
    <xf numFmtId="0" fontId="7" fillId="5" borderId="6" xfId="9" applyFont="1" applyFill="1" applyBorder="1" applyAlignment="1" applyProtection="1">
      <alignment horizontal="left" vertical="center"/>
    </xf>
    <xf numFmtId="0" fontId="3" fillId="0" borderId="6" xfId="9" applyFont="1" applyFill="1" applyBorder="1" applyAlignment="1" applyProtection="1">
      <alignment horizontal="center" vertical="center" wrapText="1"/>
      <protection locked="0"/>
    </xf>
    <xf numFmtId="0" fontId="3" fillId="5" borderId="6" xfId="9" applyFont="1" applyFill="1" applyBorder="1" applyAlignment="1" applyProtection="1">
      <alignment horizontal="center" vertical="center" wrapText="1"/>
    </xf>
    <xf numFmtId="0" fontId="7" fillId="2" borderId="21" xfId="9" applyFont="1" applyFill="1" applyBorder="1" applyAlignment="1" applyProtection="1">
      <alignment horizontal="left" vertical="top"/>
    </xf>
    <xf numFmtId="0" fontId="7" fillId="2" borderId="23" xfId="9" applyFont="1" applyFill="1" applyBorder="1" applyAlignment="1" applyProtection="1">
      <alignment horizontal="left" vertical="top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8" borderId="21" xfId="0" applyFont="1" applyFill="1" applyBorder="1" applyAlignment="1" applyProtection="1">
      <alignment vertical="top" wrapText="1"/>
      <protection hidden="1"/>
    </xf>
    <xf numFmtId="0" fontId="4" fillId="6" borderId="21" xfId="0" applyFont="1" applyFill="1" applyBorder="1" applyAlignment="1" applyProtection="1">
      <alignment vertical="top"/>
      <protection hidden="1"/>
    </xf>
    <xf numFmtId="0" fontId="27" fillId="8" borderId="52" xfId="0" applyFont="1" applyFill="1" applyBorder="1" applyAlignment="1">
      <alignment horizontal="center" vertical="center" wrapText="1"/>
    </xf>
    <xf numFmtId="0" fontId="27" fillId="8" borderId="53" xfId="0" applyFont="1" applyFill="1" applyBorder="1" applyAlignment="1">
      <alignment horizontal="center" vertical="center" wrapText="1"/>
    </xf>
    <xf numFmtId="0" fontId="27" fillId="8" borderId="54" xfId="0" applyFont="1" applyFill="1" applyBorder="1" applyAlignment="1">
      <alignment horizontal="center" vertical="center" wrapText="1"/>
    </xf>
    <xf numFmtId="0" fontId="28" fillId="8" borderId="55" xfId="0" applyFont="1" applyFill="1" applyBorder="1" applyAlignment="1">
      <alignment horizontal="center" vertical="center" wrapText="1"/>
    </xf>
    <xf numFmtId="0" fontId="28" fillId="8" borderId="39" xfId="0" applyFont="1" applyFill="1" applyBorder="1" applyAlignment="1">
      <alignment horizontal="center" vertical="center" wrapText="1"/>
    </xf>
    <xf numFmtId="0" fontId="28" fillId="8" borderId="44" xfId="0" applyFont="1" applyFill="1" applyBorder="1" applyAlignment="1">
      <alignment horizontal="center" vertical="center" wrapText="1"/>
    </xf>
    <xf numFmtId="0" fontId="3" fillId="8" borderId="57" xfId="5" applyFont="1" applyFill="1" applyBorder="1" applyAlignment="1">
      <alignment horizontal="center" vertical="center"/>
    </xf>
    <xf numFmtId="0" fontId="3" fillId="8" borderId="30" xfId="5" applyFont="1" applyFill="1" applyBorder="1" applyAlignment="1">
      <alignment horizontal="center" vertical="center"/>
    </xf>
    <xf numFmtId="0" fontId="3" fillId="8" borderId="58" xfId="5" applyFont="1" applyFill="1" applyBorder="1" applyAlignment="1">
      <alignment horizontal="center" vertical="center"/>
    </xf>
    <xf numFmtId="0" fontId="3" fillId="8" borderId="46" xfId="5" applyFont="1" applyFill="1" applyBorder="1" applyAlignment="1">
      <alignment horizontal="center" vertical="center"/>
    </xf>
    <xf numFmtId="0" fontId="3" fillId="8" borderId="47" xfId="5" applyFont="1" applyFill="1" applyBorder="1" applyAlignment="1">
      <alignment horizontal="center" vertical="center"/>
    </xf>
    <xf numFmtId="0" fontId="3" fillId="8" borderId="36" xfId="5" applyFont="1" applyFill="1" applyBorder="1" applyAlignment="1">
      <alignment horizontal="center" vertical="center"/>
    </xf>
    <xf numFmtId="0" fontId="3" fillId="8" borderId="57" xfId="5" applyFont="1" applyFill="1" applyBorder="1" applyAlignment="1">
      <alignment horizontal="center" vertical="center" wrapText="1"/>
    </xf>
    <xf numFmtId="0" fontId="3" fillId="8" borderId="30" xfId="5" applyFont="1" applyFill="1" applyBorder="1" applyAlignment="1">
      <alignment horizontal="center" vertical="center" wrapText="1"/>
    </xf>
    <xf numFmtId="0" fontId="3" fillId="8" borderId="58" xfId="5" applyFont="1" applyFill="1" applyBorder="1" applyAlignment="1">
      <alignment horizontal="center" vertical="center" wrapText="1"/>
    </xf>
    <xf numFmtId="0" fontId="3" fillId="8" borderId="46" xfId="5" applyFont="1" applyFill="1" applyBorder="1" applyAlignment="1">
      <alignment horizontal="center" vertical="center" wrapText="1"/>
    </xf>
    <xf numFmtId="0" fontId="3" fillId="8" borderId="47" xfId="5" applyFont="1" applyFill="1" applyBorder="1" applyAlignment="1">
      <alignment horizontal="center" vertical="center" wrapText="1"/>
    </xf>
    <xf numFmtId="0" fontId="3" fillId="8" borderId="36" xfId="5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5" fillId="8" borderId="59" xfId="0" applyFont="1" applyFill="1" applyBorder="1" applyAlignment="1">
      <alignment horizontal="center" vertical="center" wrapText="1"/>
    </xf>
    <xf numFmtId="0" fontId="25" fillId="8" borderId="56" xfId="0" applyFont="1" applyFill="1" applyBorder="1" applyAlignment="1">
      <alignment horizontal="center" vertical="center" wrapText="1"/>
    </xf>
    <xf numFmtId="0" fontId="33" fillId="8" borderId="0" xfId="0" applyFont="1" applyFill="1" applyBorder="1" applyAlignment="1">
      <alignment horizontal="center" vertical="center" wrapText="1"/>
    </xf>
    <xf numFmtId="0" fontId="29" fillId="8" borderId="4" xfId="0" applyFont="1" applyFill="1" applyBorder="1" applyAlignment="1">
      <alignment horizontal="center" vertical="center"/>
    </xf>
    <xf numFmtId="0" fontId="29" fillId="8" borderId="13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horizontal="center" vertical="center"/>
    </xf>
    <xf numFmtId="0" fontId="23" fillId="7" borderId="59" xfId="0" applyFont="1" applyFill="1" applyBorder="1" applyAlignment="1">
      <alignment horizontal="center" vertical="center"/>
    </xf>
    <xf numFmtId="0" fontId="23" fillId="7" borderId="56" xfId="0" applyFont="1" applyFill="1" applyBorder="1" applyAlignment="1">
      <alignment horizontal="center" vertical="center"/>
    </xf>
    <xf numFmtId="0" fontId="23" fillId="7" borderId="41" xfId="0" applyFont="1" applyFill="1" applyBorder="1" applyAlignment="1">
      <alignment horizontal="center" vertical="center"/>
    </xf>
    <xf numFmtId="0" fontId="23" fillId="7" borderId="15" xfId="0" applyFont="1" applyFill="1" applyBorder="1" applyAlignment="1">
      <alignment horizontal="center" vertical="center"/>
    </xf>
    <xf numFmtId="0" fontId="23" fillId="7" borderId="16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</cellXfs>
  <cellStyles count="15">
    <cellStyle name="Euro" xfId="1"/>
    <cellStyle name="Euro 2" xfId="2"/>
    <cellStyle name="Euro 2 2" xfId="12"/>
    <cellStyle name="Euro 2 3" xfId="3"/>
    <cellStyle name="Euro 2 3 2" xfId="11"/>
    <cellStyle name="Euro 3" xfId="7"/>
    <cellStyle name="Euro 4" xfId="13"/>
    <cellStyle name="Normal" xfId="0" builtinId="0"/>
    <cellStyle name="Normal 2" xfId="4"/>
    <cellStyle name="Normal 2 2" xfId="5"/>
    <cellStyle name="Normal 2 3" xfId="9"/>
    <cellStyle name="Normal 2 4" xfId="10"/>
    <cellStyle name="Normal 3" xfId="8"/>
    <cellStyle name="Normal 4" xfId="14"/>
    <cellStyle name="Porcentaj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externalLink" Target="externalLinks/externalLink9.xml"/><Relationship Id="rId50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externalLink" Target="externalLinks/externalLink7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6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3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DF59921-14CA-4AAC-B3CA-D82E461574A1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8BD54BAA-53A8-4320-8456-DD67A3BC58CF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3063E91-A590-4A4E-B1E1-693A3AE6267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B710D554-6917-447B-8824-553999041651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Estadísticas!$Q$11:$Q$12</c:f>
              <c:strCache>
                <c:ptCount val="2"/>
                <c:pt idx="0">
                  <c:v>Conocidas </c:v>
                </c:pt>
                <c:pt idx="1">
                  <c:v>Suspendidas </c:v>
                </c:pt>
              </c:strCache>
            </c:strRef>
          </c:cat>
          <c:val>
            <c:numRef>
              <c:f>Estadísticas!$S$11:$S$12</c:f>
              <c:numCache>
                <c:formatCode>0%</c:formatCode>
                <c:ptCount val="2"/>
                <c:pt idx="0">
                  <c:v>0.16688227684346701</c:v>
                </c:pt>
                <c:pt idx="1">
                  <c:v>0.83311772315653299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Estadísticas!$R$11:$R$12</c15:f>
                <c15:dlblRangeCache>
                  <c:ptCount val="2"/>
                  <c:pt idx="0">
                    <c:v>129</c:v>
                  </c:pt>
                  <c:pt idx="1">
                    <c:v>644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12456400"/>
        <c:axId val="612447152"/>
      </c:barChart>
      <c:catAx>
        <c:axId val="61245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419"/>
          </a:p>
        </c:txPr>
        <c:crossAx val="612447152"/>
        <c:crosses val="autoZero"/>
        <c:auto val="1"/>
        <c:lblAlgn val="ctr"/>
        <c:lblOffset val="100"/>
        <c:noMultiLvlLbl val="0"/>
      </c:catAx>
      <c:valAx>
        <c:axId val="6124471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6124564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633114332046073"/>
          <c:y val="0.14521452145214522"/>
          <c:w val="0.69572830466255409"/>
          <c:h val="0.8547854785478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Estadísticas!$P$48:$P$50</c:f>
              <c:strCache>
                <c:ptCount val="3"/>
                <c:pt idx="0">
                  <c:v>Acogidos</c:v>
                </c:pt>
                <c:pt idx="1">
                  <c:v>Depositados</c:v>
                </c:pt>
                <c:pt idx="2">
                  <c:v>Rechazados</c:v>
                </c:pt>
              </c:strCache>
            </c:strRef>
          </c:cat>
          <c:val>
            <c:numRef>
              <c:f>Estadísticas!$Q$48:$Q$50</c:f>
              <c:numCache>
                <c:formatCode>General</c:formatCode>
                <c:ptCount val="3"/>
                <c:pt idx="0">
                  <c:v>13</c:v>
                </c:pt>
                <c:pt idx="1">
                  <c:v>20</c:v>
                </c:pt>
                <c:pt idx="2">
                  <c:v>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612442256"/>
        <c:axId val="612444976"/>
      </c:barChart>
      <c:catAx>
        <c:axId val="612442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419"/>
          </a:p>
        </c:txPr>
        <c:crossAx val="612444976"/>
        <c:crosses val="autoZero"/>
        <c:auto val="1"/>
        <c:lblAlgn val="ctr"/>
        <c:lblOffset val="100"/>
        <c:noMultiLvlLbl val="0"/>
      </c:catAx>
      <c:valAx>
        <c:axId val="6124449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1244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D008BF8-A06F-438F-837E-6FA1201FAD2F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A25ACFF1-2FA1-4FF4-B4C2-E51C5973B173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15BB342-0E57-42F2-A849-B09534258474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EC945497-E699-4CC3-A555-091F47696766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Estadísticas!$U$11:$U$12</c:f>
              <c:strCache>
                <c:ptCount val="2"/>
                <c:pt idx="0">
                  <c:v>Conocidas </c:v>
                </c:pt>
                <c:pt idx="1">
                  <c:v>Suspendidas </c:v>
                </c:pt>
              </c:strCache>
            </c:strRef>
          </c:cat>
          <c:val>
            <c:numRef>
              <c:f>Estadísticas!$W$11:$W$12</c:f>
              <c:numCache>
                <c:formatCode>0.00%</c:formatCode>
                <c:ptCount val="2"/>
                <c:pt idx="0">
                  <c:v>0.32645403377110693</c:v>
                </c:pt>
                <c:pt idx="1">
                  <c:v>0.67354596622889307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Estadísticas!$V$11:$V$12</c15:f>
                <c15:dlblRangeCache>
                  <c:ptCount val="2"/>
                  <c:pt idx="0">
                    <c:v>174</c:v>
                  </c:pt>
                  <c:pt idx="1">
                    <c:v>359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12443344"/>
        <c:axId val="612456944"/>
      </c:barChart>
      <c:catAx>
        <c:axId val="61244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419"/>
          </a:p>
        </c:txPr>
        <c:crossAx val="612456944"/>
        <c:crosses val="autoZero"/>
        <c:auto val="1"/>
        <c:lblAlgn val="ctr"/>
        <c:lblOffset val="100"/>
        <c:noMultiLvlLbl val="0"/>
      </c:catAx>
      <c:valAx>
        <c:axId val="612456944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6124433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633114332046073"/>
          <c:y val="0.14521452145214522"/>
          <c:w val="0.69572830466255409"/>
          <c:h val="0.8547854785478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Estadísticas!$H$47:$H$48</c:f>
              <c:strCache>
                <c:ptCount val="2"/>
                <c:pt idx="0">
                  <c:v>Acogidos</c:v>
                </c:pt>
                <c:pt idx="1">
                  <c:v>Depositados</c:v>
                </c:pt>
              </c:strCache>
            </c:strRef>
          </c:cat>
          <c:val>
            <c:numRef>
              <c:f>Estadísticas!$I$47:$I$48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612452048"/>
        <c:axId val="612452592"/>
      </c:barChart>
      <c:catAx>
        <c:axId val="612452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419"/>
          </a:p>
        </c:txPr>
        <c:crossAx val="612452592"/>
        <c:crosses val="autoZero"/>
        <c:auto val="1"/>
        <c:lblAlgn val="ctr"/>
        <c:lblOffset val="100"/>
        <c:noMultiLvlLbl val="0"/>
      </c:catAx>
      <c:valAx>
        <c:axId val="612452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12452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accent6">
                  <a:shade val="6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bubble3D val="0"/>
            <c:spPr>
              <a:solidFill>
                <a:schemeClr val="accent6">
                  <a:tint val="6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Estadísticas!$K$48:$K$50</c:f>
              <c:strCache>
                <c:ptCount val="3"/>
                <c:pt idx="0">
                  <c:v>Depositados</c:v>
                </c:pt>
                <c:pt idx="1">
                  <c:v>Acogidos</c:v>
                </c:pt>
                <c:pt idx="2">
                  <c:v>Rechazados</c:v>
                </c:pt>
              </c:strCache>
            </c:strRef>
          </c:cat>
          <c:val>
            <c:numRef>
              <c:f>Estadísticas!$L$48:$L$50</c:f>
              <c:numCache>
                <c:formatCode>General</c:formatCode>
                <c:ptCount val="3"/>
                <c:pt idx="0">
                  <c:v>18</c:v>
                </c:pt>
                <c:pt idx="1">
                  <c:v>4</c:v>
                </c:pt>
                <c:pt idx="2">
                  <c:v>19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accent6">
                  <a:shade val="65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bubble3D val="0"/>
            <c:explosion val="6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bubble3D val="0"/>
            <c:spPr>
              <a:solidFill>
                <a:schemeClr val="accent6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0"/>
              <c:layout>
                <c:manualLayout>
                  <c:x val="4.7048743907011623E-2"/>
                  <c:y val="-3.468222722159729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6864641919760109E-2"/>
                  <c:y val="0.1367529058867641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419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333333333333334"/>
                      <c:h val="0.21839285714285711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Estadísticas!$S$48:$S$50</c:f>
              <c:strCache>
                <c:ptCount val="3"/>
                <c:pt idx="0">
                  <c:v>Depositados</c:v>
                </c:pt>
                <c:pt idx="1">
                  <c:v>Rechazados</c:v>
                </c:pt>
                <c:pt idx="2">
                  <c:v>Acogidos</c:v>
                </c:pt>
              </c:strCache>
            </c:strRef>
          </c:cat>
          <c:val>
            <c:numRef>
              <c:f>Estadísticas!$T$48:$T$50</c:f>
              <c:numCache>
                <c:formatCode>General</c:formatCode>
                <c:ptCount val="3"/>
                <c:pt idx="0">
                  <c:v>26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14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7"/>
          <c:dPt>
            <c:idx val="0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0"/>
              <c:layout>
                <c:manualLayout>
                  <c:x val="7.970567424091881E-3"/>
                  <c:y val="2.4235445071124607E-2"/>
                </c:manualLayout>
              </c:layout>
              <c:tx>
                <c:rich>
                  <a:bodyPr/>
                  <a:lstStyle/>
                  <a:p>
                    <a:fld id="{A37F374D-01F5-4942-875F-3EB8A5CF1C08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
</a:t>
                    </a:r>
                    <a:fld id="{89935EEF-BADE-4900-97B2-1102EF2641BA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82887B1B-2589-4029-9A6A-0BA0CBC885E3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1.6448641131014002E-2"/>
                  <c:y val="-1.6084961829947106E-3"/>
                </c:manualLayout>
              </c:layout>
              <c:tx>
                <c:rich>
                  <a:bodyPr/>
                  <a:lstStyle/>
                  <a:p>
                    <a:fld id="{966019E6-12D1-4A6A-97A3-C9845CF28681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
</a:t>
                    </a:r>
                    <a:fld id="{3CAE3F0B-384E-495B-9E67-B97E5345F763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091ADB4C-B20F-4B78-B8BD-7D7BF33A6471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Estadísticas!$B$11:$B$12</c:f>
              <c:strCache>
                <c:ptCount val="2"/>
                <c:pt idx="0">
                  <c:v>Niños</c:v>
                </c:pt>
                <c:pt idx="1">
                  <c:v>Niñas</c:v>
                </c:pt>
              </c:strCache>
            </c:strRef>
          </c:cat>
          <c:val>
            <c:numRef>
              <c:f>Estadísticas!$D$11:$D$12</c:f>
              <c:numCache>
                <c:formatCode>0%</c:formatCode>
                <c:ptCount val="2"/>
                <c:pt idx="0">
                  <c:v>0.91954022988505746</c:v>
                </c:pt>
                <c:pt idx="1">
                  <c:v>8.0459770114942528E-2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Estadísticas!$C$11:$C$12</c15:f>
                <c15:dlblRangeCache>
                  <c:ptCount val="2"/>
                  <c:pt idx="0">
                    <c:v>320</c:v>
                  </c:pt>
                  <c:pt idx="1">
                    <c:v>28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9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accent6">
                  <a:shade val="6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bubble3D val="0"/>
            <c:spPr>
              <a:solidFill>
                <a:schemeClr val="accent6">
                  <a:tint val="6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3185B0C4-BDA6-46C5-8D41-E961067ADCCA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
</a:t>
                    </a:r>
                    <a:fld id="{3405B974-F417-4EB4-B525-0E993D32F5BC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9804206C-5EBA-4449-8982-041271AB476B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00AE7E70-A02F-48FD-8711-5A90ADC8BA27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
</a:t>
                    </a:r>
                    <a:fld id="{8D2A9BCA-EA35-4A2A-A693-905A96F2EB7D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C82C90C7-FFC9-4738-BE92-01C60E7ABFB4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134B728C-1116-4DC4-91EB-28239CE79A14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
</a:t>
                    </a:r>
                    <a:fld id="{81F6F777-6BB6-4E33-9862-0678D2ED078E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050A681-D6A4-42D5-921C-3D4B537E67E5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  <c15:showDataLabelsRange val="1"/>
              </c:ext>
            </c:extLst>
          </c:dLbls>
          <c:cat>
            <c:strRef>
              <c:f>Estadísticas!$K$11:$K$13</c:f>
              <c:strCache>
                <c:ptCount val="3"/>
                <c:pt idx="0">
                  <c:v>Criterio de Oportunidad</c:v>
                </c:pt>
                <c:pt idx="1">
                  <c:v>Conciliación</c:v>
                </c:pt>
                <c:pt idx="2">
                  <c:v>Suspensión Condicional del Procedimiento</c:v>
                </c:pt>
              </c:strCache>
            </c:strRef>
          </c:cat>
          <c:val>
            <c:numRef>
              <c:f>Estadísticas!$M$11:$M$13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Estadísticas!$L$11:$L$13</c15:f>
                <c15:dlblRangeCache>
                  <c:ptCount val="3"/>
                  <c:pt idx="0">
                    <c:v>0</c:v>
                  </c:pt>
                  <c:pt idx="1">
                    <c:v>0</c:v>
                  </c:pt>
                  <c:pt idx="2">
                    <c:v>5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4CBD806-0A82-49FD-89BE-DD01212200C9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A521BB6E-2EE6-49DB-9011-A3548D4CBF23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67E696F-3F9E-47B1-BC29-C5698E2E368F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1CB8FF06-34E5-4120-A363-19F262DEC138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F3A91C9-7659-4CE7-AC3F-CBF297D7242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D0B7CD63-19F5-4317-9DD0-D235DD569B43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4F1A24E-E15C-44B7-A665-3B6BBA33EB68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5705BB83-B257-4DD9-9ECF-ED598F8C14C1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A83B0EE-6B26-447D-89C1-9CC98D4E6948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DE877F2F-38BE-481C-A35C-0C283AF67771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26FD0F0-189D-4AAB-A107-8C36C14E619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CC78263B-150D-45E5-AE0A-39B9896C80E1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606E9F0-BCBB-4A11-807C-6E114BAE20B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94EDA919-28D5-49AD-873C-864DC5D4C9A5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6C62F1A-31F4-44E0-9746-333096482023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A885477D-2892-4BD8-8E24-0C157717D30A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A63ED94-2428-4A17-B937-BA6CBD84FB1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402B5C00-FF5C-4E6E-9750-ABFD906387FC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CE72A46-8986-4F36-9D13-F3AED2EB1AFA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8B44CA99-682F-4439-80A4-D847A1F44FA9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AB2F86F-F8B8-4332-AA28-1A608A80C3F4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FE642C5F-85E8-440D-8F16-EB0AE8165093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98A9460-A8F2-4473-BDB4-CDA8CB7928CA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4F69F213-E8B9-4896-AAAD-9D7CCBED014E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1B0BD86-645C-48CC-B091-55D884EA71E6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3CEFC01C-35D8-45CE-B8D7-881FDE2BB4F4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3CFD1A3-57A8-49C9-B311-FE6CB59A2C93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8EFE02D4-14F8-457D-B142-84444E673E1E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2D19F79-808A-4617-B3A1-0DCF4EF8BE44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BE211189-90A0-48D0-9ED2-4E78DA1B92B2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2AC31281-E507-446E-B800-111B883213A2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2841DC0A-037D-4940-99EB-2D1C66FC5505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80D5B9F-7346-4671-BBE9-F0240CD5ACC6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C014D933-73A5-4633-A903-72ADF32A7CF7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F335E9B4-924E-4719-8F13-DF1383CBE682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E66991A1-E8B0-48F0-949B-FB8DAA05C92F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843540DE-6EE3-4514-8C67-9E6AC6FA7064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A1A39EF2-8BBF-44FF-82A3-81B4455BD6F3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Estadísticas!$B$47:$B$65</c:f>
              <c:strCache>
                <c:ptCount val="19"/>
                <c:pt idx="0">
                  <c:v>Indultos</c:v>
                </c:pt>
                <c:pt idx="1">
                  <c:v>Amnistía</c:v>
                </c:pt>
                <c:pt idx="2">
                  <c:v>Amonestación y Advertencia</c:v>
                </c:pt>
                <c:pt idx="3">
                  <c:v>Perdon Judicial (Con Sanción Eximida)</c:v>
                </c:pt>
                <c:pt idx="4">
                  <c:v>Cumplimiento de la Sanción en el Extrajero</c:v>
                </c:pt>
                <c:pt idx="5">
                  <c:v>Prisión Domiciliaria</c:v>
                </c:pt>
                <c:pt idx="6">
                  <c:v>Cumplimiento Especial de la Sanción</c:v>
                </c:pt>
                <c:pt idx="7">
                  <c:v> Sanción Mínima   (Sanción Cumplida)</c:v>
                </c:pt>
                <c:pt idx="8">
                  <c:v>Nulidad del Procedimiento</c:v>
                </c:pt>
                <c:pt idx="9">
                  <c:v>Fallecimiento</c:v>
                </c:pt>
                <c:pt idx="10">
                  <c:v>Criterio de Oportunidad</c:v>
                </c:pt>
                <c:pt idx="11">
                  <c:v>Prescripción</c:v>
                </c:pt>
                <c:pt idx="12">
                  <c:v>Traslados Otorgados Fuera de la Jurisdicción</c:v>
                </c:pt>
                <c:pt idx="13">
                  <c:v>Declinatoria al Tribunal Ordinario</c:v>
                </c:pt>
                <c:pt idx="14">
                  <c:v>Descargo</c:v>
                </c:pt>
                <c:pt idx="15">
                  <c:v>Auto de No Ha Lugar</c:v>
                </c:pt>
                <c:pt idx="16">
                  <c:v>Cesación de la Sanción</c:v>
                </c:pt>
                <c:pt idx="17">
                  <c:v>Archivo Definitivo/Sobreseimiento Definitivo</c:v>
                </c:pt>
                <c:pt idx="18">
                  <c:v>Extinción</c:v>
                </c:pt>
              </c:strCache>
            </c:strRef>
          </c:cat>
          <c:val>
            <c:numRef>
              <c:f>Estadísticas!$D$47:$D$65</c:f>
              <c:numCache>
                <c:formatCode>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4.7846889952153108E-3</c:v>
                </c:pt>
                <c:pt idx="9">
                  <c:v>4.7846889952153108E-3</c:v>
                </c:pt>
                <c:pt idx="10">
                  <c:v>0</c:v>
                </c:pt>
                <c:pt idx="11">
                  <c:v>9.5693779904306216E-3</c:v>
                </c:pt>
                <c:pt idx="12">
                  <c:v>2.3923444976076555E-2</c:v>
                </c:pt>
                <c:pt idx="13">
                  <c:v>4.784688995215311E-2</c:v>
                </c:pt>
                <c:pt idx="14">
                  <c:v>0.10047846889952153</c:v>
                </c:pt>
                <c:pt idx="15">
                  <c:v>0.11004784688995216</c:v>
                </c:pt>
                <c:pt idx="16">
                  <c:v>0.13875598086124402</c:v>
                </c:pt>
                <c:pt idx="17">
                  <c:v>0.22488038277511962</c:v>
                </c:pt>
                <c:pt idx="18">
                  <c:v>0.3349282296650718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Estadísticas!$C$47:$C$65</c15:f>
                <c15:dlblRangeCach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1</c:v>
                  </c:pt>
                  <c:pt idx="9">
                    <c:v>1</c:v>
                  </c:pt>
                  <c:pt idx="10">
                    <c:v>0</c:v>
                  </c:pt>
                  <c:pt idx="11">
                    <c:v>2</c:v>
                  </c:pt>
                  <c:pt idx="12">
                    <c:v>5</c:v>
                  </c:pt>
                  <c:pt idx="13">
                    <c:v>10</c:v>
                  </c:pt>
                  <c:pt idx="14">
                    <c:v>21</c:v>
                  </c:pt>
                  <c:pt idx="15">
                    <c:v>23</c:v>
                  </c:pt>
                  <c:pt idx="16">
                    <c:v>29</c:v>
                  </c:pt>
                  <c:pt idx="17">
                    <c:v>47</c:v>
                  </c:pt>
                  <c:pt idx="18">
                    <c:v>70</c:v>
                  </c:pt>
                </c15:dlblRangeCache>
              </c15:datalabelsRang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8"/>
        <c:overlap val="-25"/>
        <c:axId val="612448784"/>
        <c:axId val="612450416"/>
      </c:barChart>
      <c:catAx>
        <c:axId val="612448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419"/>
          </a:p>
        </c:txPr>
        <c:crossAx val="612450416"/>
        <c:crosses val="autoZero"/>
        <c:auto val="1"/>
        <c:lblAlgn val="ctr"/>
        <c:lblOffset val="100"/>
        <c:noMultiLvlLbl val="0"/>
      </c:catAx>
      <c:valAx>
        <c:axId val="6124504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2448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EB41D45E-1F13-4306-9F81-C7997CFBC0F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82AC4A2A-C0DA-4FC2-9BA1-C5BE4ED3D123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D19F9611-0ED5-4DD6-9E88-12DE79B442EA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F614B9BE-0ED5-4503-B475-12AD31EAB3F6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8A9F8F65-EAAB-4A25-8579-A52057BA2AF0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CEB4F466-DE5E-48F0-95DF-3B7D7AC3EE9B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87924E21-8500-4064-82B2-4F3B9ED391CD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4E9A7DB2-252E-4383-929D-4B974C198957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0B19516A-8F7C-4618-9C24-58C94C6306A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8768A375-AA09-4F37-9110-37A33C41164D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28913A60-CDFA-4684-86CF-9BC3BDE8E304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F6B3BA90-8DE8-453B-A7A3-C302CC17EF1F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2369F8FF-BD95-4A92-986C-9CF9E6D6B43E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EFA44244-6B68-4B5F-BDB6-5E64A26A80AB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96073BAA-3DC6-4827-9F69-0E1BFA02AD4A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6DA0A6FE-0702-41B3-A9C0-5334BBEB1C0F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Estadísticas!$F$11:$F$18</c:f>
              <c:strCache>
                <c:ptCount val="8"/>
                <c:pt idx="0">
                  <c:v>Prohibición de Visitar Determinadas Personas</c:v>
                </c:pt>
                <c:pt idx="1">
                  <c:v>Prohibición de Traslado sin Autorización</c:v>
                </c:pt>
                <c:pt idx="2">
                  <c:v> Cambio de Residencia</c:v>
                </c:pt>
                <c:pt idx="3">
                  <c:v>Detención en su Propio Domicilio</c:v>
                </c:pt>
                <c:pt idx="4">
                  <c:v>Poner Bajo Custodia de otra Persona o Institución</c:v>
                </c:pt>
                <c:pt idx="5">
                  <c:v>Libertad sin Medida Cautelar</c:v>
                </c:pt>
                <c:pt idx="6">
                  <c:v>Obligación de Presentarse ante una Autoridad</c:v>
                </c:pt>
                <c:pt idx="7">
                  <c:v>Privación Provisional de Libertad</c:v>
                </c:pt>
              </c:strCache>
            </c:strRef>
          </c:cat>
          <c:val>
            <c:numRef>
              <c:f>Estadísticas!$H$11:$H$18</c:f>
              <c:numCache>
                <c:formatCode>0.00%</c:formatCode>
                <c:ptCount val="8"/>
                <c:pt idx="0">
                  <c:v>4.11522633744856E-3</c:v>
                </c:pt>
                <c:pt idx="1">
                  <c:v>4.11522633744856E-3</c:v>
                </c:pt>
                <c:pt idx="2">
                  <c:v>4.11522633744856E-3</c:v>
                </c:pt>
                <c:pt idx="3">
                  <c:v>3.292181069958848E-2</c:v>
                </c:pt>
                <c:pt idx="4">
                  <c:v>7.8189300411522639E-2</c:v>
                </c:pt>
                <c:pt idx="5">
                  <c:v>7.8189300411522639E-2</c:v>
                </c:pt>
                <c:pt idx="6">
                  <c:v>0.37037037037037035</c:v>
                </c:pt>
                <c:pt idx="7">
                  <c:v>0.4279835390946502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Estadísticas!$G$11:$G$18</c15:f>
                <c15:dlblRangeCache>
                  <c:ptCount val="8"/>
                  <c:pt idx="0">
                    <c:v>1</c:v>
                  </c:pt>
                  <c:pt idx="1">
                    <c:v>1</c:v>
                  </c:pt>
                  <c:pt idx="2">
                    <c:v>1</c:v>
                  </c:pt>
                  <c:pt idx="3">
                    <c:v>8</c:v>
                  </c:pt>
                  <c:pt idx="4">
                    <c:v>19</c:v>
                  </c:pt>
                  <c:pt idx="5">
                    <c:v>19</c:v>
                  </c:pt>
                  <c:pt idx="6">
                    <c:v>90</c:v>
                  </c:pt>
                  <c:pt idx="7">
                    <c:v>104</c:v>
                  </c:pt>
                </c15:dlblRangeCache>
              </c15:datalabelsRang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612443888"/>
        <c:axId val="612441712"/>
      </c:barChart>
      <c:catAx>
        <c:axId val="612443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419"/>
          </a:p>
        </c:txPr>
        <c:crossAx val="612441712"/>
        <c:crosses val="autoZero"/>
        <c:auto val="1"/>
        <c:lblAlgn val="ctr"/>
        <c:lblOffset val="100"/>
        <c:noMultiLvlLbl val="0"/>
      </c:catAx>
      <c:valAx>
        <c:axId val="612441712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612443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8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2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179070</xdr:colOff>
      <xdr:row>1</xdr:row>
      <xdr:rowOff>200025</xdr:rowOff>
    </xdr:from>
    <xdr:to>
      <xdr:col>5</xdr:col>
      <xdr:colOff>443861</xdr:colOff>
      <xdr:row>4</xdr:row>
      <xdr:rowOff>3797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1670" y="971550"/>
          <a:ext cx="5217791" cy="39432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179070</xdr:colOff>
      <xdr:row>1</xdr:row>
      <xdr:rowOff>200025</xdr:rowOff>
    </xdr:from>
    <xdr:to>
      <xdr:col>5</xdr:col>
      <xdr:colOff>443861</xdr:colOff>
      <xdr:row>4</xdr:row>
      <xdr:rowOff>3797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1670" y="971550"/>
          <a:ext cx="5217791" cy="39432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1</xdr:row>
      <xdr:rowOff>203200</xdr:rowOff>
    </xdr:from>
    <xdr:to>
      <xdr:col>5</xdr:col>
      <xdr:colOff>447667</xdr:colOff>
      <xdr:row>4</xdr:row>
      <xdr:rowOff>1427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0400" y="974725"/>
          <a:ext cx="5222867" cy="388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1</xdr:row>
      <xdr:rowOff>203200</xdr:rowOff>
    </xdr:from>
    <xdr:to>
      <xdr:col>5</xdr:col>
      <xdr:colOff>447667</xdr:colOff>
      <xdr:row>4</xdr:row>
      <xdr:rowOff>1427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0400" y="974725"/>
          <a:ext cx="5222867" cy="388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187325</xdr:colOff>
      <xdr:row>1</xdr:row>
      <xdr:rowOff>206375</xdr:rowOff>
    </xdr:from>
    <xdr:to>
      <xdr:col>5</xdr:col>
      <xdr:colOff>447655</xdr:colOff>
      <xdr:row>4</xdr:row>
      <xdr:rowOff>946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9925" y="977900"/>
          <a:ext cx="5213330" cy="385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165100</xdr:colOff>
      <xdr:row>1</xdr:row>
      <xdr:rowOff>206375</xdr:rowOff>
    </xdr:from>
    <xdr:to>
      <xdr:col>5</xdr:col>
      <xdr:colOff>447672</xdr:colOff>
      <xdr:row>4</xdr:row>
      <xdr:rowOff>1101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17700" y="977900"/>
          <a:ext cx="5235572" cy="38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209550</xdr:colOff>
      <xdr:row>0</xdr:row>
      <xdr:rowOff>180975</xdr:rowOff>
    </xdr:from>
    <xdr:to>
      <xdr:col>4</xdr:col>
      <xdr:colOff>276225</xdr:colOff>
      <xdr:row>2</xdr:row>
      <xdr:rowOff>85725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80975"/>
          <a:ext cx="31432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1</xdr:row>
      <xdr:rowOff>200025</xdr:rowOff>
    </xdr:from>
    <xdr:to>
      <xdr:col>5</xdr:col>
      <xdr:colOff>457184</xdr:colOff>
      <xdr:row>4</xdr:row>
      <xdr:rowOff>1664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43100" y="971550"/>
          <a:ext cx="5219684" cy="392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184150</xdr:colOff>
      <xdr:row>1</xdr:row>
      <xdr:rowOff>196850</xdr:rowOff>
    </xdr:from>
    <xdr:to>
      <xdr:col>5</xdr:col>
      <xdr:colOff>476268</xdr:colOff>
      <xdr:row>4</xdr:row>
      <xdr:rowOff>1890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6750" y="968375"/>
          <a:ext cx="5245118" cy="395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711200</xdr:colOff>
      <xdr:row>0</xdr:row>
      <xdr:rowOff>63500</xdr:rowOff>
    </xdr:from>
    <xdr:to>
      <xdr:col>4</xdr:col>
      <xdr:colOff>781050</xdr:colOff>
      <xdr:row>1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025" y="63500"/>
          <a:ext cx="3146425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1</xdr:row>
      <xdr:rowOff>203200</xdr:rowOff>
    </xdr:from>
    <xdr:to>
      <xdr:col>5</xdr:col>
      <xdr:colOff>447667</xdr:colOff>
      <xdr:row>4</xdr:row>
      <xdr:rowOff>1427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0400" y="974725"/>
          <a:ext cx="5222867" cy="388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1</xdr:row>
      <xdr:rowOff>203200</xdr:rowOff>
    </xdr:from>
    <xdr:to>
      <xdr:col>5</xdr:col>
      <xdr:colOff>447667</xdr:colOff>
      <xdr:row>4</xdr:row>
      <xdr:rowOff>1427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0400" y="974725"/>
          <a:ext cx="5222867" cy="388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179070</xdr:colOff>
      <xdr:row>1</xdr:row>
      <xdr:rowOff>200025</xdr:rowOff>
    </xdr:from>
    <xdr:to>
      <xdr:col>5</xdr:col>
      <xdr:colOff>432362</xdr:colOff>
      <xdr:row>4</xdr:row>
      <xdr:rowOff>3797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1670" y="971550"/>
          <a:ext cx="5206292" cy="394322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1</xdr:row>
      <xdr:rowOff>212725</xdr:rowOff>
    </xdr:from>
    <xdr:to>
      <xdr:col>5</xdr:col>
      <xdr:colOff>447667</xdr:colOff>
      <xdr:row>3</xdr:row>
      <xdr:rowOff>152165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0400" y="984250"/>
          <a:ext cx="5222867" cy="377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1</xdr:row>
      <xdr:rowOff>203200</xdr:rowOff>
    </xdr:from>
    <xdr:to>
      <xdr:col>5</xdr:col>
      <xdr:colOff>447667</xdr:colOff>
      <xdr:row>4</xdr:row>
      <xdr:rowOff>1427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0400" y="974725"/>
          <a:ext cx="5222867" cy="388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179070</xdr:colOff>
      <xdr:row>1</xdr:row>
      <xdr:rowOff>200025</xdr:rowOff>
    </xdr:from>
    <xdr:to>
      <xdr:col>5</xdr:col>
      <xdr:colOff>443861</xdr:colOff>
      <xdr:row>4</xdr:row>
      <xdr:rowOff>3797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1670" y="971550"/>
          <a:ext cx="5217791" cy="394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184150</xdr:colOff>
      <xdr:row>1</xdr:row>
      <xdr:rowOff>196850</xdr:rowOff>
    </xdr:from>
    <xdr:to>
      <xdr:col>5</xdr:col>
      <xdr:colOff>476268</xdr:colOff>
      <xdr:row>4</xdr:row>
      <xdr:rowOff>1890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6750" y="968375"/>
          <a:ext cx="5245118" cy="395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711200</xdr:colOff>
      <xdr:row>0</xdr:row>
      <xdr:rowOff>63500</xdr:rowOff>
    </xdr:from>
    <xdr:to>
      <xdr:col>4</xdr:col>
      <xdr:colOff>781050</xdr:colOff>
      <xdr:row>1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025" y="63500"/>
          <a:ext cx="3146425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184150</xdr:colOff>
      <xdr:row>1</xdr:row>
      <xdr:rowOff>196850</xdr:rowOff>
    </xdr:from>
    <xdr:to>
      <xdr:col>5</xdr:col>
      <xdr:colOff>476268</xdr:colOff>
      <xdr:row>4</xdr:row>
      <xdr:rowOff>1890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6750" y="968375"/>
          <a:ext cx="5245118" cy="395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711200</xdr:colOff>
      <xdr:row>0</xdr:row>
      <xdr:rowOff>63500</xdr:rowOff>
    </xdr:from>
    <xdr:to>
      <xdr:col>4</xdr:col>
      <xdr:colOff>781050</xdr:colOff>
      <xdr:row>1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025" y="63500"/>
          <a:ext cx="3146425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179070</xdr:colOff>
      <xdr:row>1</xdr:row>
      <xdr:rowOff>209550</xdr:rowOff>
    </xdr:from>
    <xdr:to>
      <xdr:col>5</xdr:col>
      <xdr:colOff>440022</xdr:colOff>
      <xdr:row>4</xdr:row>
      <xdr:rowOff>3715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1670" y="981075"/>
          <a:ext cx="5213952" cy="384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1181" name="Text Box 15"/>
        <xdr:cNvSpPr txBox="1">
          <a:spLocks noChangeArrowheads="1"/>
        </xdr:cNvSpPr>
      </xdr:nvSpPr>
      <xdr:spPr bwMode="auto">
        <a:xfrm>
          <a:off x="1533525" y="971550"/>
          <a:ext cx="488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5475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1824718</xdr:colOff>
      <xdr:row>8</xdr:row>
      <xdr:rowOff>38100</xdr:rowOff>
    </xdr:to>
    <xdr:pic>
      <xdr:nvPicPr>
        <xdr:cNvPr id="11543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908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1580028</xdr:colOff>
      <xdr:row>15</xdr:row>
      <xdr:rowOff>100853</xdr:rowOff>
    </xdr:from>
    <xdr:to>
      <xdr:col>19</xdr:col>
      <xdr:colOff>9524</xdr:colOff>
      <xdr:row>32</xdr:row>
      <xdr:rowOff>57150</xdr:rowOff>
    </xdr:to>
    <xdr:graphicFrame macro="">
      <xdr:nvGraphicFramePr>
        <xdr:cNvPr id="11547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615043</xdr:colOff>
      <xdr:row>14</xdr:row>
      <xdr:rowOff>93889</xdr:rowOff>
    </xdr:from>
    <xdr:to>
      <xdr:col>25</xdr:col>
      <xdr:colOff>510268</xdr:colOff>
      <xdr:row>31</xdr:row>
      <xdr:rowOff>74839</xdr:rowOff>
    </xdr:to>
    <xdr:graphicFrame macro="">
      <xdr:nvGraphicFramePr>
        <xdr:cNvPr id="11548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950097</xdr:colOff>
      <xdr:row>49</xdr:row>
      <xdr:rowOff>101706</xdr:rowOff>
    </xdr:from>
    <xdr:to>
      <xdr:col>8</xdr:col>
      <xdr:colOff>20010</xdr:colOff>
      <xdr:row>59</xdr:row>
      <xdr:rowOff>33351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648341</xdr:colOff>
      <xdr:row>51</xdr:row>
      <xdr:rowOff>158750</xdr:rowOff>
    </xdr:from>
    <xdr:to>
      <xdr:col>12</xdr:col>
      <xdr:colOff>687827</xdr:colOff>
      <xdr:row>62</xdr:row>
      <xdr:rowOff>145143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1194761</xdr:colOff>
      <xdr:row>52</xdr:row>
      <xdr:rowOff>106455</xdr:rowOff>
    </xdr:from>
    <xdr:to>
      <xdr:col>22</xdr:col>
      <xdr:colOff>870323</xdr:colOff>
      <xdr:row>63</xdr:row>
      <xdr:rowOff>95089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449570</xdr:colOff>
      <xdr:row>21</xdr:row>
      <xdr:rowOff>98771</xdr:rowOff>
    </xdr:from>
    <xdr:to>
      <xdr:col>3</xdr:col>
      <xdr:colOff>1316158</xdr:colOff>
      <xdr:row>39</xdr:row>
      <xdr:rowOff>22625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673552</xdr:colOff>
      <xdr:row>17</xdr:row>
      <xdr:rowOff>186415</xdr:rowOff>
    </xdr:from>
    <xdr:to>
      <xdr:col>14</xdr:col>
      <xdr:colOff>653142</xdr:colOff>
      <xdr:row>40</xdr:row>
      <xdr:rowOff>136071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748393</xdr:colOff>
      <xdr:row>68</xdr:row>
      <xdr:rowOff>104773</xdr:rowOff>
    </xdr:from>
    <xdr:to>
      <xdr:col>5</xdr:col>
      <xdr:colOff>204107</xdr:colOff>
      <xdr:row>100</xdr:row>
      <xdr:rowOff>95250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449035</xdr:colOff>
      <xdr:row>22</xdr:row>
      <xdr:rowOff>77560</xdr:rowOff>
    </xdr:from>
    <xdr:to>
      <xdr:col>8</xdr:col>
      <xdr:colOff>381000</xdr:colOff>
      <xdr:row>43</xdr:row>
      <xdr:rowOff>68036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20410</xdr:colOff>
      <xdr:row>50</xdr:row>
      <xdr:rowOff>315686</xdr:rowOff>
    </xdr:from>
    <xdr:to>
      <xdr:col>17</xdr:col>
      <xdr:colOff>768803</xdr:colOff>
      <xdr:row>60</xdr:row>
      <xdr:rowOff>119743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184150</xdr:colOff>
      <xdr:row>1</xdr:row>
      <xdr:rowOff>196850</xdr:rowOff>
    </xdr:from>
    <xdr:to>
      <xdr:col>5</xdr:col>
      <xdr:colOff>476268</xdr:colOff>
      <xdr:row>4</xdr:row>
      <xdr:rowOff>1890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6750" y="968375"/>
          <a:ext cx="5245118" cy="395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711200</xdr:colOff>
      <xdr:row>0</xdr:row>
      <xdr:rowOff>63500</xdr:rowOff>
    </xdr:from>
    <xdr:to>
      <xdr:col>4</xdr:col>
      <xdr:colOff>781050</xdr:colOff>
      <xdr:row>1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025" y="63500"/>
          <a:ext cx="3146425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1</xdr:row>
      <xdr:rowOff>203200</xdr:rowOff>
    </xdr:from>
    <xdr:to>
      <xdr:col>5</xdr:col>
      <xdr:colOff>447667</xdr:colOff>
      <xdr:row>4</xdr:row>
      <xdr:rowOff>1427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0400" y="974725"/>
          <a:ext cx="5222867" cy="388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1</xdr:row>
      <xdr:rowOff>203200</xdr:rowOff>
    </xdr:from>
    <xdr:to>
      <xdr:col>5</xdr:col>
      <xdr:colOff>447667</xdr:colOff>
      <xdr:row>4</xdr:row>
      <xdr:rowOff>1427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0400" y="974725"/>
          <a:ext cx="5222867" cy="388777"/>
        </a:xfrm>
        <a:prstGeom prst="rect">
          <a:avLst/>
        </a:prstGeom>
        <a:noFill/>
        <a:ln>
          <a:noFill/>
        </a:ln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1</xdr:row>
      <xdr:rowOff>203200</xdr:rowOff>
    </xdr:from>
    <xdr:to>
      <xdr:col>5</xdr:col>
      <xdr:colOff>457198</xdr:colOff>
      <xdr:row>3</xdr:row>
      <xdr:rowOff>152274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0400" y="974725"/>
          <a:ext cx="5232398" cy="38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1</xdr:row>
      <xdr:rowOff>209550</xdr:rowOff>
    </xdr:from>
    <xdr:to>
      <xdr:col>5</xdr:col>
      <xdr:colOff>444496</xdr:colOff>
      <xdr:row>3</xdr:row>
      <xdr:rowOff>148447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14525" y="981075"/>
          <a:ext cx="5226046" cy="377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666750</xdr:colOff>
      <xdr:row>0</xdr:row>
      <xdr:rowOff>66675</xdr:rowOff>
    </xdr:from>
    <xdr:to>
      <xdr:col>4</xdr:col>
      <xdr:colOff>742950</xdr:colOff>
      <xdr:row>1</xdr:row>
      <xdr:rowOff>209550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66675"/>
          <a:ext cx="31432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Paralegal%202/Listado%20Asignacion%20de%20Casos%20201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6-JUNIO/9-Santo%20Domingo-05-07-2021/CONSOL.%202DO.%20TRIM.%20NNA%20202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6-JUNIO/12-Mao-05-07-2021/cons.%20abril-junio%20nna%20202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6-JUNIO/10-DN-05-07-2021/JUNIO/nna/consolidado/trimestral%20abril%20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6-JUNIO/SC-07-07-2021/Ordinario%20a%20las%203-29pm/SC-Consolidado-NNA-Trimestral%20Abril-Junio%202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6-JUNIO/La%20Vega-05-07-2021/06-07-2021/ConsolidadoNNAAbril-Junio2021LaVeg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HIANA%20LANFRANCO/Desktop/INFORMES%20ABRIL%202021/CONSOLIDADO%20ADOLESCENTE%20COTUI%20ABRIL%20202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HIANA%20LANFRANCO/Desktop/INFORMES%20MAYO%202021/CONSOLIDADO%20ADOLESCENTE%20COTUI%20MAYO%20202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HIANA%20LANFRANCO/Desktop/INFORMES%20JUNIO%202021/CONSOLIDADO%20ADOLESCENTE%20COTUI%20JUNIO%20202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6-JUNIO/SPM-05-07-2021/6%20Cons%20NNA%20Trim%202-2021%20SEIB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6-JUNIO/SPM-05-07-2021/SPM/Cons%20Trim%20ABRIL-JUNIO%20NNA%2021%20spm%20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6-JUNIO/4-Monte%20Plata-05-07-2021/Abril-Junio%202021%20N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 DE CASOS"/>
      <sheetName val="LEYENDA"/>
    </sheetNames>
    <sheetDataSet>
      <sheetData sheetId="0"/>
      <sheetData sheetId="1">
        <row r="2">
          <cell r="B2" t="str">
            <v>Abuso de Confianza (Art. 406, 407 y 408 CP)</v>
          </cell>
        </row>
        <row r="3">
          <cell r="B3" t="str">
            <v>Actos de Torturas (303 y 303 numerales 1-2-3-4 CP)</v>
          </cell>
        </row>
        <row r="4">
          <cell r="B4" t="str">
            <v>Amenaza (305, 306, 307 y 308 CP)</v>
          </cell>
        </row>
        <row r="5">
          <cell r="B5" t="str">
            <v>Comercio, Porte y Tenencia de Armas (Ley 36)</v>
          </cell>
        </row>
        <row r="6">
          <cell r="B6" t="str">
            <v>Crimenes y Delitos de Alta Tecnología (Ley 53-07)</v>
          </cell>
        </row>
        <row r="7">
          <cell r="B7" t="str">
            <v>Delitos Sexuales (330, 331,332,333,334 y 335 CP)</v>
          </cell>
        </row>
        <row r="8">
          <cell r="B8" t="str">
            <v>Derecho de Autor (Ley 65-00)</v>
          </cell>
        </row>
        <row r="9">
          <cell r="B9" t="str">
            <v>Desfalco (Art. 169 y 172 CP)</v>
          </cell>
        </row>
        <row r="10">
          <cell r="B10" t="str">
            <v>Difamación e Injuria (Art. 367, 368, 369, 370 y 371 CP)</v>
          </cell>
        </row>
        <row r="11">
          <cell r="B11" t="str">
            <v>Envenenamiento (301 y 302 CP)</v>
          </cell>
        </row>
        <row r="12">
          <cell r="B12" t="str">
            <v>Estafa (Art. 405 CP)</v>
          </cell>
        </row>
        <row r="13">
          <cell r="B13" t="str">
            <v>Falsificación (Art. 132, 133, 134, 139, 140, 141, 142, 145, 146, 147, 148, 150, 151, 153, 154, 155 y 156 CP)</v>
          </cell>
        </row>
        <row r="14">
          <cell r="B14" t="str">
            <v>Golpes y Heridas (Art. 309, 310, 311, 312 y 313 C.P)</v>
          </cell>
        </row>
        <row r="15">
          <cell r="B15" t="str">
            <v>Homicidio (Art. 295 y 304 párrafo II CP)</v>
          </cell>
        </row>
        <row r="16">
          <cell r="B16" t="str">
            <v>Homicidio Agravado (Art. 295, 296, 297, 298, 302 y 304 CP)</v>
          </cell>
        </row>
        <row r="17">
          <cell r="B17" t="str">
            <v>Incendio (Art. 434 CP)</v>
          </cell>
        </row>
        <row r="18">
          <cell r="B18" t="str">
            <v>INDOTEL (Ley 153-98)</v>
          </cell>
        </row>
        <row r="19">
          <cell r="B19" t="str">
            <v>Infanticidio (300 y 302 CP)</v>
          </cell>
        </row>
        <row r="20">
          <cell r="B20" t="str">
            <v>Lavado de Activos (Ley 72-02)</v>
          </cell>
        </row>
        <row r="21">
          <cell r="B21" t="str">
            <v>Ley 583-70 (Secuestro)</v>
          </cell>
        </row>
        <row r="22">
          <cell r="B22" t="str">
            <v>Ley de Cheques (2859)</v>
          </cell>
        </row>
        <row r="23">
          <cell r="B23" t="str">
            <v>Ley de Drogas (Ley 50-88)</v>
          </cell>
        </row>
        <row r="24">
          <cell r="B24" t="str">
            <v>Ley de Electricidad (Ley 125-01)</v>
          </cell>
        </row>
        <row r="25">
          <cell r="B25" t="str">
            <v>Manutención (Ley 136-03)</v>
          </cell>
        </row>
        <row r="26">
          <cell r="B26" t="str">
            <v>Medio Ambiente (Ley 64-00)</v>
          </cell>
        </row>
        <row r="27">
          <cell r="B27" t="str">
            <v>Otros</v>
          </cell>
        </row>
        <row r="28">
          <cell r="B28" t="str">
            <v>Parricidio (299 y 302 CP)</v>
          </cell>
        </row>
        <row r="29">
          <cell r="B29" t="str">
            <v>Prevaricación (Art.166 y 167 CP)</v>
          </cell>
        </row>
        <row r="30">
          <cell r="B30" t="str">
            <v>Robo (Art. 379, 380, 381, 382, 383, 384, 385, 386, 388, 389 y 401 CP)</v>
          </cell>
        </row>
        <row r="31">
          <cell r="B31" t="str">
            <v>Seducción de Menores (Art. 355 CP)</v>
          </cell>
        </row>
        <row r="32">
          <cell r="B32" t="str">
            <v>Soborno (Art. 177, 178, 179, 181 y 182 CP)</v>
          </cell>
        </row>
        <row r="33">
          <cell r="B33" t="str">
            <v>Sustracción de Menores (Art. 354 CP)</v>
          </cell>
        </row>
        <row r="34">
          <cell r="B34" t="str">
            <v>Tentativa de Homicidio (Art. 2, 295 y 304 CP)</v>
          </cell>
        </row>
        <row r="35">
          <cell r="B35" t="str">
            <v>Trabajo Pagado y no realizado (Ley 3143)</v>
          </cell>
        </row>
        <row r="36">
          <cell r="B36" t="str">
            <v>Tránsito y Vehículo de Motor (Ley 241)</v>
          </cell>
        </row>
        <row r="37">
          <cell r="B37" t="str">
            <v>Trata de Personas (Ley 137-03)</v>
          </cell>
        </row>
        <row r="38">
          <cell r="B38" t="str">
            <v>Viajes Ilegales (Ley 344-98)</v>
          </cell>
        </row>
        <row r="39">
          <cell r="B39" t="str">
            <v>Violación a la Propiedad (Ley 5869)</v>
          </cell>
        </row>
        <row r="40">
          <cell r="B40" t="str">
            <v>Violencia Intrafamiliar (309 numerales 1-2-3-4-5-6 y 7 CP)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. 2DO. TRIM. 2021 NNA"/>
      <sheetName val="CONSOL. NNA ABRIL 2021"/>
      <sheetName val="CONSOL. NNA MAYO 2021"/>
      <sheetName val="CONSOL. NNA JUNIO 2021"/>
      <sheetName val="SUSP. 2DO. TRIM. 2021 NNA"/>
      <sheetName val="TOTAL SUSP. ABRIL 2021"/>
      <sheetName val="TOTAL SUSP. MAYO 2021"/>
      <sheetName val="TOTAL SUSP. JUNIO 2021"/>
    </sheetNames>
    <sheetDataSet>
      <sheetData sheetId="0"/>
      <sheetData sheetId="1">
        <row r="16">
          <cell r="H16">
            <v>23</v>
          </cell>
          <cell r="I16">
            <v>4</v>
          </cell>
        </row>
        <row r="17">
          <cell r="H17">
            <v>43</v>
          </cell>
          <cell r="I17">
            <v>3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2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5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2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2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5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1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1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1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1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6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9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6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2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1</v>
          </cell>
        </row>
        <row r="92">
          <cell r="G92">
            <v>0</v>
          </cell>
        </row>
        <row r="93">
          <cell r="G93">
            <v>2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1</v>
          </cell>
          <cell r="J104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1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2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2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0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0</v>
          </cell>
          <cell r="J128">
            <v>0</v>
          </cell>
        </row>
        <row r="129">
          <cell r="I129">
            <v>0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0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0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2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2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4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3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1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1</v>
          </cell>
          <cell r="J209">
            <v>0</v>
          </cell>
        </row>
        <row r="210">
          <cell r="I210">
            <v>7</v>
          </cell>
          <cell r="J210">
            <v>0</v>
          </cell>
        </row>
        <row r="212">
          <cell r="I212">
            <v>53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48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1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2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7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71</v>
          </cell>
          <cell r="J226">
            <v>0</v>
          </cell>
        </row>
        <row r="228">
          <cell r="I228">
            <v>18</v>
          </cell>
          <cell r="J228">
            <v>0</v>
          </cell>
        </row>
        <row r="229">
          <cell r="I229">
            <v>1</v>
          </cell>
          <cell r="J229">
            <v>0</v>
          </cell>
        </row>
        <row r="230">
          <cell r="I230">
            <v>19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20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49</v>
          </cell>
          <cell r="J235">
            <v>0</v>
          </cell>
        </row>
        <row r="236">
          <cell r="I236">
            <v>1</v>
          </cell>
          <cell r="J236">
            <v>0</v>
          </cell>
        </row>
        <row r="238">
          <cell r="I238">
            <v>7</v>
          </cell>
          <cell r="J238">
            <v>0</v>
          </cell>
        </row>
        <row r="239">
          <cell r="I239">
            <v>5</v>
          </cell>
          <cell r="J239">
            <v>0</v>
          </cell>
        </row>
        <row r="240">
          <cell r="I240">
            <v>40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2">
        <row r="16">
          <cell r="H16">
            <v>30</v>
          </cell>
          <cell r="I16">
            <v>3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5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4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1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4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4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1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1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3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1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1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2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6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8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1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1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1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1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0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1</v>
          </cell>
          <cell r="J128">
            <v>0</v>
          </cell>
        </row>
        <row r="129">
          <cell r="I129">
            <v>0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0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0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0</v>
          </cell>
          <cell r="J209">
            <v>0</v>
          </cell>
        </row>
        <row r="210">
          <cell r="I210">
            <v>0</v>
          </cell>
          <cell r="J210">
            <v>0</v>
          </cell>
        </row>
        <row r="212">
          <cell r="I212">
            <v>42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23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9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50</v>
          </cell>
          <cell r="J226">
            <v>0</v>
          </cell>
        </row>
        <row r="228">
          <cell r="I228">
            <v>16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28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17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53</v>
          </cell>
          <cell r="J235">
            <v>0</v>
          </cell>
        </row>
        <row r="236">
          <cell r="I236">
            <v>17</v>
          </cell>
          <cell r="J236">
            <v>0</v>
          </cell>
        </row>
        <row r="238">
          <cell r="I238">
            <v>2</v>
          </cell>
          <cell r="J238">
            <v>0</v>
          </cell>
        </row>
        <row r="239">
          <cell r="I239">
            <v>2</v>
          </cell>
          <cell r="J239">
            <v>0</v>
          </cell>
        </row>
        <row r="240">
          <cell r="I240">
            <v>25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3">
        <row r="16">
          <cell r="H16">
            <v>32</v>
          </cell>
          <cell r="I16">
            <v>1</v>
          </cell>
        </row>
        <row r="17">
          <cell r="H17">
            <v>100</v>
          </cell>
          <cell r="I17">
            <v>7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1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2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1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7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8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3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2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8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1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2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2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13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1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2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4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1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12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1</v>
          </cell>
        </row>
        <row r="92">
          <cell r="G92">
            <v>0</v>
          </cell>
        </row>
        <row r="93">
          <cell r="G93">
            <v>1</v>
          </cell>
        </row>
        <row r="94">
          <cell r="G94">
            <v>0</v>
          </cell>
        </row>
        <row r="100">
          <cell r="I100">
            <v>1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1</v>
          </cell>
          <cell r="J104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1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0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0</v>
          </cell>
          <cell r="J128">
            <v>0</v>
          </cell>
        </row>
        <row r="129">
          <cell r="I129">
            <v>0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0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0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1</v>
          </cell>
          <cell r="J183">
            <v>0</v>
          </cell>
        </row>
        <row r="184">
          <cell r="I184">
            <v>3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3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2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2</v>
          </cell>
          <cell r="J209">
            <v>0</v>
          </cell>
        </row>
        <row r="210">
          <cell r="I210">
            <v>1</v>
          </cell>
          <cell r="J210">
            <v>0</v>
          </cell>
        </row>
        <row r="212">
          <cell r="I212">
            <v>36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34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18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61</v>
          </cell>
          <cell r="J226">
            <v>0</v>
          </cell>
        </row>
        <row r="228">
          <cell r="I228">
            <v>18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34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3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21</v>
          </cell>
          <cell r="J235">
            <v>0</v>
          </cell>
        </row>
        <row r="236">
          <cell r="I236">
            <v>0</v>
          </cell>
          <cell r="J236">
            <v>0</v>
          </cell>
        </row>
        <row r="238">
          <cell r="I238">
            <v>9</v>
          </cell>
          <cell r="J238">
            <v>0</v>
          </cell>
        </row>
        <row r="239">
          <cell r="I239">
            <v>4</v>
          </cell>
          <cell r="J239">
            <v>0</v>
          </cell>
        </row>
        <row r="240">
          <cell r="I240">
            <v>26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. junio"/>
      <sheetName val="cons. mayo"/>
      <sheetName val="cons. abril "/>
      <sheetName val="abril-junio"/>
    </sheetNames>
    <sheetDataSet>
      <sheetData sheetId="0">
        <row r="16">
          <cell r="H16">
            <v>2</v>
          </cell>
          <cell r="I16">
            <v>0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1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1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1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1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1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1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0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0</v>
          </cell>
          <cell r="J128">
            <v>0</v>
          </cell>
        </row>
        <row r="129">
          <cell r="I129">
            <v>0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0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2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1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1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0</v>
          </cell>
          <cell r="J209">
            <v>0</v>
          </cell>
        </row>
        <row r="210">
          <cell r="I210">
            <v>0</v>
          </cell>
          <cell r="J210">
            <v>0</v>
          </cell>
        </row>
        <row r="212">
          <cell r="I212">
            <v>3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0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1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2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5</v>
          </cell>
          <cell r="J226">
            <v>0</v>
          </cell>
        </row>
        <row r="228">
          <cell r="I228">
            <v>1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3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0</v>
          </cell>
          <cell r="J235">
            <v>0</v>
          </cell>
        </row>
        <row r="236">
          <cell r="I236">
            <v>0</v>
          </cell>
          <cell r="J236">
            <v>0</v>
          </cell>
        </row>
        <row r="238">
          <cell r="I238">
            <v>0</v>
          </cell>
          <cell r="J238">
            <v>0</v>
          </cell>
        </row>
        <row r="239">
          <cell r="I239">
            <v>0</v>
          </cell>
          <cell r="J239">
            <v>0</v>
          </cell>
        </row>
        <row r="240">
          <cell r="I240">
            <v>0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1">
        <row r="16">
          <cell r="H16">
            <v>4</v>
          </cell>
          <cell r="I16">
            <v>0</v>
          </cell>
        </row>
        <row r="17">
          <cell r="H17">
            <v>3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4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1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1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1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2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2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2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1</v>
          </cell>
        </row>
        <row r="93">
          <cell r="G93">
            <v>0</v>
          </cell>
        </row>
        <row r="94">
          <cell r="G94">
            <v>1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0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0</v>
          </cell>
          <cell r="J128">
            <v>0</v>
          </cell>
        </row>
        <row r="129">
          <cell r="I129">
            <v>0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0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0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1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0</v>
          </cell>
          <cell r="J209">
            <v>0</v>
          </cell>
        </row>
        <row r="210">
          <cell r="I210">
            <v>0</v>
          </cell>
          <cell r="J210">
            <v>0</v>
          </cell>
        </row>
        <row r="212">
          <cell r="I212">
            <v>5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5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1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4</v>
          </cell>
          <cell r="J226">
            <v>0</v>
          </cell>
        </row>
        <row r="228">
          <cell r="I228">
            <v>2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4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0</v>
          </cell>
          <cell r="J235">
            <v>0</v>
          </cell>
        </row>
        <row r="236">
          <cell r="I236">
            <v>0</v>
          </cell>
          <cell r="J236">
            <v>0</v>
          </cell>
        </row>
        <row r="238">
          <cell r="I238">
            <v>0</v>
          </cell>
          <cell r="J238">
            <v>0</v>
          </cell>
        </row>
        <row r="239">
          <cell r="I239">
            <v>0</v>
          </cell>
          <cell r="J239">
            <v>0</v>
          </cell>
        </row>
        <row r="240">
          <cell r="I240">
            <v>2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2">
        <row r="16">
          <cell r="H16">
            <v>3</v>
          </cell>
          <cell r="I16">
            <v>0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1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1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1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2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1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1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2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0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0</v>
          </cell>
          <cell r="J128">
            <v>0</v>
          </cell>
        </row>
        <row r="129">
          <cell r="I129">
            <v>0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0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1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1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0</v>
          </cell>
          <cell r="J209">
            <v>0</v>
          </cell>
        </row>
        <row r="210">
          <cell r="I210">
            <v>0</v>
          </cell>
          <cell r="J210">
            <v>0</v>
          </cell>
        </row>
        <row r="212">
          <cell r="I212">
            <v>4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5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3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9</v>
          </cell>
          <cell r="J226">
            <v>0</v>
          </cell>
        </row>
        <row r="228">
          <cell r="I228">
            <v>1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4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1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1</v>
          </cell>
          <cell r="J235">
            <v>0</v>
          </cell>
        </row>
        <row r="236">
          <cell r="I236">
            <v>2</v>
          </cell>
          <cell r="J236">
            <v>0</v>
          </cell>
        </row>
        <row r="238">
          <cell r="I238">
            <v>0</v>
          </cell>
          <cell r="J238">
            <v>0</v>
          </cell>
        </row>
        <row r="239">
          <cell r="I239">
            <v>0</v>
          </cell>
          <cell r="J239">
            <v>0</v>
          </cell>
        </row>
        <row r="240">
          <cell r="I240">
            <v>0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mayo"/>
      <sheetName val="abril"/>
      <sheetName val="trimestral"/>
    </sheetNames>
    <sheetDataSet>
      <sheetData sheetId="0">
        <row r="16">
          <cell r="H16">
            <v>8</v>
          </cell>
          <cell r="I16">
            <v>1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1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3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6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1</v>
          </cell>
          <cell r="G44">
            <v>2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2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3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2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6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1</v>
          </cell>
        </row>
        <row r="92">
          <cell r="G92">
            <v>0</v>
          </cell>
        </row>
        <row r="93">
          <cell r="G93">
            <v>3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1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6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0</v>
          </cell>
          <cell r="J128">
            <v>0</v>
          </cell>
        </row>
        <row r="129">
          <cell r="I129">
            <v>4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4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2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0</v>
          </cell>
          <cell r="J209">
            <v>0</v>
          </cell>
        </row>
        <row r="210">
          <cell r="I210">
            <v>0</v>
          </cell>
          <cell r="J210">
            <v>0</v>
          </cell>
        </row>
        <row r="212">
          <cell r="I212">
            <v>20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23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1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10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74</v>
          </cell>
          <cell r="J226">
            <v>0</v>
          </cell>
        </row>
        <row r="228">
          <cell r="I228">
            <v>6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15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0</v>
          </cell>
          <cell r="J235">
            <v>0</v>
          </cell>
        </row>
        <row r="236">
          <cell r="I236">
            <v>0</v>
          </cell>
          <cell r="J236">
            <v>0</v>
          </cell>
        </row>
        <row r="238">
          <cell r="I238">
            <v>6</v>
          </cell>
          <cell r="J238">
            <v>0</v>
          </cell>
        </row>
        <row r="239">
          <cell r="I239">
            <v>7</v>
          </cell>
          <cell r="J239">
            <v>0</v>
          </cell>
        </row>
        <row r="240">
          <cell r="I240">
            <v>17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1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1">
        <row r="16">
          <cell r="H16">
            <v>9</v>
          </cell>
          <cell r="I16">
            <v>4</v>
          </cell>
        </row>
        <row r="17">
          <cell r="H17">
            <v>155</v>
          </cell>
          <cell r="I17">
            <v>19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1</v>
          </cell>
          <cell r="G30">
            <v>3</v>
          </cell>
          <cell r="H30">
            <v>0</v>
          </cell>
          <cell r="I30">
            <v>0</v>
          </cell>
        </row>
        <row r="31">
          <cell r="F31">
            <v>2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2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1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5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2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3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3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11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1</v>
          </cell>
        </row>
        <row r="92">
          <cell r="G92">
            <v>161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1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0</v>
          </cell>
          <cell r="J128">
            <v>0</v>
          </cell>
        </row>
        <row r="129">
          <cell r="I129">
            <v>1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1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0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1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2</v>
          </cell>
          <cell r="J209">
            <v>0</v>
          </cell>
        </row>
        <row r="210">
          <cell r="I210">
            <v>3</v>
          </cell>
          <cell r="J210">
            <v>0</v>
          </cell>
        </row>
        <row r="212">
          <cell r="I212">
            <v>17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21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4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68</v>
          </cell>
          <cell r="J226">
            <v>0</v>
          </cell>
        </row>
        <row r="228">
          <cell r="I228">
            <v>3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31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0</v>
          </cell>
          <cell r="J235">
            <v>0</v>
          </cell>
        </row>
        <row r="236">
          <cell r="I236">
            <v>0</v>
          </cell>
          <cell r="J236">
            <v>0</v>
          </cell>
        </row>
        <row r="238">
          <cell r="I238">
            <v>6</v>
          </cell>
          <cell r="J238">
            <v>0</v>
          </cell>
        </row>
        <row r="239">
          <cell r="I239">
            <v>6</v>
          </cell>
          <cell r="J239">
            <v>0</v>
          </cell>
        </row>
        <row r="240">
          <cell r="I240">
            <v>24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2">
        <row r="16">
          <cell r="H16">
            <v>5</v>
          </cell>
          <cell r="I16">
            <v>1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1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2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2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4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3</v>
          </cell>
          <cell r="G37">
            <v>1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1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2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3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2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2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2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4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2</v>
          </cell>
          <cell r="J128">
            <v>0</v>
          </cell>
        </row>
        <row r="129">
          <cell r="I129">
            <v>3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2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2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7</v>
          </cell>
          <cell r="J209">
            <v>0</v>
          </cell>
        </row>
        <row r="210">
          <cell r="I210">
            <v>8</v>
          </cell>
          <cell r="J210">
            <v>0</v>
          </cell>
        </row>
        <row r="212">
          <cell r="I212">
            <v>21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4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6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58</v>
          </cell>
          <cell r="J226">
            <v>0</v>
          </cell>
        </row>
        <row r="228">
          <cell r="I228">
            <v>10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26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0</v>
          </cell>
          <cell r="J235">
            <v>0</v>
          </cell>
        </row>
        <row r="236">
          <cell r="I236">
            <v>0</v>
          </cell>
          <cell r="J236">
            <v>0</v>
          </cell>
        </row>
        <row r="238">
          <cell r="I238">
            <v>5</v>
          </cell>
          <cell r="J238">
            <v>0</v>
          </cell>
        </row>
        <row r="239">
          <cell r="I239">
            <v>6</v>
          </cell>
          <cell r="J239">
            <v>0</v>
          </cell>
        </row>
        <row r="240">
          <cell r="I240">
            <v>24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MAYO"/>
      <sheetName val="ABRIL"/>
      <sheetName val="CONSOLIDADO"/>
      <sheetName val="REPORTE"/>
    </sheetNames>
    <sheetDataSet>
      <sheetData sheetId="0">
        <row r="16">
          <cell r="H16">
            <v>10</v>
          </cell>
          <cell r="I16">
            <v>2</v>
          </cell>
        </row>
        <row r="30">
          <cell r="F30">
            <v>8</v>
          </cell>
        </row>
        <row r="71">
          <cell r="F71">
            <v>2</v>
          </cell>
        </row>
        <row r="75">
          <cell r="F75">
            <v>1</v>
          </cell>
        </row>
        <row r="80">
          <cell r="F80">
            <v>1</v>
          </cell>
        </row>
        <row r="85">
          <cell r="F85">
            <v>1</v>
          </cell>
        </row>
        <row r="126">
          <cell r="I126">
            <v>1</v>
          </cell>
        </row>
        <row r="129">
          <cell r="I129">
            <v>1</v>
          </cell>
        </row>
        <row r="134">
          <cell r="I134">
            <v>1</v>
          </cell>
        </row>
        <row r="182">
          <cell r="I182">
            <v>2</v>
          </cell>
        </row>
        <row r="184">
          <cell r="I184">
            <v>2</v>
          </cell>
        </row>
        <row r="200">
          <cell r="I200">
            <v>2</v>
          </cell>
        </row>
        <row r="210">
          <cell r="I210">
            <v>28</v>
          </cell>
        </row>
        <row r="212">
          <cell r="I212">
            <v>18</v>
          </cell>
        </row>
        <row r="214">
          <cell r="I214">
            <v>31</v>
          </cell>
        </row>
        <row r="217">
          <cell r="I217">
            <v>2</v>
          </cell>
        </row>
        <row r="221">
          <cell r="I221">
            <v>2</v>
          </cell>
        </row>
        <row r="224">
          <cell r="I224">
            <v>1</v>
          </cell>
        </row>
        <row r="226">
          <cell r="I226">
            <v>35</v>
          </cell>
        </row>
        <row r="228">
          <cell r="I228">
            <v>4</v>
          </cell>
        </row>
        <row r="230">
          <cell r="I230">
            <v>26</v>
          </cell>
        </row>
        <row r="233">
          <cell r="I233">
            <v>3</v>
          </cell>
        </row>
        <row r="235">
          <cell r="I235">
            <v>4</v>
          </cell>
        </row>
        <row r="238">
          <cell r="I238">
            <v>6</v>
          </cell>
        </row>
        <row r="240">
          <cell r="I240">
            <v>19</v>
          </cell>
        </row>
        <row r="244">
          <cell r="I244">
            <v>9</v>
          </cell>
        </row>
      </sheetData>
      <sheetData sheetId="1">
        <row r="16">
          <cell r="H16">
            <v>12</v>
          </cell>
          <cell r="I16">
            <v>0</v>
          </cell>
        </row>
        <row r="17">
          <cell r="H17">
            <v>1</v>
          </cell>
        </row>
        <row r="30">
          <cell r="F30">
            <v>30</v>
          </cell>
        </row>
        <row r="35">
          <cell r="F35">
            <v>1</v>
          </cell>
        </row>
        <row r="36">
          <cell r="F36">
            <v>3</v>
          </cell>
        </row>
        <row r="37">
          <cell r="F37">
            <v>1</v>
          </cell>
        </row>
        <row r="39">
          <cell r="F39">
            <v>1</v>
          </cell>
          <cell r="G39">
            <v>1</v>
          </cell>
        </row>
        <row r="58">
          <cell r="G58">
            <v>1</v>
          </cell>
        </row>
        <row r="71">
          <cell r="F71">
            <v>1</v>
          </cell>
          <cell r="G71">
            <v>2</v>
          </cell>
        </row>
        <row r="75">
          <cell r="F75">
            <v>3</v>
          </cell>
        </row>
        <row r="80">
          <cell r="F80">
            <v>1</v>
          </cell>
        </row>
        <row r="84">
          <cell r="F84">
            <v>3</v>
          </cell>
        </row>
        <row r="85">
          <cell r="F85">
            <v>1</v>
          </cell>
        </row>
        <row r="100">
          <cell r="I100">
            <v>1</v>
          </cell>
        </row>
        <row r="118">
          <cell r="I118">
            <v>1</v>
          </cell>
        </row>
        <row r="120">
          <cell r="I120">
            <v>1</v>
          </cell>
        </row>
        <row r="132">
          <cell r="I132">
            <v>3</v>
          </cell>
        </row>
        <row r="135">
          <cell r="I135">
            <v>2</v>
          </cell>
        </row>
        <row r="139">
          <cell r="I139">
            <v>1</v>
          </cell>
        </row>
        <row r="175">
          <cell r="I175">
            <v>8</v>
          </cell>
        </row>
        <row r="179">
          <cell r="I179">
            <v>3</v>
          </cell>
        </row>
        <row r="182">
          <cell r="I182">
            <v>2</v>
          </cell>
        </row>
        <row r="184">
          <cell r="I184">
            <v>1</v>
          </cell>
        </row>
        <row r="194">
          <cell r="I194">
            <v>2</v>
          </cell>
        </row>
        <row r="209">
          <cell r="I209">
            <v>6</v>
          </cell>
        </row>
        <row r="210">
          <cell r="I210">
            <v>8</v>
          </cell>
        </row>
        <row r="212">
          <cell r="I212">
            <v>14</v>
          </cell>
        </row>
        <row r="214">
          <cell r="I214">
            <v>25</v>
          </cell>
        </row>
        <row r="217">
          <cell r="I217">
            <v>2</v>
          </cell>
        </row>
        <row r="221">
          <cell r="I221">
            <v>4</v>
          </cell>
        </row>
        <row r="224">
          <cell r="I224">
            <v>4</v>
          </cell>
        </row>
        <row r="226">
          <cell r="I226">
            <v>37</v>
          </cell>
        </row>
        <row r="228">
          <cell r="I228">
            <v>4</v>
          </cell>
        </row>
        <row r="230">
          <cell r="I230">
            <v>12</v>
          </cell>
        </row>
        <row r="233">
          <cell r="I233">
            <v>1</v>
          </cell>
        </row>
        <row r="235">
          <cell r="I235">
            <v>7</v>
          </cell>
        </row>
        <row r="238">
          <cell r="I238">
            <v>1</v>
          </cell>
        </row>
        <row r="240">
          <cell r="I240">
            <v>18</v>
          </cell>
        </row>
        <row r="244">
          <cell r="I244">
            <v>7</v>
          </cell>
        </row>
      </sheetData>
      <sheetData sheetId="2">
        <row r="16">
          <cell r="H16">
            <v>18</v>
          </cell>
          <cell r="I16">
            <v>1</v>
          </cell>
        </row>
        <row r="27">
          <cell r="F27">
            <v>1</v>
          </cell>
        </row>
        <row r="30">
          <cell r="F30">
            <v>2</v>
          </cell>
        </row>
        <row r="35">
          <cell r="F35">
            <v>1</v>
          </cell>
        </row>
        <row r="49">
          <cell r="G49">
            <v>1</v>
          </cell>
        </row>
        <row r="54">
          <cell r="H54">
            <v>1</v>
          </cell>
        </row>
        <row r="59">
          <cell r="G59">
            <v>1</v>
          </cell>
        </row>
        <row r="71">
          <cell r="F71">
            <v>6</v>
          </cell>
        </row>
        <row r="75">
          <cell r="F75">
            <v>10</v>
          </cell>
        </row>
        <row r="80">
          <cell r="F80">
            <v>5</v>
          </cell>
        </row>
        <row r="83">
          <cell r="F83">
            <v>1</v>
          </cell>
        </row>
        <row r="84">
          <cell r="F84">
            <v>5</v>
          </cell>
        </row>
        <row r="85">
          <cell r="F85">
            <v>2</v>
          </cell>
        </row>
        <row r="106">
          <cell r="I106">
            <v>1</v>
          </cell>
        </row>
        <row r="109">
          <cell r="I109">
            <v>1</v>
          </cell>
        </row>
        <row r="118">
          <cell r="I118">
            <v>1</v>
          </cell>
        </row>
        <row r="120">
          <cell r="I120">
            <v>2</v>
          </cell>
        </row>
        <row r="132">
          <cell r="I132">
            <v>1</v>
          </cell>
        </row>
        <row r="175">
          <cell r="I175">
            <v>25</v>
          </cell>
        </row>
        <row r="182">
          <cell r="I182">
            <v>1</v>
          </cell>
        </row>
        <row r="194">
          <cell r="I194">
            <v>3</v>
          </cell>
        </row>
        <row r="197">
          <cell r="I197">
            <v>2</v>
          </cell>
        </row>
        <row r="203">
          <cell r="I203">
            <v>1</v>
          </cell>
        </row>
        <row r="206">
          <cell r="I206">
            <v>1</v>
          </cell>
        </row>
        <row r="210">
          <cell r="I210">
            <v>17</v>
          </cell>
        </row>
        <row r="212">
          <cell r="I212">
            <v>16</v>
          </cell>
        </row>
        <row r="214">
          <cell r="I214">
            <v>46</v>
          </cell>
        </row>
        <row r="217">
          <cell r="I217">
            <v>1</v>
          </cell>
        </row>
        <row r="221">
          <cell r="I221">
            <v>1</v>
          </cell>
        </row>
        <row r="224">
          <cell r="I224">
            <v>1</v>
          </cell>
        </row>
        <row r="226">
          <cell r="I226">
            <v>24</v>
          </cell>
        </row>
        <row r="228">
          <cell r="I228">
            <v>2</v>
          </cell>
        </row>
        <row r="230">
          <cell r="I230">
            <v>17</v>
          </cell>
        </row>
        <row r="233">
          <cell r="I233">
            <v>8</v>
          </cell>
        </row>
        <row r="235">
          <cell r="I235">
            <v>12</v>
          </cell>
        </row>
        <row r="238">
          <cell r="I238">
            <v>4</v>
          </cell>
        </row>
        <row r="240">
          <cell r="I240">
            <v>21</v>
          </cell>
        </row>
        <row r="244">
          <cell r="I244">
            <v>4</v>
          </cell>
        </row>
      </sheetData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Ma"/>
      <sheetName val="Ju"/>
      <sheetName val="La Vega"/>
      <sheetName val="Abr"/>
      <sheetName val="May"/>
      <sheetName val="Jun"/>
      <sheetName val="Constanza"/>
      <sheetName val="Dep. La Vega"/>
      <sheetName val="REPORTE"/>
    </sheetNames>
    <sheetDataSet>
      <sheetData sheetId="0">
        <row r="16">
          <cell r="H16">
            <v>2</v>
          </cell>
          <cell r="I16">
            <v>1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6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1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1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2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0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0</v>
          </cell>
          <cell r="J128">
            <v>0</v>
          </cell>
        </row>
        <row r="129">
          <cell r="I129">
            <v>0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0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0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4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2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14</v>
          </cell>
          <cell r="J209">
            <v>0</v>
          </cell>
        </row>
        <row r="210">
          <cell r="I210">
            <v>0</v>
          </cell>
          <cell r="J210">
            <v>0</v>
          </cell>
        </row>
        <row r="212">
          <cell r="I212">
            <v>0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2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2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13</v>
          </cell>
          <cell r="J226">
            <v>0</v>
          </cell>
        </row>
        <row r="228">
          <cell r="I228">
            <v>0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4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0</v>
          </cell>
          <cell r="J235">
            <v>0</v>
          </cell>
        </row>
        <row r="236">
          <cell r="I236">
            <v>0</v>
          </cell>
          <cell r="J236">
            <v>0</v>
          </cell>
        </row>
        <row r="238">
          <cell r="I238">
            <v>0</v>
          </cell>
          <cell r="J238">
            <v>0</v>
          </cell>
        </row>
        <row r="239">
          <cell r="I239">
            <v>0</v>
          </cell>
          <cell r="J239">
            <v>0</v>
          </cell>
        </row>
        <row r="240">
          <cell r="I240">
            <v>0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1">
        <row r="16">
          <cell r="H16">
            <v>1</v>
          </cell>
          <cell r="I16">
            <v>1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3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2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5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1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0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0</v>
          </cell>
          <cell r="J128">
            <v>0</v>
          </cell>
        </row>
        <row r="129">
          <cell r="I129">
            <v>0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1</v>
          </cell>
          <cell r="J132">
            <v>0</v>
          </cell>
        </row>
        <row r="133">
          <cell r="I133">
            <v>0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1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0</v>
          </cell>
          <cell r="J209">
            <v>0</v>
          </cell>
        </row>
        <row r="210">
          <cell r="I210">
            <v>10</v>
          </cell>
          <cell r="J210">
            <v>0</v>
          </cell>
        </row>
        <row r="212">
          <cell r="I212">
            <v>1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1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2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11</v>
          </cell>
          <cell r="J226">
            <v>0</v>
          </cell>
        </row>
        <row r="228">
          <cell r="I228">
            <v>2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4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0</v>
          </cell>
          <cell r="J235">
            <v>0</v>
          </cell>
        </row>
        <row r="236">
          <cell r="I236">
            <v>0</v>
          </cell>
          <cell r="J236">
            <v>0</v>
          </cell>
        </row>
        <row r="238">
          <cell r="I238">
            <v>1</v>
          </cell>
          <cell r="J238">
            <v>0</v>
          </cell>
        </row>
        <row r="239">
          <cell r="I239">
            <v>0</v>
          </cell>
          <cell r="J239">
            <v>0</v>
          </cell>
        </row>
        <row r="240">
          <cell r="I240">
            <v>0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2">
        <row r="16">
          <cell r="H16">
            <v>0</v>
          </cell>
          <cell r="I16">
            <v>0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2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1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1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4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1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1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0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0</v>
          </cell>
          <cell r="J128">
            <v>0</v>
          </cell>
        </row>
        <row r="129">
          <cell r="I129">
            <v>0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0</v>
          </cell>
          <cell r="J133">
            <v>0</v>
          </cell>
        </row>
        <row r="134">
          <cell r="I134">
            <v>1</v>
          </cell>
          <cell r="J134">
            <v>0</v>
          </cell>
        </row>
        <row r="135">
          <cell r="I135">
            <v>0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5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3</v>
          </cell>
          <cell r="J209">
            <v>0</v>
          </cell>
        </row>
        <row r="210">
          <cell r="I210">
            <v>1</v>
          </cell>
          <cell r="J210">
            <v>0</v>
          </cell>
        </row>
        <row r="212">
          <cell r="I212">
            <v>1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1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1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8</v>
          </cell>
          <cell r="J226">
            <v>0</v>
          </cell>
        </row>
        <row r="228">
          <cell r="I228">
            <v>2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4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0</v>
          </cell>
          <cell r="J235">
            <v>0</v>
          </cell>
        </row>
        <row r="236">
          <cell r="I236">
            <v>0</v>
          </cell>
          <cell r="J236">
            <v>0</v>
          </cell>
        </row>
        <row r="238">
          <cell r="I238">
            <v>0</v>
          </cell>
          <cell r="J238">
            <v>0</v>
          </cell>
        </row>
        <row r="239">
          <cell r="I239">
            <v>0</v>
          </cell>
          <cell r="J239">
            <v>0</v>
          </cell>
        </row>
        <row r="240">
          <cell r="I240">
            <v>0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3" refreshError="1"/>
      <sheetData sheetId="4">
        <row r="16">
          <cell r="H16">
            <v>1</v>
          </cell>
          <cell r="I16">
            <v>0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1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0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0</v>
          </cell>
          <cell r="J128">
            <v>0</v>
          </cell>
        </row>
        <row r="129">
          <cell r="I129">
            <v>0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0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0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0</v>
          </cell>
          <cell r="J209">
            <v>0</v>
          </cell>
        </row>
        <row r="210">
          <cell r="I210">
            <v>0</v>
          </cell>
          <cell r="J210">
            <v>0</v>
          </cell>
        </row>
        <row r="212">
          <cell r="I212">
            <v>1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1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0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0</v>
          </cell>
          <cell r="J226">
            <v>0</v>
          </cell>
        </row>
        <row r="228">
          <cell r="I228">
            <v>0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0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0</v>
          </cell>
          <cell r="J235">
            <v>0</v>
          </cell>
        </row>
        <row r="236">
          <cell r="I236">
            <v>0</v>
          </cell>
          <cell r="J236">
            <v>0</v>
          </cell>
        </row>
        <row r="238">
          <cell r="I238">
            <v>0</v>
          </cell>
          <cell r="J238">
            <v>0</v>
          </cell>
        </row>
        <row r="239">
          <cell r="I239">
            <v>1</v>
          </cell>
          <cell r="J239">
            <v>0</v>
          </cell>
        </row>
        <row r="240">
          <cell r="I240">
            <v>1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5">
        <row r="16">
          <cell r="H16">
            <v>2</v>
          </cell>
          <cell r="I16">
            <v>0</v>
          </cell>
        </row>
        <row r="17">
          <cell r="H17">
            <v>11</v>
          </cell>
          <cell r="I17">
            <v>2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2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0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0</v>
          </cell>
          <cell r="J128">
            <v>0</v>
          </cell>
        </row>
        <row r="129">
          <cell r="I129">
            <v>0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0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0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1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0</v>
          </cell>
          <cell r="J209">
            <v>0</v>
          </cell>
        </row>
        <row r="210">
          <cell r="I210">
            <v>0</v>
          </cell>
          <cell r="J210">
            <v>0</v>
          </cell>
        </row>
        <row r="212">
          <cell r="I212">
            <v>2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3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0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0</v>
          </cell>
          <cell r="J226">
            <v>0</v>
          </cell>
        </row>
        <row r="228">
          <cell r="I228">
            <v>0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0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0</v>
          </cell>
          <cell r="J235">
            <v>0</v>
          </cell>
        </row>
        <row r="236">
          <cell r="I236">
            <v>0</v>
          </cell>
          <cell r="J236">
            <v>0</v>
          </cell>
        </row>
        <row r="238">
          <cell r="I238">
            <v>0</v>
          </cell>
          <cell r="J238">
            <v>0</v>
          </cell>
        </row>
        <row r="239">
          <cell r="I239">
            <v>4</v>
          </cell>
          <cell r="J239">
            <v>0</v>
          </cell>
        </row>
        <row r="240">
          <cell r="I240">
            <v>4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6">
        <row r="16">
          <cell r="H16">
            <v>2</v>
          </cell>
          <cell r="I16">
            <v>0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1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1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1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0</v>
          </cell>
          <cell r="J128">
            <v>0</v>
          </cell>
        </row>
        <row r="129">
          <cell r="I129">
            <v>0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0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1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0</v>
          </cell>
          <cell r="J209">
            <v>0</v>
          </cell>
        </row>
        <row r="210">
          <cell r="I210">
            <v>0</v>
          </cell>
          <cell r="J210">
            <v>0</v>
          </cell>
        </row>
        <row r="212">
          <cell r="I212">
            <v>3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0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0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0</v>
          </cell>
          <cell r="J226">
            <v>0</v>
          </cell>
        </row>
        <row r="228">
          <cell r="I228">
            <v>0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0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0</v>
          </cell>
          <cell r="J235">
            <v>0</v>
          </cell>
        </row>
        <row r="236">
          <cell r="I236">
            <v>0</v>
          </cell>
          <cell r="J236">
            <v>0</v>
          </cell>
        </row>
        <row r="238">
          <cell r="I238">
            <v>0</v>
          </cell>
          <cell r="J238">
            <v>0</v>
          </cell>
        </row>
        <row r="239">
          <cell r="I239">
            <v>2</v>
          </cell>
          <cell r="J239">
            <v>0</v>
          </cell>
        </row>
        <row r="240">
          <cell r="I240">
            <v>2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E ADOLESCENTES"/>
      <sheetName val="REPORTE ADOLESCENTES"/>
      <sheetName val="REPORTE"/>
    </sheetNames>
    <sheetDataSet>
      <sheetData sheetId="0">
        <row r="212">
          <cell r="I212">
            <v>4</v>
          </cell>
        </row>
        <row r="214">
          <cell r="I214">
            <v>1</v>
          </cell>
        </row>
        <row r="228">
          <cell r="I228">
            <v>2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E ADOLESCENTES"/>
      <sheetName val="REPORTE ADOLESCENTES"/>
      <sheetName val="REPORTE"/>
    </sheetNames>
    <sheetDataSet>
      <sheetData sheetId="0">
        <row r="212">
          <cell r="I212">
            <v>2</v>
          </cell>
        </row>
        <row r="228">
          <cell r="I228">
            <v>1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E ADOLESCENTES"/>
      <sheetName val="REPORTE ADOLESCENTES"/>
      <sheetName val="REPORTE"/>
    </sheetNames>
    <sheetDataSet>
      <sheetData sheetId="0">
        <row r="212">
          <cell r="I212">
            <v>1</v>
          </cell>
        </row>
        <row r="224">
          <cell r="I224">
            <v>3</v>
          </cell>
        </row>
        <row r="228">
          <cell r="I228">
            <v>1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 2-2021 SEIBO"/>
      <sheetName val="CONS ABRIL 21"/>
      <sheetName val="CONS MAYO 21"/>
      <sheetName val="CONS JUNIO 21"/>
      <sheetName val="REPORTE"/>
    </sheetNames>
    <sheetDataSet>
      <sheetData sheetId="0"/>
      <sheetData sheetId="1">
        <row r="10">
          <cell r="F10">
            <v>37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3">
          <cell r="I213">
            <v>0</v>
          </cell>
        </row>
        <row r="214">
          <cell r="I214">
            <v>0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4">
          <cell r="I224">
            <v>0</v>
          </cell>
        </row>
        <row r="225">
          <cell r="I225">
            <v>0</v>
          </cell>
        </row>
        <row r="231">
          <cell r="I231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</sheetData>
      <sheetData sheetId="2"/>
      <sheetData sheetId="3">
        <row r="16">
          <cell r="H16">
            <v>1</v>
          </cell>
          <cell r="I16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G35">
            <v>0</v>
          </cell>
          <cell r="H35">
            <v>0</v>
          </cell>
          <cell r="I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I52">
            <v>0</v>
          </cell>
        </row>
        <row r="53">
          <cell r="F53">
            <v>0</v>
          </cell>
          <cell r="I53">
            <v>0</v>
          </cell>
        </row>
        <row r="54">
          <cell r="F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6">
          <cell r="F86">
            <v>1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40">
          <cell r="I140">
            <v>0</v>
          </cell>
        </row>
        <row r="141">
          <cell r="I141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2">
          <cell r="I212">
            <v>1</v>
          </cell>
        </row>
        <row r="213">
          <cell r="I213">
            <v>0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5">
          <cell r="I225">
            <v>0</v>
          </cell>
        </row>
        <row r="233">
          <cell r="I233">
            <v>0</v>
          </cell>
        </row>
        <row r="234">
          <cell r="I234">
            <v>0</v>
          </cell>
        </row>
        <row r="236">
          <cell r="I236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 ABRIL-JUNIO 21"/>
      <sheetName val="CONS ABRIL SPM "/>
      <sheetName val="CONS MAYO SPM "/>
      <sheetName val="CONS JUNIO 21"/>
      <sheetName val="REPORTE"/>
    </sheetNames>
    <sheetDataSet>
      <sheetData sheetId="0"/>
      <sheetData sheetId="1">
        <row r="16">
          <cell r="H16">
            <v>10</v>
          </cell>
          <cell r="I16">
            <v>1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1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2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1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1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2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2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2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1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1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1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1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6">
          <cell r="I106">
            <v>1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1</v>
          </cell>
        </row>
        <row r="135">
          <cell r="I135">
            <v>0</v>
          </cell>
        </row>
        <row r="136">
          <cell r="I136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2</v>
          </cell>
        </row>
        <row r="198">
          <cell r="I198">
            <v>2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2">
          <cell r="I212">
            <v>6</v>
          </cell>
        </row>
        <row r="213">
          <cell r="I213">
            <v>0</v>
          </cell>
        </row>
        <row r="214">
          <cell r="I214">
            <v>2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4">
          <cell r="I224">
            <v>2</v>
          </cell>
        </row>
        <row r="225">
          <cell r="I225">
            <v>0</v>
          </cell>
        </row>
        <row r="226">
          <cell r="I226">
            <v>8</v>
          </cell>
        </row>
        <row r="228">
          <cell r="I228">
            <v>2</v>
          </cell>
        </row>
        <row r="229">
          <cell r="I229">
            <v>0</v>
          </cell>
        </row>
        <row r="230">
          <cell r="I230">
            <v>5</v>
          </cell>
        </row>
        <row r="231">
          <cell r="I231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1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</sheetData>
      <sheetData sheetId="2">
        <row r="16">
          <cell r="H16">
            <v>6</v>
          </cell>
          <cell r="I16">
            <v>0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2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4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1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6">
          <cell r="I106">
            <v>2</v>
          </cell>
        </row>
        <row r="107">
          <cell r="I107">
            <v>0</v>
          </cell>
        </row>
        <row r="108">
          <cell r="I108">
            <v>1</v>
          </cell>
        </row>
        <row r="109"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3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2">
          <cell r="I212">
            <v>1</v>
          </cell>
        </row>
        <row r="213">
          <cell r="I213">
            <v>0</v>
          </cell>
        </row>
        <row r="214">
          <cell r="I214">
            <v>2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2</v>
          </cell>
        </row>
        <row r="228">
          <cell r="I228">
            <v>3</v>
          </cell>
        </row>
        <row r="229">
          <cell r="I229">
            <v>0</v>
          </cell>
        </row>
        <row r="230">
          <cell r="I230">
            <v>3</v>
          </cell>
        </row>
        <row r="231">
          <cell r="I231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1</v>
          </cell>
        </row>
        <row r="236">
          <cell r="I236">
            <v>1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</sheetData>
      <sheetData sheetId="3">
        <row r="16">
          <cell r="H16">
            <v>2</v>
          </cell>
          <cell r="I16">
            <v>0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1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1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1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1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1</v>
          </cell>
        </row>
        <row r="212">
          <cell r="I212">
            <v>1</v>
          </cell>
        </row>
        <row r="213">
          <cell r="I213">
            <v>0</v>
          </cell>
        </row>
        <row r="214">
          <cell r="I214">
            <v>1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6</v>
          </cell>
        </row>
        <row r="228">
          <cell r="I228">
            <v>3</v>
          </cell>
        </row>
        <row r="229">
          <cell r="I229">
            <v>0</v>
          </cell>
        </row>
        <row r="230">
          <cell r="I230">
            <v>4</v>
          </cell>
        </row>
        <row r="231">
          <cell r="I231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2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</sheetData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Mayo"/>
      <sheetName val="Junio"/>
      <sheetName val="Trimest-Abril-Junio NNA 21"/>
      <sheetName val="REPORTE ADOLESCENTES"/>
      <sheetName val="REPORTE"/>
    </sheetNames>
    <sheetDataSet>
      <sheetData sheetId="0">
        <row r="16">
          <cell r="H16">
            <v>2</v>
          </cell>
        </row>
        <row r="83">
          <cell r="F83">
            <v>1</v>
          </cell>
        </row>
        <row r="210">
          <cell r="I210">
            <v>2</v>
          </cell>
        </row>
        <row r="212">
          <cell r="I212">
            <v>2</v>
          </cell>
        </row>
        <row r="226">
          <cell r="I226">
            <v>6</v>
          </cell>
        </row>
        <row r="230">
          <cell r="I230">
            <v>2</v>
          </cell>
        </row>
        <row r="239">
          <cell r="I239">
            <v>2</v>
          </cell>
        </row>
        <row r="240">
          <cell r="I240">
            <v>4</v>
          </cell>
        </row>
      </sheetData>
      <sheetData sheetId="1">
        <row r="36">
          <cell r="F36">
            <v>1</v>
          </cell>
        </row>
        <row r="185">
          <cell r="I185">
            <v>1</v>
          </cell>
        </row>
        <row r="214">
          <cell r="I214">
            <v>1</v>
          </cell>
        </row>
        <row r="224">
          <cell r="I224">
            <v>1</v>
          </cell>
        </row>
        <row r="226">
          <cell r="I226">
            <v>7</v>
          </cell>
        </row>
        <row r="230">
          <cell r="I230">
            <v>5</v>
          </cell>
        </row>
        <row r="239">
          <cell r="I239">
            <v>4</v>
          </cell>
        </row>
        <row r="240">
          <cell r="I240">
            <v>4</v>
          </cell>
        </row>
      </sheetData>
      <sheetData sheetId="2">
        <row r="16">
          <cell r="H16">
            <v>2</v>
          </cell>
        </row>
        <row r="35">
          <cell r="F35">
            <v>1</v>
          </cell>
        </row>
        <row r="36">
          <cell r="F36">
            <v>1</v>
          </cell>
        </row>
        <row r="80">
          <cell r="F80">
            <v>1</v>
          </cell>
        </row>
        <row r="85">
          <cell r="F85">
            <v>2</v>
          </cell>
        </row>
        <row r="176">
          <cell r="I176">
            <v>1</v>
          </cell>
        </row>
        <row r="185">
          <cell r="I185">
            <v>2</v>
          </cell>
        </row>
        <row r="212">
          <cell r="I212">
            <v>3</v>
          </cell>
        </row>
        <row r="224">
          <cell r="I224">
            <v>2</v>
          </cell>
        </row>
        <row r="226">
          <cell r="I226">
            <v>2</v>
          </cell>
        </row>
        <row r="230">
          <cell r="I230">
            <v>4</v>
          </cell>
        </row>
        <row r="239">
          <cell r="I239">
            <v>5</v>
          </cell>
        </row>
        <row r="240">
          <cell r="I240">
            <v>5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.bin"/><Relationship Id="rId3" Type="http://schemas.openxmlformats.org/officeDocument/2006/relationships/printerSettings" Target="../printerSettings/printerSettings37.bin"/><Relationship Id="rId7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6" Type="http://schemas.openxmlformats.org/officeDocument/2006/relationships/printerSettings" Target="../printerSettings/printerSettings40.bin"/><Relationship Id="rId5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38.bin"/><Relationship Id="rId9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3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7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6" Type="http://schemas.openxmlformats.org/officeDocument/2006/relationships/printerSettings" Target="../printerSettings/printerSettings49.bin"/><Relationship Id="rId5" Type="http://schemas.openxmlformats.org/officeDocument/2006/relationships/printerSettings" Target="../printerSettings/printerSettings48.bin"/><Relationship Id="rId4" Type="http://schemas.openxmlformats.org/officeDocument/2006/relationships/printerSettings" Target="../printerSettings/printerSettings47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53.bin"/><Relationship Id="rId7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82" zoomScale="120" zoomScaleNormal="120" zoomScaleSheetLayoutView="75" workbookViewId="0">
      <selection activeCell="B25" sqref="B25"/>
    </sheetView>
  </sheetViews>
  <sheetFormatPr baseColWidth="10" defaultRowHeight="12.75" x14ac:dyDescent="0.2"/>
  <cols>
    <col min="1" max="1" width="7.5703125" style="608" customWidth="1"/>
    <col min="2" max="2" width="18.7109375" style="608" customWidth="1"/>
    <col min="3" max="3" width="13.5703125" style="608" customWidth="1"/>
    <col min="4" max="4" width="13.85546875" style="608" customWidth="1"/>
    <col min="5" max="5" width="46.85546875" style="608" customWidth="1"/>
    <col min="6" max="6" width="9.28515625" style="608" customWidth="1"/>
    <col min="7" max="7" width="7.7109375" style="608" customWidth="1"/>
    <col min="8" max="8" width="8.7109375" style="608" customWidth="1"/>
    <col min="9" max="9" width="7.85546875" style="608" customWidth="1"/>
    <col min="10" max="10" width="9.7109375" style="608" customWidth="1"/>
    <col min="11" max="17" width="7.7109375" style="608" customWidth="1"/>
    <col min="18" max="256" width="11.42578125" style="608"/>
    <col min="257" max="257" width="7.5703125" style="608" customWidth="1"/>
    <col min="258" max="258" width="18.7109375" style="608" customWidth="1"/>
    <col min="259" max="259" width="13.5703125" style="608" customWidth="1"/>
    <col min="260" max="260" width="13.85546875" style="608" customWidth="1"/>
    <col min="261" max="261" width="46.85546875" style="608" customWidth="1"/>
    <col min="262" max="262" width="9.28515625" style="608" customWidth="1"/>
    <col min="263" max="263" width="7.7109375" style="608" customWidth="1"/>
    <col min="264" max="264" width="8.7109375" style="608" customWidth="1"/>
    <col min="265" max="265" width="7.85546875" style="608" customWidth="1"/>
    <col min="266" max="266" width="9.7109375" style="608" customWidth="1"/>
    <col min="267" max="273" width="7.7109375" style="608" customWidth="1"/>
    <col min="274" max="512" width="11.42578125" style="608"/>
    <col min="513" max="513" width="7.5703125" style="608" customWidth="1"/>
    <col min="514" max="514" width="18.7109375" style="608" customWidth="1"/>
    <col min="515" max="515" width="13.5703125" style="608" customWidth="1"/>
    <col min="516" max="516" width="13.85546875" style="608" customWidth="1"/>
    <col min="517" max="517" width="46.85546875" style="608" customWidth="1"/>
    <col min="518" max="518" width="9.28515625" style="608" customWidth="1"/>
    <col min="519" max="519" width="7.7109375" style="608" customWidth="1"/>
    <col min="520" max="520" width="8.7109375" style="608" customWidth="1"/>
    <col min="521" max="521" width="7.85546875" style="608" customWidth="1"/>
    <col min="522" max="522" width="9.7109375" style="608" customWidth="1"/>
    <col min="523" max="529" width="7.7109375" style="608" customWidth="1"/>
    <col min="530" max="768" width="11.42578125" style="608"/>
    <col min="769" max="769" width="7.5703125" style="608" customWidth="1"/>
    <col min="770" max="770" width="18.7109375" style="608" customWidth="1"/>
    <col min="771" max="771" width="13.5703125" style="608" customWidth="1"/>
    <col min="772" max="772" width="13.85546875" style="608" customWidth="1"/>
    <col min="773" max="773" width="46.85546875" style="608" customWidth="1"/>
    <col min="774" max="774" width="9.28515625" style="608" customWidth="1"/>
    <col min="775" max="775" width="7.7109375" style="608" customWidth="1"/>
    <col min="776" max="776" width="8.7109375" style="608" customWidth="1"/>
    <col min="777" max="777" width="7.85546875" style="608" customWidth="1"/>
    <col min="778" max="778" width="9.7109375" style="608" customWidth="1"/>
    <col min="779" max="785" width="7.7109375" style="608" customWidth="1"/>
    <col min="786" max="1024" width="11.42578125" style="608"/>
    <col min="1025" max="1025" width="7.5703125" style="608" customWidth="1"/>
    <col min="1026" max="1026" width="18.7109375" style="608" customWidth="1"/>
    <col min="1027" max="1027" width="13.5703125" style="608" customWidth="1"/>
    <col min="1028" max="1028" width="13.85546875" style="608" customWidth="1"/>
    <col min="1029" max="1029" width="46.85546875" style="608" customWidth="1"/>
    <col min="1030" max="1030" width="9.28515625" style="608" customWidth="1"/>
    <col min="1031" max="1031" width="7.7109375" style="608" customWidth="1"/>
    <col min="1032" max="1032" width="8.7109375" style="608" customWidth="1"/>
    <col min="1033" max="1033" width="7.85546875" style="608" customWidth="1"/>
    <col min="1034" max="1034" width="9.7109375" style="608" customWidth="1"/>
    <col min="1035" max="1041" width="7.7109375" style="608" customWidth="1"/>
    <col min="1042" max="1280" width="11.42578125" style="608"/>
    <col min="1281" max="1281" width="7.5703125" style="608" customWidth="1"/>
    <col min="1282" max="1282" width="18.7109375" style="608" customWidth="1"/>
    <col min="1283" max="1283" width="13.5703125" style="608" customWidth="1"/>
    <col min="1284" max="1284" width="13.85546875" style="608" customWidth="1"/>
    <col min="1285" max="1285" width="46.85546875" style="608" customWidth="1"/>
    <col min="1286" max="1286" width="9.28515625" style="608" customWidth="1"/>
    <col min="1287" max="1287" width="7.7109375" style="608" customWidth="1"/>
    <col min="1288" max="1288" width="8.7109375" style="608" customWidth="1"/>
    <col min="1289" max="1289" width="7.85546875" style="608" customWidth="1"/>
    <col min="1290" max="1290" width="9.7109375" style="608" customWidth="1"/>
    <col min="1291" max="1297" width="7.7109375" style="608" customWidth="1"/>
    <col min="1298" max="1536" width="11.42578125" style="608"/>
    <col min="1537" max="1537" width="7.5703125" style="608" customWidth="1"/>
    <col min="1538" max="1538" width="18.7109375" style="608" customWidth="1"/>
    <col min="1539" max="1539" width="13.5703125" style="608" customWidth="1"/>
    <col min="1540" max="1540" width="13.85546875" style="608" customWidth="1"/>
    <col min="1541" max="1541" width="46.85546875" style="608" customWidth="1"/>
    <col min="1542" max="1542" width="9.28515625" style="608" customWidth="1"/>
    <col min="1543" max="1543" width="7.7109375" style="608" customWidth="1"/>
    <col min="1544" max="1544" width="8.7109375" style="608" customWidth="1"/>
    <col min="1545" max="1545" width="7.85546875" style="608" customWidth="1"/>
    <col min="1546" max="1546" width="9.7109375" style="608" customWidth="1"/>
    <col min="1547" max="1553" width="7.7109375" style="608" customWidth="1"/>
    <col min="1554" max="1792" width="11.42578125" style="608"/>
    <col min="1793" max="1793" width="7.5703125" style="608" customWidth="1"/>
    <col min="1794" max="1794" width="18.7109375" style="608" customWidth="1"/>
    <col min="1795" max="1795" width="13.5703125" style="608" customWidth="1"/>
    <col min="1796" max="1796" width="13.85546875" style="608" customWidth="1"/>
    <col min="1797" max="1797" width="46.85546875" style="608" customWidth="1"/>
    <col min="1798" max="1798" width="9.28515625" style="608" customWidth="1"/>
    <col min="1799" max="1799" width="7.7109375" style="608" customWidth="1"/>
    <col min="1800" max="1800" width="8.7109375" style="608" customWidth="1"/>
    <col min="1801" max="1801" width="7.85546875" style="608" customWidth="1"/>
    <col min="1802" max="1802" width="9.7109375" style="608" customWidth="1"/>
    <col min="1803" max="1809" width="7.7109375" style="608" customWidth="1"/>
    <col min="1810" max="2048" width="11.42578125" style="608"/>
    <col min="2049" max="2049" width="7.5703125" style="608" customWidth="1"/>
    <col min="2050" max="2050" width="18.7109375" style="608" customWidth="1"/>
    <col min="2051" max="2051" width="13.5703125" style="608" customWidth="1"/>
    <col min="2052" max="2052" width="13.85546875" style="608" customWidth="1"/>
    <col min="2053" max="2053" width="46.85546875" style="608" customWidth="1"/>
    <col min="2054" max="2054" width="9.28515625" style="608" customWidth="1"/>
    <col min="2055" max="2055" width="7.7109375" style="608" customWidth="1"/>
    <col min="2056" max="2056" width="8.7109375" style="608" customWidth="1"/>
    <col min="2057" max="2057" width="7.85546875" style="608" customWidth="1"/>
    <col min="2058" max="2058" width="9.7109375" style="608" customWidth="1"/>
    <col min="2059" max="2065" width="7.7109375" style="608" customWidth="1"/>
    <col min="2066" max="2304" width="11.42578125" style="608"/>
    <col min="2305" max="2305" width="7.5703125" style="608" customWidth="1"/>
    <col min="2306" max="2306" width="18.7109375" style="608" customWidth="1"/>
    <col min="2307" max="2307" width="13.5703125" style="608" customWidth="1"/>
    <col min="2308" max="2308" width="13.85546875" style="608" customWidth="1"/>
    <col min="2309" max="2309" width="46.85546875" style="608" customWidth="1"/>
    <col min="2310" max="2310" width="9.28515625" style="608" customWidth="1"/>
    <col min="2311" max="2311" width="7.7109375" style="608" customWidth="1"/>
    <col min="2312" max="2312" width="8.7109375" style="608" customWidth="1"/>
    <col min="2313" max="2313" width="7.85546875" style="608" customWidth="1"/>
    <col min="2314" max="2314" width="9.7109375" style="608" customWidth="1"/>
    <col min="2315" max="2321" width="7.7109375" style="608" customWidth="1"/>
    <col min="2322" max="2560" width="11.42578125" style="608"/>
    <col min="2561" max="2561" width="7.5703125" style="608" customWidth="1"/>
    <col min="2562" max="2562" width="18.7109375" style="608" customWidth="1"/>
    <col min="2563" max="2563" width="13.5703125" style="608" customWidth="1"/>
    <col min="2564" max="2564" width="13.85546875" style="608" customWidth="1"/>
    <col min="2565" max="2565" width="46.85546875" style="608" customWidth="1"/>
    <col min="2566" max="2566" width="9.28515625" style="608" customWidth="1"/>
    <col min="2567" max="2567" width="7.7109375" style="608" customWidth="1"/>
    <col min="2568" max="2568" width="8.7109375" style="608" customWidth="1"/>
    <col min="2569" max="2569" width="7.85546875" style="608" customWidth="1"/>
    <col min="2570" max="2570" width="9.7109375" style="608" customWidth="1"/>
    <col min="2571" max="2577" width="7.7109375" style="608" customWidth="1"/>
    <col min="2578" max="2816" width="11.42578125" style="608"/>
    <col min="2817" max="2817" width="7.5703125" style="608" customWidth="1"/>
    <col min="2818" max="2818" width="18.7109375" style="608" customWidth="1"/>
    <col min="2819" max="2819" width="13.5703125" style="608" customWidth="1"/>
    <col min="2820" max="2820" width="13.85546875" style="608" customWidth="1"/>
    <col min="2821" max="2821" width="46.85546875" style="608" customWidth="1"/>
    <col min="2822" max="2822" width="9.28515625" style="608" customWidth="1"/>
    <col min="2823" max="2823" width="7.7109375" style="608" customWidth="1"/>
    <col min="2824" max="2824" width="8.7109375" style="608" customWidth="1"/>
    <col min="2825" max="2825" width="7.85546875" style="608" customWidth="1"/>
    <col min="2826" max="2826" width="9.7109375" style="608" customWidth="1"/>
    <col min="2827" max="2833" width="7.7109375" style="608" customWidth="1"/>
    <col min="2834" max="3072" width="11.42578125" style="608"/>
    <col min="3073" max="3073" width="7.5703125" style="608" customWidth="1"/>
    <col min="3074" max="3074" width="18.7109375" style="608" customWidth="1"/>
    <col min="3075" max="3075" width="13.5703125" style="608" customWidth="1"/>
    <col min="3076" max="3076" width="13.85546875" style="608" customWidth="1"/>
    <col min="3077" max="3077" width="46.85546875" style="608" customWidth="1"/>
    <col min="3078" max="3078" width="9.28515625" style="608" customWidth="1"/>
    <col min="3079" max="3079" width="7.7109375" style="608" customWidth="1"/>
    <col min="3080" max="3080" width="8.7109375" style="608" customWidth="1"/>
    <col min="3081" max="3081" width="7.85546875" style="608" customWidth="1"/>
    <col min="3082" max="3082" width="9.7109375" style="608" customWidth="1"/>
    <col min="3083" max="3089" width="7.7109375" style="608" customWidth="1"/>
    <col min="3090" max="3328" width="11.42578125" style="608"/>
    <col min="3329" max="3329" width="7.5703125" style="608" customWidth="1"/>
    <col min="3330" max="3330" width="18.7109375" style="608" customWidth="1"/>
    <col min="3331" max="3331" width="13.5703125" style="608" customWidth="1"/>
    <col min="3332" max="3332" width="13.85546875" style="608" customWidth="1"/>
    <col min="3333" max="3333" width="46.85546875" style="608" customWidth="1"/>
    <col min="3334" max="3334" width="9.28515625" style="608" customWidth="1"/>
    <col min="3335" max="3335" width="7.7109375" style="608" customWidth="1"/>
    <col min="3336" max="3336" width="8.7109375" style="608" customWidth="1"/>
    <col min="3337" max="3337" width="7.85546875" style="608" customWidth="1"/>
    <col min="3338" max="3338" width="9.7109375" style="608" customWidth="1"/>
    <col min="3339" max="3345" width="7.7109375" style="608" customWidth="1"/>
    <col min="3346" max="3584" width="11.42578125" style="608"/>
    <col min="3585" max="3585" width="7.5703125" style="608" customWidth="1"/>
    <col min="3586" max="3586" width="18.7109375" style="608" customWidth="1"/>
    <col min="3587" max="3587" width="13.5703125" style="608" customWidth="1"/>
    <col min="3588" max="3588" width="13.85546875" style="608" customWidth="1"/>
    <col min="3589" max="3589" width="46.85546875" style="608" customWidth="1"/>
    <col min="3590" max="3590" width="9.28515625" style="608" customWidth="1"/>
    <col min="3591" max="3591" width="7.7109375" style="608" customWidth="1"/>
    <col min="3592" max="3592" width="8.7109375" style="608" customWidth="1"/>
    <col min="3593" max="3593" width="7.85546875" style="608" customWidth="1"/>
    <col min="3594" max="3594" width="9.7109375" style="608" customWidth="1"/>
    <col min="3595" max="3601" width="7.7109375" style="608" customWidth="1"/>
    <col min="3602" max="3840" width="11.42578125" style="608"/>
    <col min="3841" max="3841" width="7.5703125" style="608" customWidth="1"/>
    <col min="3842" max="3842" width="18.7109375" style="608" customWidth="1"/>
    <col min="3843" max="3843" width="13.5703125" style="608" customWidth="1"/>
    <col min="3844" max="3844" width="13.85546875" style="608" customWidth="1"/>
    <col min="3845" max="3845" width="46.85546875" style="608" customWidth="1"/>
    <col min="3846" max="3846" width="9.28515625" style="608" customWidth="1"/>
    <col min="3847" max="3847" width="7.7109375" style="608" customWidth="1"/>
    <col min="3848" max="3848" width="8.7109375" style="608" customWidth="1"/>
    <col min="3849" max="3849" width="7.85546875" style="608" customWidth="1"/>
    <col min="3850" max="3850" width="9.7109375" style="608" customWidth="1"/>
    <col min="3851" max="3857" width="7.7109375" style="608" customWidth="1"/>
    <col min="3858" max="4096" width="11.42578125" style="608"/>
    <col min="4097" max="4097" width="7.5703125" style="608" customWidth="1"/>
    <col min="4098" max="4098" width="18.7109375" style="608" customWidth="1"/>
    <col min="4099" max="4099" width="13.5703125" style="608" customWidth="1"/>
    <col min="4100" max="4100" width="13.85546875" style="608" customWidth="1"/>
    <col min="4101" max="4101" width="46.85546875" style="608" customWidth="1"/>
    <col min="4102" max="4102" width="9.28515625" style="608" customWidth="1"/>
    <col min="4103" max="4103" width="7.7109375" style="608" customWidth="1"/>
    <col min="4104" max="4104" width="8.7109375" style="608" customWidth="1"/>
    <col min="4105" max="4105" width="7.85546875" style="608" customWidth="1"/>
    <col min="4106" max="4106" width="9.7109375" style="608" customWidth="1"/>
    <col min="4107" max="4113" width="7.7109375" style="608" customWidth="1"/>
    <col min="4114" max="4352" width="11.42578125" style="608"/>
    <col min="4353" max="4353" width="7.5703125" style="608" customWidth="1"/>
    <col min="4354" max="4354" width="18.7109375" style="608" customWidth="1"/>
    <col min="4355" max="4355" width="13.5703125" style="608" customWidth="1"/>
    <col min="4356" max="4356" width="13.85546875" style="608" customWidth="1"/>
    <col min="4357" max="4357" width="46.85546875" style="608" customWidth="1"/>
    <col min="4358" max="4358" width="9.28515625" style="608" customWidth="1"/>
    <col min="4359" max="4359" width="7.7109375" style="608" customWidth="1"/>
    <col min="4360" max="4360" width="8.7109375" style="608" customWidth="1"/>
    <col min="4361" max="4361" width="7.85546875" style="608" customWidth="1"/>
    <col min="4362" max="4362" width="9.7109375" style="608" customWidth="1"/>
    <col min="4363" max="4369" width="7.7109375" style="608" customWidth="1"/>
    <col min="4370" max="4608" width="11.42578125" style="608"/>
    <col min="4609" max="4609" width="7.5703125" style="608" customWidth="1"/>
    <col min="4610" max="4610" width="18.7109375" style="608" customWidth="1"/>
    <col min="4611" max="4611" width="13.5703125" style="608" customWidth="1"/>
    <col min="4612" max="4612" width="13.85546875" style="608" customWidth="1"/>
    <col min="4613" max="4613" width="46.85546875" style="608" customWidth="1"/>
    <col min="4614" max="4614" width="9.28515625" style="608" customWidth="1"/>
    <col min="4615" max="4615" width="7.7109375" style="608" customWidth="1"/>
    <col min="4616" max="4616" width="8.7109375" style="608" customWidth="1"/>
    <col min="4617" max="4617" width="7.85546875" style="608" customWidth="1"/>
    <col min="4618" max="4618" width="9.7109375" style="608" customWidth="1"/>
    <col min="4619" max="4625" width="7.7109375" style="608" customWidth="1"/>
    <col min="4626" max="4864" width="11.42578125" style="608"/>
    <col min="4865" max="4865" width="7.5703125" style="608" customWidth="1"/>
    <col min="4866" max="4866" width="18.7109375" style="608" customWidth="1"/>
    <col min="4867" max="4867" width="13.5703125" style="608" customWidth="1"/>
    <col min="4868" max="4868" width="13.85546875" style="608" customWidth="1"/>
    <col min="4869" max="4869" width="46.85546875" style="608" customWidth="1"/>
    <col min="4870" max="4870" width="9.28515625" style="608" customWidth="1"/>
    <col min="4871" max="4871" width="7.7109375" style="608" customWidth="1"/>
    <col min="4872" max="4872" width="8.7109375" style="608" customWidth="1"/>
    <col min="4873" max="4873" width="7.85546875" style="608" customWidth="1"/>
    <col min="4874" max="4874" width="9.7109375" style="608" customWidth="1"/>
    <col min="4875" max="4881" width="7.7109375" style="608" customWidth="1"/>
    <col min="4882" max="5120" width="11.42578125" style="608"/>
    <col min="5121" max="5121" width="7.5703125" style="608" customWidth="1"/>
    <col min="5122" max="5122" width="18.7109375" style="608" customWidth="1"/>
    <col min="5123" max="5123" width="13.5703125" style="608" customWidth="1"/>
    <col min="5124" max="5124" width="13.85546875" style="608" customWidth="1"/>
    <col min="5125" max="5125" width="46.85546875" style="608" customWidth="1"/>
    <col min="5126" max="5126" width="9.28515625" style="608" customWidth="1"/>
    <col min="5127" max="5127" width="7.7109375" style="608" customWidth="1"/>
    <col min="5128" max="5128" width="8.7109375" style="608" customWidth="1"/>
    <col min="5129" max="5129" width="7.85546875" style="608" customWidth="1"/>
    <col min="5130" max="5130" width="9.7109375" style="608" customWidth="1"/>
    <col min="5131" max="5137" width="7.7109375" style="608" customWidth="1"/>
    <col min="5138" max="5376" width="11.42578125" style="608"/>
    <col min="5377" max="5377" width="7.5703125" style="608" customWidth="1"/>
    <col min="5378" max="5378" width="18.7109375" style="608" customWidth="1"/>
    <col min="5379" max="5379" width="13.5703125" style="608" customWidth="1"/>
    <col min="5380" max="5380" width="13.85546875" style="608" customWidth="1"/>
    <col min="5381" max="5381" width="46.85546875" style="608" customWidth="1"/>
    <col min="5382" max="5382" width="9.28515625" style="608" customWidth="1"/>
    <col min="5383" max="5383" width="7.7109375" style="608" customWidth="1"/>
    <col min="5384" max="5384" width="8.7109375" style="608" customWidth="1"/>
    <col min="5385" max="5385" width="7.85546875" style="608" customWidth="1"/>
    <col min="5386" max="5386" width="9.7109375" style="608" customWidth="1"/>
    <col min="5387" max="5393" width="7.7109375" style="608" customWidth="1"/>
    <col min="5394" max="5632" width="11.42578125" style="608"/>
    <col min="5633" max="5633" width="7.5703125" style="608" customWidth="1"/>
    <col min="5634" max="5634" width="18.7109375" style="608" customWidth="1"/>
    <col min="5635" max="5635" width="13.5703125" style="608" customWidth="1"/>
    <col min="5636" max="5636" width="13.85546875" style="608" customWidth="1"/>
    <col min="5637" max="5637" width="46.85546875" style="608" customWidth="1"/>
    <col min="5638" max="5638" width="9.28515625" style="608" customWidth="1"/>
    <col min="5639" max="5639" width="7.7109375" style="608" customWidth="1"/>
    <col min="5640" max="5640" width="8.7109375" style="608" customWidth="1"/>
    <col min="5641" max="5641" width="7.85546875" style="608" customWidth="1"/>
    <col min="5642" max="5642" width="9.7109375" style="608" customWidth="1"/>
    <col min="5643" max="5649" width="7.7109375" style="608" customWidth="1"/>
    <col min="5650" max="5888" width="11.42578125" style="608"/>
    <col min="5889" max="5889" width="7.5703125" style="608" customWidth="1"/>
    <col min="5890" max="5890" width="18.7109375" style="608" customWidth="1"/>
    <col min="5891" max="5891" width="13.5703125" style="608" customWidth="1"/>
    <col min="5892" max="5892" width="13.85546875" style="608" customWidth="1"/>
    <col min="5893" max="5893" width="46.85546875" style="608" customWidth="1"/>
    <col min="5894" max="5894" width="9.28515625" style="608" customWidth="1"/>
    <col min="5895" max="5895" width="7.7109375" style="608" customWidth="1"/>
    <col min="5896" max="5896" width="8.7109375" style="608" customWidth="1"/>
    <col min="5897" max="5897" width="7.85546875" style="608" customWidth="1"/>
    <col min="5898" max="5898" width="9.7109375" style="608" customWidth="1"/>
    <col min="5899" max="5905" width="7.7109375" style="608" customWidth="1"/>
    <col min="5906" max="6144" width="11.42578125" style="608"/>
    <col min="6145" max="6145" width="7.5703125" style="608" customWidth="1"/>
    <col min="6146" max="6146" width="18.7109375" style="608" customWidth="1"/>
    <col min="6147" max="6147" width="13.5703125" style="608" customWidth="1"/>
    <col min="6148" max="6148" width="13.85546875" style="608" customWidth="1"/>
    <col min="6149" max="6149" width="46.85546875" style="608" customWidth="1"/>
    <col min="6150" max="6150" width="9.28515625" style="608" customWidth="1"/>
    <col min="6151" max="6151" width="7.7109375" style="608" customWidth="1"/>
    <col min="6152" max="6152" width="8.7109375" style="608" customWidth="1"/>
    <col min="6153" max="6153" width="7.85546875" style="608" customWidth="1"/>
    <col min="6154" max="6154" width="9.7109375" style="608" customWidth="1"/>
    <col min="6155" max="6161" width="7.7109375" style="608" customWidth="1"/>
    <col min="6162" max="6400" width="11.42578125" style="608"/>
    <col min="6401" max="6401" width="7.5703125" style="608" customWidth="1"/>
    <col min="6402" max="6402" width="18.7109375" style="608" customWidth="1"/>
    <col min="6403" max="6403" width="13.5703125" style="608" customWidth="1"/>
    <col min="6404" max="6404" width="13.85546875" style="608" customWidth="1"/>
    <col min="6405" max="6405" width="46.85546875" style="608" customWidth="1"/>
    <col min="6406" max="6406" width="9.28515625" style="608" customWidth="1"/>
    <col min="6407" max="6407" width="7.7109375" style="608" customWidth="1"/>
    <col min="6408" max="6408" width="8.7109375" style="608" customWidth="1"/>
    <col min="6409" max="6409" width="7.85546875" style="608" customWidth="1"/>
    <col min="6410" max="6410" width="9.7109375" style="608" customWidth="1"/>
    <col min="6411" max="6417" width="7.7109375" style="608" customWidth="1"/>
    <col min="6418" max="6656" width="11.42578125" style="608"/>
    <col min="6657" max="6657" width="7.5703125" style="608" customWidth="1"/>
    <col min="6658" max="6658" width="18.7109375" style="608" customWidth="1"/>
    <col min="6659" max="6659" width="13.5703125" style="608" customWidth="1"/>
    <col min="6660" max="6660" width="13.85546875" style="608" customWidth="1"/>
    <col min="6661" max="6661" width="46.85546875" style="608" customWidth="1"/>
    <col min="6662" max="6662" width="9.28515625" style="608" customWidth="1"/>
    <col min="6663" max="6663" width="7.7109375" style="608" customWidth="1"/>
    <col min="6664" max="6664" width="8.7109375" style="608" customWidth="1"/>
    <col min="6665" max="6665" width="7.85546875" style="608" customWidth="1"/>
    <col min="6666" max="6666" width="9.7109375" style="608" customWidth="1"/>
    <col min="6667" max="6673" width="7.7109375" style="608" customWidth="1"/>
    <col min="6674" max="6912" width="11.42578125" style="608"/>
    <col min="6913" max="6913" width="7.5703125" style="608" customWidth="1"/>
    <col min="6914" max="6914" width="18.7109375" style="608" customWidth="1"/>
    <col min="6915" max="6915" width="13.5703125" style="608" customWidth="1"/>
    <col min="6916" max="6916" width="13.85546875" style="608" customWidth="1"/>
    <col min="6917" max="6917" width="46.85546875" style="608" customWidth="1"/>
    <col min="6918" max="6918" width="9.28515625" style="608" customWidth="1"/>
    <col min="6919" max="6919" width="7.7109375" style="608" customWidth="1"/>
    <col min="6920" max="6920" width="8.7109375" style="608" customWidth="1"/>
    <col min="6921" max="6921" width="7.85546875" style="608" customWidth="1"/>
    <col min="6922" max="6922" width="9.7109375" style="608" customWidth="1"/>
    <col min="6923" max="6929" width="7.7109375" style="608" customWidth="1"/>
    <col min="6930" max="7168" width="11.42578125" style="608"/>
    <col min="7169" max="7169" width="7.5703125" style="608" customWidth="1"/>
    <col min="7170" max="7170" width="18.7109375" style="608" customWidth="1"/>
    <col min="7171" max="7171" width="13.5703125" style="608" customWidth="1"/>
    <col min="7172" max="7172" width="13.85546875" style="608" customWidth="1"/>
    <col min="7173" max="7173" width="46.85546875" style="608" customWidth="1"/>
    <col min="7174" max="7174" width="9.28515625" style="608" customWidth="1"/>
    <col min="7175" max="7175" width="7.7109375" style="608" customWidth="1"/>
    <col min="7176" max="7176" width="8.7109375" style="608" customWidth="1"/>
    <col min="7177" max="7177" width="7.85546875" style="608" customWidth="1"/>
    <col min="7178" max="7178" width="9.7109375" style="608" customWidth="1"/>
    <col min="7179" max="7185" width="7.7109375" style="608" customWidth="1"/>
    <col min="7186" max="7424" width="11.42578125" style="608"/>
    <col min="7425" max="7425" width="7.5703125" style="608" customWidth="1"/>
    <col min="7426" max="7426" width="18.7109375" style="608" customWidth="1"/>
    <col min="7427" max="7427" width="13.5703125" style="608" customWidth="1"/>
    <col min="7428" max="7428" width="13.85546875" style="608" customWidth="1"/>
    <col min="7429" max="7429" width="46.85546875" style="608" customWidth="1"/>
    <col min="7430" max="7430" width="9.28515625" style="608" customWidth="1"/>
    <col min="7431" max="7431" width="7.7109375" style="608" customWidth="1"/>
    <col min="7432" max="7432" width="8.7109375" style="608" customWidth="1"/>
    <col min="7433" max="7433" width="7.85546875" style="608" customWidth="1"/>
    <col min="7434" max="7434" width="9.7109375" style="608" customWidth="1"/>
    <col min="7435" max="7441" width="7.7109375" style="608" customWidth="1"/>
    <col min="7442" max="7680" width="11.42578125" style="608"/>
    <col min="7681" max="7681" width="7.5703125" style="608" customWidth="1"/>
    <col min="7682" max="7682" width="18.7109375" style="608" customWidth="1"/>
    <col min="7683" max="7683" width="13.5703125" style="608" customWidth="1"/>
    <col min="7684" max="7684" width="13.85546875" style="608" customWidth="1"/>
    <col min="7685" max="7685" width="46.85546875" style="608" customWidth="1"/>
    <col min="7686" max="7686" width="9.28515625" style="608" customWidth="1"/>
    <col min="7687" max="7687" width="7.7109375" style="608" customWidth="1"/>
    <col min="7688" max="7688" width="8.7109375" style="608" customWidth="1"/>
    <col min="7689" max="7689" width="7.85546875" style="608" customWidth="1"/>
    <col min="7690" max="7690" width="9.7109375" style="608" customWidth="1"/>
    <col min="7691" max="7697" width="7.7109375" style="608" customWidth="1"/>
    <col min="7698" max="7936" width="11.42578125" style="608"/>
    <col min="7937" max="7937" width="7.5703125" style="608" customWidth="1"/>
    <col min="7938" max="7938" width="18.7109375" style="608" customWidth="1"/>
    <col min="7939" max="7939" width="13.5703125" style="608" customWidth="1"/>
    <col min="7940" max="7940" width="13.85546875" style="608" customWidth="1"/>
    <col min="7941" max="7941" width="46.85546875" style="608" customWidth="1"/>
    <col min="7942" max="7942" width="9.28515625" style="608" customWidth="1"/>
    <col min="7943" max="7943" width="7.7109375" style="608" customWidth="1"/>
    <col min="7944" max="7944" width="8.7109375" style="608" customWidth="1"/>
    <col min="7945" max="7945" width="7.85546875" style="608" customWidth="1"/>
    <col min="7946" max="7946" width="9.7109375" style="608" customWidth="1"/>
    <col min="7947" max="7953" width="7.7109375" style="608" customWidth="1"/>
    <col min="7954" max="8192" width="11.42578125" style="608"/>
    <col min="8193" max="8193" width="7.5703125" style="608" customWidth="1"/>
    <col min="8194" max="8194" width="18.7109375" style="608" customWidth="1"/>
    <col min="8195" max="8195" width="13.5703125" style="608" customWidth="1"/>
    <col min="8196" max="8196" width="13.85546875" style="608" customWidth="1"/>
    <col min="8197" max="8197" width="46.85546875" style="608" customWidth="1"/>
    <col min="8198" max="8198" width="9.28515625" style="608" customWidth="1"/>
    <col min="8199" max="8199" width="7.7109375" style="608" customWidth="1"/>
    <col min="8200" max="8200" width="8.7109375" style="608" customWidth="1"/>
    <col min="8201" max="8201" width="7.85546875" style="608" customWidth="1"/>
    <col min="8202" max="8202" width="9.7109375" style="608" customWidth="1"/>
    <col min="8203" max="8209" width="7.7109375" style="608" customWidth="1"/>
    <col min="8210" max="8448" width="11.42578125" style="608"/>
    <col min="8449" max="8449" width="7.5703125" style="608" customWidth="1"/>
    <col min="8450" max="8450" width="18.7109375" style="608" customWidth="1"/>
    <col min="8451" max="8451" width="13.5703125" style="608" customWidth="1"/>
    <col min="8452" max="8452" width="13.85546875" style="608" customWidth="1"/>
    <col min="8453" max="8453" width="46.85546875" style="608" customWidth="1"/>
    <col min="8454" max="8454" width="9.28515625" style="608" customWidth="1"/>
    <col min="8455" max="8455" width="7.7109375" style="608" customWidth="1"/>
    <col min="8456" max="8456" width="8.7109375" style="608" customWidth="1"/>
    <col min="8457" max="8457" width="7.85546875" style="608" customWidth="1"/>
    <col min="8458" max="8458" width="9.7109375" style="608" customWidth="1"/>
    <col min="8459" max="8465" width="7.7109375" style="608" customWidth="1"/>
    <col min="8466" max="8704" width="11.42578125" style="608"/>
    <col min="8705" max="8705" width="7.5703125" style="608" customWidth="1"/>
    <col min="8706" max="8706" width="18.7109375" style="608" customWidth="1"/>
    <col min="8707" max="8707" width="13.5703125" style="608" customWidth="1"/>
    <col min="8708" max="8708" width="13.85546875" style="608" customWidth="1"/>
    <col min="8709" max="8709" width="46.85546875" style="608" customWidth="1"/>
    <col min="8710" max="8710" width="9.28515625" style="608" customWidth="1"/>
    <col min="8711" max="8711" width="7.7109375" style="608" customWidth="1"/>
    <col min="8712" max="8712" width="8.7109375" style="608" customWidth="1"/>
    <col min="8713" max="8713" width="7.85546875" style="608" customWidth="1"/>
    <col min="8714" max="8714" width="9.7109375" style="608" customWidth="1"/>
    <col min="8715" max="8721" width="7.7109375" style="608" customWidth="1"/>
    <col min="8722" max="8960" width="11.42578125" style="608"/>
    <col min="8961" max="8961" width="7.5703125" style="608" customWidth="1"/>
    <col min="8962" max="8962" width="18.7109375" style="608" customWidth="1"/>
    <col min="8963" max="8963" width="13.5703125" style="608" customWidth="1"/>
    <col min="8964" max="8964" width="13.85546875" style="608" customWidth="1"/>
    <col min="8965" max="8965" width="46.85546875" style="608" customWidth="1"/>
    <col min="8966" max="8966" width="9.28515625" style="608" customWidth="1"/>
    <col min="8967" max="8967" width="7.7109375" style="608" customWidth="1"/>
    <col min="8968" max="8968" width="8.7109375" style="608" customWidth="1"/>
    <col min="8969" max="8969" width="7.85546875" style="608" customWidth="1"/>
    <col min="8970" max="8970" width="9.7109375" style="608" customWidth="1"/>
    <col min="8971" max="8977" width="7.7109375" style="608" customWidth="1"/>
    <col min="8978" max="9216" width="11.42578125" style="608"/>
    <col min="9217" max="9217" width="7.5703125" style="608" customWidth="1"/>
    <col min="9218" max="9218" width="18.7109375" style="608" customWidth="1"/>
    <col min="9219" max="9219" width="13.5703125" style="608" customWidth="1"/>
    <col min="9220" max="9220" width="13.85546875" style="608" customWidth="1"/>
    <col min="9221" max="9221" width="46.85546875" style="608" customWidth="1"/>
    <col min="9222" max="9222" width="9.28515625" style="608" customWidth="1"/>
    <col min="9223" max="9223" width="7.7109375" style="608" customWidth="1"/>
    <col min="9224" max="9224" width="8.7109375" style="608" customWidth="1"/>
    <col min="9225" max="9225" width="7.85546875" style="608" customWidth="1"/>
    <col min="9226" max="9226" width="9.7109375" style="608" customWidth="1"/>
    <col min="9227" max="9233" width="7.7109375" style="608" customWidth="1"/>
    <col min="9234" max="9472" width="11.42578125" style="608"/>
    <col min="9473" max="9473" width="7.5703125" style="608" customWidth="1"/>
    <col min="9474" max="9474" width="18.7109375" style="608" customWidth="1"/>
    <col min="9475" max="9475" width="13.5703125" style="608" customWidth="1"/>
    <col min="9476" max="9476" width="13.85546875" style="608" customWidth="1"/>
    <col min="9477" max="9477" width="46.85546875" style="608" customWidth="1"/>
    <col min="9478" max="9478" width="9.28515625" style="608" customWidth="1"/>
    <col min="9479" max="9479" width="7.7109375" style="608" customWidth="1"/>
    <col min="9480" max="9480" width="8.7109375" style="608" customWidth="1"/>
    <col min="9481" max="9481" width="7.85546875" style="608" customWidth="1"/>
    <col min="9482" max="9482" width="9.7109375" style="608" customWidth="1"/>
    <col min="9483" max="9489" width="7.7109375" style="608" customWidth="1"/>
    <col min="9490" max="9728" width="11.42578125" style="608"/>
    <col min="9729" max="9729" width="7.5703125" style="608" customWidth="1"/>
    <col min="9730" max="9730" width="18.7109375" style="608" customWidth="1"/>
    <col min="9731" max="9731" width="13.5703125" style="608" customWidth="1"/>
    <col min="9732" max="9732" width="13.85546875" style="608" customWidth="1"/>
    <col min="9733" max="9733" width="46.85546875" style="608" customWidth="1"/>
    <col min="9734" max="9734" width="9.28515625" style="608" customWidth="1"/>
    <col min="9735" max="9735" width="7.7109375" style="608" customWidth="1"/>
    <col min="9736" max="9736" width="8.7109375" style="608" customWidth="1"/>
    <col min="9737" max="9737" width="7.85546875" style="608" customWidth="1"/>
    <col min="9738" max="9738" width="9.7109375" style="608" customWidth="1"/>
    <col min="9739" max="9745" width="7.7109375" style="608" customWidth="1"/>
    <col min="9746" max="9984" width="11.42578125" style="608"/>
    <col min="9985" max="9985" width="7.5703125" style="608" customWidth="1"/>
    <col min="9986" max="9986" width="18.7109375" style="608" customWidth="1"/>
    <col min="9987" max="9987" width="13.5703125" style="608" customWidth="1"/>
    <col min="9988" max="9988" width="13.85546875" style="608" customWidth="1"/>
    <col min="9989" max="9989" width="46.85546875" style="608" customWidth="1"/>
    <col min="9990" max="9990" width="9.28515625" style="608" customWidth="1"/>
    <col min="9991" max="9991" width="7.7109375" style="608" customWidth="1"/>
    <col min="9992" max="9992" width="8.7109375" style="608" customWidth="1"/>
    <col min="9993" max="9993" width="7.85546875" style="608" customWidth="1"/>
    <col min="9994" max="9994" width="9.7109375" style="608" customWidth="1"/>
    <col min="9995" max="10001" width="7.7109375" style="608" customWidth="1"/>
    <col min="10002" max="10240" width="11.42578125" style="608"/>
    <col min="10241" max="10241" width="7.5703125" style="608" customWidth="1"/>
    <col min="10242" max="10242" width="18.7109375" style="608" customWidth="1"/>
    <col min="10243" max="10243" width="13.5703125" style="608" customWidth="1"/>
    <col min="10244" max="10244" width="13.85546875" style="608" customWidth="1"/>
    <col min="10245" max="10245" width="46.85546875" style="608" customWidth="1"/>
    <col min="10246" max="10246" width="9.28515625" style="608" customWidth="1"/>
    <col min="10247" max="10247" width="7.7109375" style="608" customWidth="1"/>
    <col min="10248" max="10248" width="8.7109375" style="608" customWidth="1"/>
    <col min="10249" max="10249" width="7.85546875" style="608" customWidth="1"/>
    <col min="10250" max="10250" width="9.7109375" style="608" customWidth="1"/>
    <col min="10251" max="10257" width="7.7109375" style="608" customWidth="1"/>
    <col min="10258" max="10496" width="11.42578125" style="608"/>
    <col min="10497" max="10497" width="7.5703125" style="608" customWidth="1"/>
    <col min="10498" max="10498" width="18.7109375" style="608" customWidth="1"/>
    <col min="10499" max="10499" width="13.5703125" style="608" customWidth="1"/>
    <col min="10500" max="10500" width="13.85546875" style="608" customWidth="1"/>
    <col min="10501" max="10501" width="46.85546875" style="608" customWidth="1"/>
    <col min="10502" max="10502" width="9.28515625" style="608" customWidth="1"/>
    <col min="10503" max="10503" width="7.7109375" style="608" customWidth="1"/>
    <col min="10504" max="10504" width="8.7109375" style="608" customWidth="1"/>
    <col min="10505" max="10505" width="7.85546875" style="608" customWidth="1"/>
    <col min="10506" max="10506" width="9.7109375" style="608" customWidth="1"/>
    <col min="10507" max="10513" width="7.7109375" style="608" customWidth="1"/>
    <col min="10514" max="10752" width="11.42578125" style="608"/>
    <col min="10753" max="10753" width="7.5703125" style="608" customWidth="1"/>
    <col min="10754" max="10754" width="18.7109375" style="608" customWidth="1"/>
    <col min="10755" max="10755" width="13.5703125" style="608" customWidth="1"/>
    <col min="10756" max="10756" width="13.85546875" style="608" customWidth="1"/>
    <col min="10757" max="10757" width="46.85546875" style="608" customWidth="1"/>
    <col min="10758" max="10758" width="9.28515625" style="608" customWidth="1"/>
    <col min="10759" max="10759" width="7.7109375" style="608" customWidth="1"/>
    <col min="10760" max="10760" width="8.7109375" style="608" customWidth="1"/>
    <col min="10761" max="10761" width="7.85546875" style="608" customWidth="1"/>
    <col min="10762" max="10762" width="9.7109375" style="608" customWidth="1"/>
    <col min="10763" max="10769" width="7.7109375" style="608" customWidth="1"/>
    <col min="10770" max="11008" width="11.42578125" style="608"/>
    <col min="11009" max="11009" width="7.5703125" style="608" customWidth="1"/>
    <col min="11010" max="11010" width="18.7109375" style="608" customWidth="1"/>
    <col min="11011" max="11011" width="13.5703125" style="608" customWidth="1"/>
    <col min="11012" max="11012" width="13.85546875" style="608" customWidth="1"/>
    <col min="11013" max="11013" width="46.85546875" style="608" customWidth="1"/>
    <col min="11014" max="11014" width="9.28515625" style="608" customWidth="1"/>
    <col min="11015" max="11015" width="7.7109375" style="608" customWidth="1"/>
    <col min="11016" max="11016" width="8.7109375" style="608" customWidth="1"/>
    <col min="11017" max="11017" width="7.85546875" style="608" customWidth="1"/>
    <col min="11018" max="11018" width="9.7109375" style="608" customWidth="1"/>
    <col min="11019" max="11025" width="7.7109375" style="608" customWidth="1"/>
    <col min="11026" max="11264" width="11.42578125" style="608"/>
    <col min="11265" max="11265" width="7.5703125" style="608" customWidth="1"/>
    <col min="11266" max="11266" width="18.7109375" style="608" customWidth="1"/>
    <col min="11267" max="11267" width="13.5703125" style="608" customWidth="1"/>
    <col min="11268" max="11268" width="13.85546875" style="608" customWidth="1"/>
    <col min="11269" max="11269" width="46.85546875" style="608" customWidth="1"/>
    <col min="11270" max="11270" width="9.28515625" style="608" customWidth="1"/>
    <col min="11271" max="11271" width="7.7109375" style="608" customWidth="1"/>
    <col min="11272" max="11272" width="8.7109375" style="608" customWidth="1"/>
    <col min="11273" max="11273" width="7.85546875" style="608" customWidth="1"/>
    <col min="11274" max="11274" width="9.7109375" style="608" customWidth="1"/>
    <col min="11275" max="11281" width="7.7109375" style="608" customWidth="1"/>
    <col min="11282" max="11520" width="11.42578125" style="608"/>
    <col min="11521" max="11521" width="7.5703125" style="608" customWidth="1"/>
    <col min="11522" max="11522" width="18.7109375" style="608" customWidth="1"/>
    <col min="11523" max="11523" width="13.5703125" style="608" customWidth="1"/>
    <col min="11524" max="11524" width="13.85546875" style="608" customWidth="1"/>
    <col min="11525" max="11525" width="46.85546875" style="608" customWidth="1"/>
    <col min="11526" max="11526" width="9.28515625" style="608" customWidth="1"/>
    <col min="11527" max="11527" width="7.7109375" style="608" customWidth="1"/>
    <col min="11528" max="11528" width="8.7109375" style="608" customWidth="1"/>
    <col min="11529" max="11529" width="7.85546875" style="608" customWidth="1"/>
    <col min="11530" max="11530" width="9.7109375" style="608" customWidth="1"/>
    <col min="11531" max="11537" width="7.7109375" style="608" customWidth="1"/>
    <col min="11538" max="11776" width="11.42578125" style="608"/>
    <col min="11777" max="11777" width="7.5703125" style="608" customWidth="1"/>
    <col min="11778" max="11778" width="18.7109375" style="608" customWidth="1"/>
    <col min="11779" max="11779" width="13.5703125" style="608" customWidth="1"/>
    <col min="11780" max="11780" width="13.85546875" style="608" customWidth="1"/>
    <col min="11781" max="11781" width="46.85546875" style="608" customWidth="1"/>
    <col min="11782" max="11782" width="9.28515625" style="608" customWidth="1"/>
    <col min="11783" max="11783" width="7.7109375" style="608" customWidth="1"/>
    <col min="11784" max="11784" width="8.7109375" style="608" customWidth="1"/>
    <col min="11785" max="11785" width="7.85546875" style="608" customWidth="1"/>
    <col min="11786" max="11786" width="9.7109375" style="608" customWidth="1"/>
    <col min="11787" max="11793" width="7.7109375" style="608" customWidth="1"/>
    <col min="11794" max="12032" width="11.42578125" style="608"/>
    <col min="12033" max="12033" width="7.5703125" style="608" customWidth="1"/>
    <col min="12034" max="12034" width="18.7109375" style="608" customWidth="1"/>
    <col min="12035" max="12035" width="13.5703125" style="608" customWidth="1"/>
    <col min="12036" max="12036" width="13.85546875" style="608" customWidth="1"/>
    <col min="12037" max="12037" width="46.85546875" style="608" customWidth="1"/>
    <col min="12038" max="12038" width="9.28515625" style="608" customWidth="1"/>
    <col min="12039" max="12039" width="7.7109375" style="608" customWidth="1"/>
    <col min="12040" max="12040" width="8.7109375" style="608" customWidth="1"/>
    <col min="12041" max="12041" width="7.85546875" style="608" customWidth="1"/>
    <col min="12042" max="12042" width="9.7109375" style="608" customWidth="1"/>
    <col min="12043" max="12049" width="7.7109375" style="608" customWidth="1"/>
    <col min="12050" max="12288" width="11.42578125" style="608"/>
    <col min="12289" max="12289" width="7.5703125" style="608" customWidth="1"/>
    <col min="12290" max="12290" width="18.7109375" style="608" customWidth="1"/>
    <col min="12291" max="12291" width="13.5703125" style="608" customWidth="1"/>
    <col min="12292" max="12292" width="13.85546875" style="608" customWidth="1"/>
    <col min="12293" max="12293" width="46.85546875" style="608" customWidth="1"/>
    <col min="12294" max="12294" width="9.28515625" style="608" customWidth="1"/>
    <col min="12295" max="12295" width="7.7109375" style="608" customWidth="1"/>
    <col min="12296" max="12296" width="8.7109375" style="608" customWidth="1"/>
    <col min="12297" max="12297" width="7.85546875" style="608" customWidth="1"/>
    <col min="12298" max="12298" width="9.7109375" style="608" customWidth="1"/>
    <col min="12299" max="12305" width="7.7109375" style="608" customWidth="1"/>
    <col min="12306" max="12544" width="11.42578125" style="608"/>
    <col min="12545" max="12545" width="7.5703125" style="608" customWidth="1"/>
    <col min="12546" max="12546" width="18.7109375" style="608" customWidth="1"/>
    <col min="12547" max="12547" width="13.5703125" style="608" customWidth="1"/>
    <col min="12548" max="12548" width="13.85546875" style="608" customWidth="1"/>
    <col min="12549" max="12549" width="46.85546875" style="608" customWidth="1"/>
    <col min="12550" max="12550" width="9.28515625" style="608" customWidth="1"/>
    <col min="12551" max="12551" width="7.7109375" style="608" customWidth="1"/>
    <col min="12552" max="12552" width="8.7109375" style="608" customWidth="1"/>
    <col min="12553" max="12553" width="7.85546875" style="608" customWidth="1"/>
    <col min="12554" max="12554" width="9.7109375" style="608" customWidth="1"/>
    <col min="12555" max="12561" width="7.7109375" style="608" customWidth="1"/>
    <col min="12562" max="12800" width="11.42578125" style="608"/>
    <col min="12801" max="12801" width="7.5703125" style="608" customWidth="1"/>
    <col min="12802" max="12802" width="18.7109375" style="608" customWidth="1"/>
    <col min="12803" max="12803" width="13.5703125" style="608" customWidth="1"/>
    <col min="12804" max="12804" width="13.85546875" style="608" customWidth="1"/>
    <col min="12805" max="12805" width="46.85546875" style="608" customWidth="1"/>
    <col min="12806" max="12806" width="9.28515625" style="608" customWidth="1"/>
    <col min="12807" max="12807" width="7.7109375" style="608" customWidth="1"/>
    <col min="12808" max="12808" width="8.7109375" style="608" customWidth="1"/>
    <col min="12809" max="12809" width="7.85546875" style="608" customWidth="1"/>
    <col min="12810" max="12810" width="9.7109375" style="608" customWidth="1"/>
    <col min="12811" max="12817" width="7.7109375" style="608" customWidth="1"/>
    <col min="12818" max="13056" width="11.42578125" style="608"/>
    <col min="13057" max="13057" width="7.5703125" style="608" customWidth="1"/>
    <col min="13058" max="13058" width="18.7109375" style="608" customWidth="1"/>
    <col min="13059" max="13059" width="13.5703125" style="608" customWidth="1"/>
    <col min="13060" max="13060" width="13.85546875" style="608" customWidth="1"/>
    <col min="13061" max="13061" width="46.85546875" style="608" customWidth="1"/>
    <col min="13062" max="13062" width="9.28515625" style="608" customWidth="1"/>
    <col min="13063" max="13063" width="7.7109375" style="608" customWidth="1"/>
    <col min="13064" max="13064" width="8.7109375" style="608" customWidth="1"/>
    <col min="13065" max="13065" width="7.85546875" style="608" customWidth="1"/>
    <col min="13066" max="13066" width="9.7109375" style="608" customWidth="1"/>
    <col min="13067" max="13073" width="7.7109375" style="608" customWidth="1"/>
    <col min="13074" max="13312" width="11.42578125" style="608"/>
    <col min="13313" max="13313" width="7.5703125" style="608" customWidth="1"/>
    <col min="13314" max="13314" width="18.7109375" style="608" customWidth="1"/>
    <col min="13315" max="13315" width="13.5703125" style="608" customWidth="1"/>
    <col min="13316" max="13316" width="13.85546875" style="608" customWidth="1"/>
    <col min="13317" max="13317" width="46.85546875" style="608" customWidth="1"/>
    <col min="13318" max="13318" width="9.28515625" style="608" customWidth="1"/>
    <col min="13319" max="13319" width="7.7109375" style="608" customWidth="1"/>
    <col min="13320" max="13320" width="8.7109375" style="608" customWidth="1"/>
    <col min="13321" max="13321" width="7.85546875" style="608" customWidth="1"/>
    <col min="13322" max="13322" width="9.7109375" style="608" customWidth="1"/>
    <col min="13323" max="13329" width="7.7109375" style="608" customWidth="1"/>
    <col min="13330" max="13568" width="11.42578125" style="608"/>
    <col min="13569" max="13569" width="7.5703125" style="608" customWidth="1"/>
    <col min="13570" max="13570" width="18.7109375" style="608" customWidth="1"/>
    <col min="13571" max="13571" width="13.5703125" style="608" customWidth="1"/>
    <col min="13572" max="13572" width="13.85546875" style="608" customWidth="1"/>
    <col min="13573" max="13573" width="46.85546875" style="608" customWidth="1"/>
    <col min="13574" max="13574" width="9.28515625" style="608" customWidth="1"/>
    <col min="13575" max="13575" width="7.7109375" style="608" customWidth="1"/>
    <col min="13576" max="13576" width="8.7109375" style="608" customWidth="1"/>
    <col min="13577" max="13577" width="7.85546875" style="608" customWidth="1"/>
    <col min="13578" max="13578" width="9.7109375" style="608" customWidth="1"/>
    <col min="13579" max="13585" width="7.7109375" style="608" customWidth="1"/>
    <col min="13586" max="13824" width="11.42578125" style="608"/>
    <col min="13825" max="13825" width="7.5703125" style="608" customWidth="1"/>
    <col min="13826" max="13826" width="18.7109375" style="608" customWidth="1"/>
    <col min="13827" max="13827" width="13.5703125" style="608" customWidth="1"/>
    <col min="13828" max="13828" width="13.85546875" style="608" customWidth="1"/>
    <col min="13829" max="13829" width="46.85546875" style="608" customWidth="1"/>
    <col min="13830" max="13830" width="9.28515625" style="608" customWidth="1"/>
    <col min="13831" max="13831" width="7.7109375" style="608" customWidth="1"/>
    <col min="13832" max="13832" width="8.7109375" style="608" customWidth="1"/>
    <col min="13833" max="13833" width="7.85546875" style="608" customWidth="1"/>
    <col min="13834" max="13834" width="9.7109375" style="608" customWidth="1"/>
    <col min="13835" max="13841" width="7.7109375" style="608" customWidth="1"/>
    <col min="13842" max="14080" width="11.42578125" style="608"/>
    <col min="14081" max="14081" width="7.5703125" style="608" customWidth="1"/>
    <col min="14082" max="14082" width="18.7109375" style="608" customWidth="1"/>
    <col min="14083" max="14083" width="13.5703125" style="608" customWidth="1"/>
    <col min="14084" max="14084" width="13.85546875" style="608" customWidth="1"/>
    <col min="14085" max="14085" width="46.85546875" style="608" customWidth="1"/>
    <col min="14086" max="14086" width="9.28515625" style="608" customWidth="1"/>
    <col min="14087" max="14087" width="7.7109375" style="608" customWidth="1"/>
    <col min="14088" max="14088" width="8.7109375" style="608" customWidth="1"/>
    <col min="14089" max="14089" width="7.85546875" style="608" customWidth="1"/>
    <col min="14090" max="14090" width="9.7109375" style="608" customWidth="1"/>
    <col min="14091" max="14097" width="7.7109375" style="608" customWidth="1"/>
    <col min="14098" max="14336" width="11.42578125" style="608"/>
    <col min="14337" max="14337" width="7.5703125" style="608" customWidth="1"/>
    <col min="14338" max="14338" width="18.7109375" style="608" customWidth="1"/>
    <col min="14339" max="14339" width="13.5703125" style="608" customWidth="1"/>
    <col min="14340" max="14340" width="13.85546875" style="608" customWidth="1"/>
    <col min="14341" max="14341" width="46.85546875" style="608" customWidth="1"/>
    <col min="14342" max="14342" width="9.28515625" style="608" customWidth="1"/>
    <col min="14343" max="14343" width="7.7109375" style="608" customWidth="1"/>
    <col min="14344" max="14344" width="8.7109375" style="608" customWidth="1"/>
    <col min="14345" max="14345" width="7.85546875" style="608" customWidth="1"/>
    <col min="14346" max="14346" width="9.7109375" style="608" customWidth="1"/>
    <col min="14347" max="14353" width="7.7109375" style="608" customWidth="1"/>
    <col min="14354" max="14592" width="11.42578125" style="608"/>
    <col min="14593" max="14593" width="7.5703125" style="608" customWidth="1"/>
    <col min="14594" max="14594" width="18.7109375" style="608" customWidth="1"/>
    <col min="14595" max="14595" width="13.5703125" style="608" customWidth="1"/>
    <col min="14596" max="14596" width="13.85546875" style="608" customWidth="1"/>
    <col min="14597" max="14597" width="46.85546875" style="608" customWidth="1"/>
    <col min="14598" max="14598" width="9.28515625" style="608" customWidth="1"/>
    <col min="14599" max="14599" width="7.7109375" style="608" customWidth="1"/>
    <col min="14600" max="14600" width="8.7109375" style="608" customWidth="1"/>
    <col min="14601" max="14601" width="7.85546875" style="608" customWidth="1"/>
    <col min="14602" max="14602" width="9.7109375" style="608" customWidth="1"/>
    <col min="14603" max="14609" width="7.7109375" style="608" customWidth="1"/>
    <col min="14610" max="14848" width="11.42578125" style="608"/>
    <col min="14849" max="14849" width="7.5703125" style="608" customWidth="1"/>
    <col min="14850" max="14850" width="18.7109375" style="608" customWidth="1"/>
    <col min="14851" max="14851" width="13.5703125" style="608" customWidth="1"/>
    <col min="14852" max="14852" width="13.85546875" style="608" customWidth="1"/>
    <col min="14853" max="14853" width="46.85546875" style="608" customWidth="1"/>
    <col min="14854" max="14854" width="9.28515625" style="608" customWidth="1"/>
    <col min="14855" max="14855" width="7.7109375" style="608" customWidth="1"/>
    <col min="14856" max="14856" width="8.7109375" style="608" customWidth="1"/>
    <col min="14857" max="14857" width="7.85546875" style="608" customWidth="1"/>
    <col min="14858" max="14858" width="9.7109375" style="608" customWidth="1"/>
    <col min="14859" max="14865" width="7.7109375" style="608" customWidth="1"/>
    <col min="14866" max="15104" width="11.42578125" style="608"/>
    <col min="15105" max="15105" width="7.5703125" style="608" customWidth="1"/>
    <col min="15106" max="15106" width="18.7109375" style="608" customWidth="1"/>
    <col min="15107" max="15107" width="13.5703125" style="608" customWidth="1"/>
    <col min="15108" max="15108" width="13.85546875" style="608" customWidth="1"/>
    <col min="15109" max="15109" width="46.85546875" style="608" customWidth="1"/>
    <col min="15110" max="15110" width="9.28515625" style="608" customWidth="1"/>
    <col min="15111" max="15111" width="7.7109375" style="608" customWidth="1"/>
    <col min="15112" max="15112" width="8.7109375" style="608" customWidth="1"/>
    <col min="15113" max="15113" width="7.85546875" style="608" customWidth="1"/>
    <col min="15114" max="15114" width="9.7109375" style="608" customWidth="1"/>
    <col min="15115" max="15121" width="7.7109375" style="608" customWidth="1"/>
    <col min="15122" max="15360" width="11.42578125" style="608"/>
    <col min="15361" max="15361" width="7.5703125" style="608" customWidth="1"/>
    <col min="15362" max="15362" width="18.7109375" style="608" customWidth="1"/>
    <col min="15363" max="15363" width="13.5703125" style="608" customWidth="1"/>
    <col min="15364" max="15364" width="13.85546875" style="608" customWidth="1"/>
    <col min="15365" max="15365" width="46.85546875" style="608" customWidth="1"/>
    <col min="15366" max="15366" width="9.28515625" style="608" customWidth="1"/>
    <col min="15367" max="15367" width="7.7109375" style="608" customWidth="1"/>
    <col min="15368" max="15368" width="8.7109375" style="608" customWidth="1"/>
    <col min="15369" max="15369" width="7.85546875" style="608" customWidth="1"/>
    <col min="15370" max="15370" width="9.7109375" style="608" customWidth="1"/>
    <col min="15371" max="15377" width="7.7109375" style="608" customWidth="1"/>
    <col min="15378" max="15616" width="11.42578125" style="608"/>
    <col min="15617" max="15617" width="7.5703125" style="608" customWidth="1"/>
    <col min="15618" max="15618" width="18.7109375" style="608" customWidth="1"/>
    <col min="15619" max="15619" width="13.5703125" style="608" customWidth="1"/>
    <col min="15620" max="15620" width="13.85546875" style="608" customWidth="1"/>
    <col min="15621" max="15621" width="46.85546875" style="608" customWidth="1"/>
    <col min="15622" max="15622" width="9.28515625" style="608" customWidth="1"/>
    <col min="15623" max="15623" width="7.7109375" style="608" customWidth="1"/>
    <col min="15624" max="15624" width="8.7109375" style="608" customWidth="1"/>
    <col min="15625" max="15625" width="7.85546875" style="608" customWidth="1"/>
    <col min="15626" max="15626" width="9.7109375" style="608" customWidth="1"/>
    <col min="15627" max="15633" width="7.7109375" style="608" customWidth="1"/>
    <col min="15634" max="15872" width="11.42578125" style="608"/>
    <col min="15873" max="15873" width="7.5703125" style="608" customWidth="1"/>
    <col min="15874" max="15874" width="18.7109375" style="608" customWidth="1"/>
    <col min="15875" max="15875" width="13.5703125" style="608" customWidth="1"/>
    <col min="15876" max="15876" width="13.85546875" style="608" customWidth="1"/>
    <col min="15877" max="15877" width="46.85546875" style="608" customWidth="1"/>
    <col min="15878" max="15878" width="9.28515625" style="608" customWidth="1"/>
    <col min="15879" max="15879" width="7.7109375" style="608" customWidth="1"/>
    <col min="15880" max="15880" width="8.7109375" style="608" customWidth="1"/>
    <col min="15881" max="15881" width="7.85546875" style="608" customWidth="1"/>
    <col min="15882" max="15882" width="9.7109375" style="608" customWidth="1"/>
    <col min="15883" max="15889" width="7.7109375" style="608" customWidth="1"/>
    <col min="15890" max="16128" width="11.42578125" style="608"/>
    <col min="16129" max="16129" width="7.5703125" style="608" customWidth="1"/>
    <col min="16130" max="16130" width="18.7109375" style="608" customWidth="1"/>
    <col min="16131" max="16131" width="13.5703125" style="608" customWidth="1"/>
    <col min="16132" max="16132" width="13.85546875" style="608" customWidth="1"/>
    <col min="16133" max="16133" width="46.85546875" style="608" customWidth="1"/>
    <col min="16134" max="16134" width="9.28515625" style="608" customWidth="1"/>
    <col min="16135" max="16135" width="7.7109375" style="608" customWidth="1"/>
    <col min="16136" max="16136" width="8.7109375" style="608" customWidth="1"/>
    <col min="16137" max="16137" width="7.85546875" style="608" customWidth="1"/>
    <col min="16138" max="16138" width="9.7109375" style="608" customWidth="1"/>
    <col min="16139" max="16145" width="7.7109375" style="608" customWidth="1"/>
    <col min="16146" max="16384" width="11.42578125" style="608"/>
  </cols>
  <sheetData>
    <row r="1" spans="1:18" ht="60.75" customHeight="1" thickBot="1" x14ac:dyDescent="0.25">
      <c r="A1" s="607"/>
      <c r="B1" s="365"/>
      <c r="C1" s="365"/>
      <c r="D1" s="365"/>
      <c r="E1" s="365"/>
      <c r="F1" s="12"/>
      <c r="G1" s="229"/>
      <c r="H1" s="229"/>
      <c r="I1" s="229"/>
      <c r="J1" s="365"/>
      <c r="K1" s="365"/>
      <c r="M1" s="607"/>
      <c r="N1" s="607"/>
    </row>
    <row r="2" spans="1:18" ht="17.25" thickTop="1" thickBot="1" x14ac:dyDescent="0.3">
      <c r="A2" s="607"/>
      <c r="B2" s="12"/>
      <c r="C2" s="609"/>
      <c r="D2" s="609"/>
      <c r="E2" s="609"/>
      <c r="F2" s="609"/>
      <c r="G2" s="365"/>
      <c r="H2" s="76" t="s">
        <v>16</v>
      </c>
      <c r="I2" s="77"/>
      <c r="J2" s="81"/>
      <c r="K2" s="609"/>
      <c r="L2" s="607"/>
      <c r="M2" s="607"/>
      <c r="N2" s="607"/>
    </row>
    <row r="3" spans="1:18" ht="17.25" thickTop="1" thickBot="1" x14ac:dyDescent="0.3">
      <c r="A3" s="607"/>
      <c r="B3" s="609"/>
      <c r="C3" s="609"/>
      <c r="D3" s="12"/>
      <c r="E3" s="12"/>
      <c r="F3" s="12"/>
      <c r="G3" s="365"/>
      <c r="H3" s="78" t="s">
        <v>17</v>
      </c>
      <c r="I3" s="610"/>
      <c r="J3" s="81" t="s">
        <v>255</v>
      </c>
      <c r="K3" s="609"/>
      <c r="L3" s="607"/>
      <c r="M3" s="611"/>
      <c r="N3" s="611"/>
    </row>
    <row r="4" spans="1:18" ht="12" customHeight="1" thickTop="1" thickBot="1" x14ac:dyDescent="0.25">
      <c r="A4" s="607"/>
      <c r="B4" s="609"/>
      <c r="C4" s="609"/>
      <c r="D4" s="609"/>
      <c r="E4" s="612"/>
      <c r="F4" s="613"/>
      <c r="G4" s="612"/>
      <c r="H4" s="612"/>
      <c r="I4" s="612"/>
      <c r="J4" s="612"/>
      <c r="K4" s="612"/>
      <c r="L4" s="611"/>
      <c r="M4" s="611"/>
      <c r="N4" s="611"/>
      <c r="O4" s="614"/>
      <c r="P4" s="614"/>
      <c r="Q4" s="614"/>
      <c r="R4" s="614"/>
    </row>
    <row r="5" spans="1:18" ht="17.25" thickTop="1" thickBot="1" x14ac:dyDescent="0.3">
      <c r="A5" s="607"/>
      <c r="B5" s="76" t="s">
        <v>211</v>
      </c>
      <c r="C5" s="781" t="s">
        <v>335</v>
      </c>
      <c r="D5" s="782"/>
      <c r="E5" s="782"/>
      <c r="F5" s="782"/>
      <c r="G5" s="782"/>
      <c r="H5" s="783"/>
      <c r="I5" s="365"/>
      <c r="J5" s="365"/>
      <c r="K5" s="365"/>
      <c r="L5" s="57"/>
      <c r="M5" s="611"/>
      <c r="N5" s="607"/>
    </row>
    <row r="6" spans="1:18" ht="21" customHeight="1" thickTop="1" thickBot="1" x14ac:dyDescent="0.3">
      <c r="A6" s="607"/>
      <c r="B6" s="76" t="s">
        <v>18</v>
      </c>
      <c r="C6" s="781" t="s">
        <v>336</v>
      </c>
      <c r="D6" s="782"/>
      <c r="E6" s="782"/>
      <c r="F6" s="782"/>
      <c r="G6" s="782"/>
      <c r="H6" s="783"/>
      <c r="I6" s="365"/>
      <c r="J6" s="365"/>
      <c r="K6" s="365"/>
      <c r="L6" s="57"/>
      <c r="M6" s="58"/>
      <c r="N6" s="611"/>
      <c r="O6" s="614"/>
      <c r="P6" s="614"/>
      <c r="Q6" s="614"/>
    </row>
    <row r="7" spans="1:18" ht="19.5" customHeight="1" thickTop="1" thickBot="1" x14ac:dyDescent="0.3">
      <c r="A7" s="607"/>
      <c r="B7" s="80" t="s">
        <v>19</v>
      </c>
      <c r="C7" s="784" t="s">
        <v>337</v>
      </c>
      <c r="D7" s="785"/>
      <c r="E7" s="82"/>
      <c r="F7" s="83"/>
      <c r="G7" s="83"/>
      <c r="H7" s="82"/>
      <c r="I7" s="365"/>
      <c r="J7" s="365"/>
      <c r="K7" s="365"/>
      <c r="L7" s="58"/>
      <c r="M7" s="607"/>
      <c r="N7" s="607"/>
    </row>
    <row r="8" spans="1:18" ht="6.75" customHeight="1" thickTop="1" thickBot="1" x14ac:dyDescent="0.25">
      <c r="B8" s="609"/>
      <c r="C8" s="609"/>
      <c r="D8" s="609"/>
      <c r="E8" s="609"/>
      <c r="F8" s="609"/>
      <c r="G8" s="609"/>
      <c r="H8" s="615"/>
      <c r="I8" s="609"/>
      <c r="J8" s="609"/>
      <c r="K8" s="609"/>
      <c r="L8" s="607"/>
    </row>
    <row r="9" spans="1:18" ht="14.25" customHeight="1" thickTop="1" thickBot="1" x14ac:dyDescent="0.25">
      <c r="B9" s="365"/>
      <c r="C9" s="786" t="s">
        <v>63</v>
      </c>
      <c r="D9" s="786"/>
      <c r="E9" s="786"/>
      <c r="F9" s="787" t="s">
        <v>32</v>
      </c>
      <c r="G9" s="788"/>
      <c r="H9" s="787" t="s">
        <v>0</v>
      </c>
      <c r="I9" s="788"/>
      <c r="J9" s="365"/>
      <c r="K9" s="365"/>
    </row>
    <row r="10" spans="1:18" ht="14.25" customHeight="1" thickTop="1" thickBot="1" x14ac:dyDescent="0.25">
      <c r="B10" s="365"/>
      <c r="C10" s="786"/>
      <c r="D10" s="786"/>
      <c r="E10" s="786"/>
      <c r="F10" s="789">
        <v>16</v>
      </c>
      <c r="G10" s="789"/>
      <c r="H10" s="790">
        <f>SUM(F10:G11)</f>
        <v>16</v>
      </c>
      <c r="I10" s="790"/>
      <c r="J10" s="365"/>
      <c r="K10" s="365"/>
    </row>
    <row r="11" spans="1:18" ht="14.25" customHeight="1" thickTop="1" thickBot="1" x14ac:dyDescent="0.25">
      <c r="B11" s="365"/>
      <c r="C11" s="786"/>
      <c r="D11" s="786"/>
      <c r="E11" s="786"/>
      <c r="F11" s="789"/>
      <c r="G11" s="789"/>
      <c r="H11" s="790"/>
      <c r="I11" s="790"/>
      <c r="J11" s="365"/>
      <c r="K11" s="365"/>
    </row>
    <row r="12" spans="1:18" ht="4.5" customHeight="1" thickTop="1" thickBot="1" x14ac:dyDescent="0.25">
      <c r="B12" s="365"/>
      <c r="C12" s="616"/>
      <c r="D12" s="616"/>
      <c r="E12" s="616"/>
      <c r="F12" s="616"/>
      <c r="G12" s="616"/>
      <c r="H12" s="616"/>
      <c r="I12" s="616"/>
      <c r="J12" s="616"/>
      <c r="K12" s="616"/>
      <c r="L12" s="617"/>
    </row>
    <row r="13" spans="1:18" ht="12.75" customHeight="1" thickTop="1" thickBot="1" x14ac:dyDescent="0.25">
      <c r="B13" s="365"/>
      <c r="C13" s="760" t="s">
        <v>64</v>
      </c>
      <c r="D13" s="761"/>
      <c r="E13" s="761"/>
      <c r="F13" s="761"/>
      <c r="G13" s="762"/>
      <c r="H13" s="769" t="s">
        <v>0</v>
      </c>
      <c r="I13" s="770"/>
      <c r="J13" s="771" t="s">
        <v>12</v>
      </c>
      <c r="K13" s="772"/>
    </row>
    <row r="14" spans="1:18" ht="12.75" customHeight="1" thickTop="1" thickBot="1" x14ac:dyDescent="0.25">
      <c r="B14" s="365"/>
      <c r="C14" s="763"/>
      <c r="D14" s="764"/>
      <c r="E14" s="764"/>
      <c r="F14" s="764"/>
      <c r="G14" s="765"/>
      <c r="H14" s="750" t="s">
        <v>1</v>
      </c>
      <c r="I14" s="750" t="s">
        <v>2</v>
      </c>
      <c r="J14" s="773"/>
      <c r="K14" s="774"/>
    </row>
    <row r="15" spans="1:18" ht="14.1" customHeight="1" thickTop="1" thickBot="1" x14ac:dyDescent="0.25">
      <c r="B15" s="365"/>
      <c r="C15" s="766"/>
      <c r="D15" s="767"/>
      <c r="E15" s="767"/>
      <c r="F15" s="767"/>
      <c r="G15" s="768"/>
      <c r="H15" s="755">
        <f>SUM(H16:H17)</f>
        <v>3</v>
      </c>
      <c r="I15" s="755">
        <f>SUM(I16:I17)</f>
        <v>0</v>
      </c>
      <c r="J15" s="775">
        <f>H15+I15</f>
        <v>3</v>
      </c>
      <c r="K15" s="775"/>
      <c r="M15" s="608" t="s">
        <v>9</v>
      </c>
    </row>
    <row r="16" spans="1:18" ht="14.1" customHeight="1" thickTop="1" thickBot="1" x14ac:dyDescent="0.25">
      <c r="B16" s="365"/>
      <c r="C16" s="776" t="s">
        <v>15</v>
      </c>
      <c r="D16" s="777"/>
      <c r="E16" s="777"/>
      <c r="F16" s="777"/>
      <c r="G16" s="778"/>
      <c r="H16" s="84">
        <v>3</v>
      </c>
      <c r="I16" s="84"/>
      <c r="J16" s="779">
        <f>(H16+I16)</f>
        <v>3</v>
      </c>
      <c r="K16" s="780"/>
    </row>
    <row r="17" spans="2:15" ht="14.1" customHeight="1" thickTop="1" thickBot="1" x14ac:dyDescent="0.25">
      <c r="B17" s="365"/>
      <c r="C17" s="776" t="s">
        <v>212</v>
      </c>
      <c r="D17" s="777"/>
      <c r="E17" s="777"/>
      <c r="F17" s="777"/>
      <c r="G17" s="777"/>
      <c r="H17" s="84"/>
      <c r="I17" s="84"/>
      <c r="J17" s="807">
        <f>(H17+I17)</f>
        <v>0</v>
      </c>
      <c r="K17" s="807"/>
    </row>
    <row r="18" spans="2:15" ht="12.75" customHeight="1" thickTop="1" thickBot="1" x14ac:dyDescent="0.25">
      <c r="B18" s="365"/>
      <c r="C18" s="136" t="s">
        <v>9</v>
      </c>
      <c r="D18" s="135"/>
      <c r="E18" s="134"/>
      <c r="F18" s="618"/>
      <c r="G18" s="618"/>
      <c r="H18" s="618"/>
      <c r="I18" s="619"/>
      <c r="J18" s="620"/>
      <c r="K18" s="365"/>
    </row>
    <row r="19" spans="2:15" ht="18" customHeight="1" thickTop="1" thickBot="1" x14ac:dyDescent="0.25">
      <c r="B19" s="365"/>
      <c r="C19" s="89"/>
      <c r="D19" s="90"/>
      <c r="E19" s="90"/>
      <c r="F19" s="787" t="s">
        <v>62</v>
      </c>
      <c r="G19" s="787"/>
      <c r="H19" s="787"/>
      <c r="I19" s="769"/>
      <c r="J19" s="750" t="s">
        <v>0</v>
      </c>
      <c r="K19" s="365"/>
    </row>
    <row r="20" spans="2:15" ht="20.100000000000001" customHeight="1" thickTop="1" thickBot="1" x14ac:dyDescent="0.25">
      <c r="B20" s="365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621"/>
      <c r="K20" s="365"/>
    </row>
    <row r="21" spans="2:15" ht="18" customHeight="1" thickTop="1" thickBot="1" x14ac:dyDescent="0.25">
      <c r="B21" s="365"/>
      <c r="C21" s="93"/>
      <c r="D21" s="94"/>
      <c r="E21" s="94"/>
      <c r="F21" s="808">
        <f>(J23+J28+J35+J38+J59+J60+J61+J63)</f>
        <v>1</v>
      </c>
      <c r="G21" s="808"/>
      <c r="H21" s="808"/>
      <c r="I21" s="809"/>
      <c r="J21" s="810">
        <f>(J23+J28+J34+J38+J43+J55+J70+J72+J78)</f>
        <v>4</v>
      </c>
      <c r="K21" s="365"/>
    </row>
    <row r="22" spans="2:15" ht="15.75" thickTop="1" thickBot="1" x14ac:dyDescent="0.25">
      <c r="B22" s="365"/>
      <c r="C22" s="622"/>
      <c r="D22" s="96"/>
      <c r="E22" s="96"/>
      <c r="F22" s="97">
        <f>(F23+F28+F34+F38+F43+F55+F70+F72+F77+F78)</f>
        <v>4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10"/>
      <c r="K22" s="365"/>
    </row>
    <row r="23" spans="2:15" ht="17.25" thickTop="1" thickBot="1" x14ac:dyDescent="0.3">
      <c r="B23" s="365"/>
      <c r="C23" s="623"/>
      <c r="D23" s="811" t="s">
        <v>66</v>
      </c>
      <c r="E23" s="812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65"/>
    </row>
    <row r="24" spans="2:15" ht="14.25" thickTop="1" thickBot="1" x14ac:dyDescent="0.25">
      <c r="B24" s="365"/>
      <c r="C24" s="623"/>
      <c r="D24" s="624"/>
      <c r="E24" s="625" t="s">
        <v>37</v>
      </c>
      <c r="F24" s="626"/>
      <c r="G24" s="626"/>
      <c r="H24" s="626"/>
      <c r="I24" s="626"/>
      <c r="J24" s="627">
        <f t="shared" si="0"/>
        <v>0</v>
      </c>
      <c r="K24" s="365"/>
    </row>
    <row r="25" spans="2:15" ht="14.25" thickTop="1" thickBot="1" x14ac:dyDescent="0.25">
      <c r="B25" s="365"/>
      <c r="C25" s="623"/>
      <c r="D25" s="624"/>
      <c r="E25" s="625" t="s">
        <v>24</v>
      </c>
      <c r="F25" s="626"/>
      <c r="G25" s="626"/>
      <c r="H25" s="626"/>
      <c r="I25" s="626"/>
      <c r="J25" s="627">
        <f t="shared" si="0"/>
        <v>0</v>
      </c>
      <c r="K25" s="365"/>
    </row>
    <row r="26" spans="2:15" ht="14.25" thickTop="1" thickBot="1" x14ac:dyDescent="0.25">
      <c r="B26" s="365"/>
      <c r="C26" s="623"/>
      <c r="D26" s="624"/>
      <c r="E26" s="625" t="s">
        <v>25</v>
      </c>
      <c r="F26" s="626"/>
      <c r="G26" s="626"/>
      <c r="H26" s="626"/>
      <c r="I26" s="626"/>
      <c r="J26" s="627">
        <f t="shared" si="0"/>
        <v>0</v>
      </c>
      <c r="K26" s="365"/>
    </row>
    <row r="27" spans="2:15" ht="14.25" thickTop="1" thickBot="1" x14ac:dyDescent="0.25">
      <c r="B27" s="365"/>
      <c r="C27" s="623"/>
      <c r="D27" s="624"/>
      <c r="E27" s="625" t="s">
        <v>7</v>
      </c>
      <c r="F27" s="626"/>
      <c r="G27" s="626"/>
      <c r="H27" s="626"/>
      <c r="I27" s="626"/>
      <c r="J27" s="627">
        <f t="shared" si="0"/>
        <v>0</v>
      </c>
      <c r="K27" s="365"/>
    </row>
    <row r="28" spans="2:15" ht="17.25" thickTop="1" thickBot="1" x14ac:dyDescent="0.3">
      <c r="B28" s="365"/>
      <c r="C28" s="623"/>
      <c r="D28" s="752" t="s">
        <v>20</v>
      </c>
      <c r="E28" s="101"/>
      <c r="F28" s="46">
        <f>SUM(F29:F33)</f>
        <v>0</v>
      </c>
      <c r="G28" s="46">
        <f>SUM(G29:G33)</f>
        <v>0</v>
      </c>
      <c r="H28" s="46">
        <f>SUM(H29:H33)</f>
        <v>0</v>
      </c>
      <c r="I28" s="46">
        <f>SUM(I29:I33)</f>
        <v>0</v>
      </c>
      <c r="J28" s="102">
        <f t="shared" si="0"/>
        <v>0</v>
      </c>
      <c r="K28" s="365"/>
      <c r="O28" s="628"/>
    </row>
    <row r="29" spans="2:15" ht="14.25" thickTop="1" thickBot="1" x14ac:dyDescent="0.25">
      <c r="B29" s="365"/>
      <c r="C29" s="623"/>
      <c r="D29" s="624"/>
      <c r="E29" s="625" t="s">
        <v>54</v>
      </c>
      <c r="F29" s="626"/>
      <c r="G29" s="626"/>
      <c r="H29" s="626"/>
      <c r="I29" s="626"/>
      <c r="J29" s="627">
        <f t="shared" si="0"/>
        <v>0</v>
      </c>
      <c r="K29" s="365"/>
    </row>
    <row r="30" spans="2:15" ht="14.25" thickTop="1" thickBot="1" x14ac:dyDescent="0.25">
      <c r="B30" s="365"/>
      <c r="C30" s="623"/>
      <c r="D30" s="624"/>
      <c r="E30" s="625" t="s">
        <v>26</v>
      </c>
      <c r="F30" s="626"/>
      <c r="G30" s="626"/>
      <c r="H30" s="626"/>
      <c r="I30" s="626"/>
      <c r="J30" s="627">
        <f t="shared" si="0"/>
        <v>0</v>
      </c>
      <c r="K30" s="365"/>
    </row>
    <row r="31" spans="2:15" ht="14.25" thickTop="1" thickBot="1" x14ac:dyDescent="0.25">
      <c r="B31" s="365"/>
      <c r="C31" s="623"/>
      <c r="D31" s="624"/>
      <c r="E31" s="625" t="s">
        <v>173</v>
      </c>
      <c r="F31" s="626"/>
      <c r="G31" s="626"/>
      <c r="H31" s="626"/>
      <c r="I31" s="626"/>
      <c r="J31" s="627">
        <f t="shared" si="0"/>
        <v>0</v>
      </c>
      <c r="K31" s="365"/>
    </row>
    <row r="32" spans="2:15" ht="14.25" thickTop="1" thickBot="1" x14ac:dyDescent="0.25">
      <c r="B32" s="365"/>
      <c r="C32" s="623"/>
      <c r="D32" s="624"/>
      <c r="E32" s="625" t="s">
        <v>56</v>
      </c>
      <c r="F32" s="626"/>
      <c r="G32" s="626"/>
      <c r="H32" s="626"/>
      <c r="I32" s="626"/>
      <c r="J32" s="627">
        <f t="shared" si="0"/>
        <v>0</v>
      </c>
      <c r="K32" s="365"/>
    </row>
    <row r="33" spans="2:11" ht="14.25" thickTop="1" thickBot="1" x14ac:dyDescent="0.25">
      <c r="B33" s="365"/>
      <c r="C33" s="623"/>
      <c r="D33" s="624"/>
      <c r="E33" s="625" t="s">
        <v>57</v>
      </c>
      <c r="F33" s="626"/>
      <c r="G33" s="626"/>
      <c r="H33" s="626"/>
      <c r="I33" s="626"/>
      <c r="J33" s="627">
        <f t="shared" si="0"/>
        <v>0</v>
      </c>
      <c r="K33" s="365"/>
    </row>
    <row r="34" spans="2:11" ht="17.25" thickTop="1" thickBot="1" x14ac:dyDescent="0.3">
      <c r="B34" s="365"/>
      <c r="C34" s="623"/>
      <c r="D34" s="791" t="s">
        <v>67</v>
      </c>
      <c r="E34" s="792"/>
      <c r="F34" s="129">
        <f>SUM(F35:F37)</f>
        <v>1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1</v>
      </c>
      <c r="K34" s="365"/>
    </row>
    <row r="35" spans="2:11" ht="14.25" thickTop="1" thickBot="1" x14ac:dyDescent="0.25">
      <c r="B35" s="365"/>
      <c r="C35" s="623"/>
      <c r="D35" s="624"/>
      <c r="E35" s="629" t="s">
        <v>59</v>
      </c>
      <c r="F35" s="630">
        <v>1</v>
      </c>
      <c r="G35" s="630"/>
      <c r="H35" s="630"/>
      <c r="I35" s="630"/>
      <c r="J35" s="631">
        <f t="shared" ref="J35:J54" si="1">SUM(F35:I35)</f>
        <v>1</v>
      </c>
      <c r="K35" s="365"/>
    </row>
    <row r="36" spans="2:11" ht="14.25" thickTop="1" thickBot="1" x14ac:dyDescent="0.25">
      <c r="B36" s="365"/>
      <c r="C36" s="623"/>
      <c r="D36" s="624"/>
      <c r="E36" s="629" t="s">
        <v>60</v>
      </c>
      <c r="F36" s="756"/>
      <c r="G36" s="756"/>
      <c r="H36" s="756"/>
      <c r="I36" s="756"/>
      <c r="J36" s="631">
        <f>SUM(F36:I36)</f>
        <v>0</v>
      </c>
      <c r="K36" s="365"/>
    </row>
    <row r="37" spans="2:11" ht="14.25" thickTop="1" thickBot="1" x14ac:dyDescent="0.25">
      <c r="B37" s="365"/>
      <c r="C37" s="623"/>
      <c r="D37" s="624"/>
      <c r="E37" s="121" t="s">
        <v>58</v>
      </c>
      <c r="F37" s="756"/>
      <c r="G37" s="756"/>
      <c r="H37" s="756"/>
      <c r="I37" s="756"/>
      <c r="J37" s="631">
        <f>SUM(F37:I37)</f>
        <v>0</v>
      </c>
      <c r="K37" s="365"/>
    </row>
    <row r="38" spans="2:11" ht="17.25" thickTop="1" thickBot="1" x14ac:dyDescent="0.3">
      <c r="B38" s="365"/>
      <c r="C38" s="633"/>
      <c r="D38" s="791" t="s">
        <v>61</v>
      </c>
      <c r="E38" s="792"/>
      <c r="F38" s="46">
        <f>SUM(F39:F42)</f>
        <v>0</v>
      </c>
      <c r="G38" s="46">
        <f>SUM(G39:G42)</f>
        <v>0</v>
      </c>
      <c r="H38" s="46">
        <f>SUM(H39:H42)</f>
        <v>0</v>
      </c>
      <c r="I38" s="46">
        <f>SUM(I39:I42)</f>
        <v>0</v>
      </c>
      <c r="J38" s="100">
        <f t="shared" si="1"/>
        <v>0</v>
      </c>
      <c r="K38" s="365"/>
    </row>
    <row r="39" spans="2:11" ht="14.25" thickTop="1" thickBot="1" x14ac:dyDescent="0.25">
      <c r="B39" s="365"/>
      <c r="C39" s="633"/>
      <c r="D39" s="634"/>
      <c r="E39" s="635" t="s">
        <v>6</v>
      </c>
      <c r="F39" s="626"/>
      <c r="G39" s="626"/>
      <c r="H39" s="626"/>
      <c r="I39" s="626"/>
      <c r="J39" s="631">
        <f t="shared" si="1"/>
        <v>0</v>
      </c>
      <c r="K39" s="365"/>
    </row>
    <row r="40" spans="2:11" ht="14.25" thickTop="1" thickBot="1" x14ac:dyDescent="0.25">
      <c r="B40" s="365"/>
      <c r="C40" s="633"/>
      <c r="D40" s="634"/>
      <c r="E40" s="635" t="s">
        <v>113</v>
      </c>
      <c r="F40" s="756"/>
      <c r="G40" s="756"/>
      <c r="H40" s="756"/>
      <c r="I40" s="756"/>
      <c r="J40" s="631">
        <f t="shared" si="1"/>
        <v>0</v>
      </c>
      <c r="K40" s="365"/>
    </row>
    <row r="41" spans="2:11" ht="14.25" thickTop="1" thickBot="1" x14ac:dyDescent="0.25">
      <c r="B41" s="365"/>
      <c r="C41" s="633"/>
      <c r="D41" s="634"/>
      <c r="E41" s="635" t="s">
        <v>68</v>
      </c>
      <c r="F41" s="756"/>
      <c r="G41" s="756"/>
      <c r="H41" s="756"/>
      <c r="I41" s="756"/>
      <c r="J41" s="631">
        <f t="shared" si="1"/>
        <v>0</v>
      </c>
      <c r="K41" s="365"/>
    </row>
    <row r="42" spans="2:11" ht="14.25" thickTop="1" thickBot="1" x14ac:dyDescent="0.25">
      <c r="B42" s="365"/>
      <c r="C42" s="633"/>
      <c r="D42" s="634"/>
      <c r="E42" s="121" t="s">
        <v>122</v>
      </c>
      <c r="F42" s="756"/>
      <c r="G42" s="756"/>
      <c r="H42" s="756"/>
      <c r="I42" s="756"/>
      <c r="J42" s="631">
        <f t="shared" si="1"/>
        <v>0</v>
      </c>
      <c r="K42" s="365"/>
    </row>
    <row r="43" spans="2:11" ht="17.25" thickTop="1" thickBot="1" x14ac:dyDescent="0.25">
      <c r="B43" s="365"/>
      <c r="C43" s="633"/>
      <c r="D43" s="791" t="s">
        <v>69</v>
      </c>
      <c r="E43" s="792"/>
      <c r="F43" s="46">
        <f>SUM(F44:F54)</f>
        <v>0</v>
      </c>
      <c r="G43" s="46">
        <f>SUM(G44:G54)</f>
        <v>0</v>
      </c>
      <c r="H43" s="46">
        <f>SUM(H44:H54)</f>
        <v>0</v>
      </c>
      <c r="I43" s="46">
        <f>SUM(I44:I54)</f>
        <v>0</v>
      </c>
      <c r="J43" s="105">
        <f>SUM(F43:I43)</f>
        <v>0</v>
      </c>
      <c r="K43" s="365"/>
    </row>
    <row r="44" spans="2:11" ht="14.25" customHeight="1" thickTop="1" thickBot="1" x14ac:dyDescent="0.25">
      <c r="B44" s="365"/>
      <c r="C44" s="633"/>
      <c r="D44" s="70"/>
      <c r="E44" s="635" t="s">
        <v>53</v>
      </c>
      <c r="F44" s="756"/>
      <c r="G44" s="756"/>
      <c r="H44" s="756"/>
      <c r="I44" s="756"/>
      <c r="J44" s="631">
        <f>SUM(F44:I44)</f>
        <v>0</v>
      </c>
      <c r="K44" s="365"/>
    </row>
    <row r="45" spans="2:11" ht="14.25" customHeight="1" thickTop="1" thickBot="1" x14ac:dyDescent="0.25">
      <c r="B45" s="365"/>
      <c r="C45" s="633"/>
      <c r="D45" s="70"/>
      <c r="E45" s="635" t="s">
        <v>38</v>
      </c>
      <c r="F45" s="756"/>
      <c r="G45" s="756"/>
      <c r="H45" s="756"/>
      <c r="I45" s="756"/>
      <c r="J45" s="631">
        <f t="shared" si="1"/>
        <v>0</v>
      </c>
      <c r="K45" s="365"/>
    </row>
    <row r="46" spans="2:11" ht="14.25" customHeight="1" thickTop="1" thickBot="1" x14ac:dyDescent="0.25">
      <c r="B46" s="365"/>
      <c r="C46" s="633"/>
      <c r="D46" s="634"/>
      <c r="E46" s="636" t="s">
        <v>130</v>
      </c>
      <c r="F46" s="756"/>
      <c r="G46" s="756"/>
      <c r="H46" s="756"/>
      <c r="I46" s="756"/>
      <c r="J46" s="631">
        <f>SUM(F46:I46)</f>
        <v>0</v>
      </c>
      <c r="K46" s="365"/>
    </row>
    <row r="47" spans="2:11" ht="14.25" customHeight="1" thickTop="1" thickBot="1" x14ac:dyDescent="0.25">
      <c r="B47" s="365"/>
      <c r="C47" s="633"/>
      <c r="D47" s="637"/>
      <c r="E47" s="635" t="s">
        <v>48</v>
      </c>
      <c r="F47" s="756"/>
      <c r="G47" s="756"/>
      <c r="H47" s="756"/>
      <c r="I47" s="756"/>
      <c r="J47" s="631">
        <f t="shared" si="1"/>
        <v>0</v>
      </c>
      <c r="K47" s="365"/>
    </row>
    <row r="48" spans="2:11" ht="14.25" customHeight="1" thickTop="1" thickBot="1" x14ac:dyDescent="0.25">
      <c r="B48" s="365"/>
      <c r="C48" s="633"/>
      <c r="D48" s="634"/>
      <c r="E48" s="635" t="s">
        <v>123</v>
      </c>
      <c r="F48" s="756"/>
      <c r="G48" s="756"/>
      <c r="H48" s="756"/>
      <c r="I48" s="756"/>
      <c r="J48" s="638">
        <f t="shared" si="1"/>
        <v>0</v>
      </c>
      <c r="K48" s="365"/>
    </row>
    <row r="49" spans="1:12" ht="14.25" customHeight="1" thickTop="1" thickBot="1" x14ac:dyDescent="0.25">
      <c r="B49" s="365"/>
      <c r="C49" s="633"/>
      <c r="D49" s="639"/>
      <c r="E49" s="635" t="s">
        <v>43</v>
      </c>
      <c r="F49" s="756"/>
      <c r="G49" s="756"/>
      <c r="H49" s="756"/>
      <c r="I49" s="756"/>
      <c r="J49" s="638">
        <f t="shared" si="1"/>
        <v>0</v>
      </c>
      <c r="K49" s="365"/>
    </row>
    <row r="50" spans="1:12" ht="14.25" customHeight="1" thickTop="1" thickBot="1" x14ac:dyDescent="0.25">
      <c r="B50" s="365"/>
      <c r="C50" s="633"/>
      <c r="D50" s="639"/>
      <c r="E50" s="635" t="s">
        <v>70</v>
      </c>
      <c r="F50" s="756"/>
      <c r="G50" s="756"/>
      <c r="H50" s="756"/>
      <c r="I50" s="756"/>
      <c r="J50" s="638">
        <f t="shared" si="1"/>
        <v>0</v>
      </c>
      <c r="K50" s="365"/>
    </row>
    <row r="51" spans="1:12" ht="14.25" customHeight="1" thickTop="1" thickBot="1" x14ac:dyDescent="0.25">
      <c r="B51" s="365"/>
      <c r="C51" s="633"/>
      <c r="D51" s="639"/>
      <c r="E51" s="635" t="s">
        <v>71</v>
      </c>
      <c r="F51" s="756"/>
      <c r="G51" s="756"/>
      <c r="H51" s="756"/>
      <c r="I51" s="756"/>
      <c r="J51" s="638">
        <f t="shared" si="1"/>
        <v>0</v>
      </c>
      <c r="K51" s="365"/>
    </row>
    <row r="52" spans="1:12" ht="14.25" customHeight="1" thickTop="1" thickBot="1" x14ac:dyDescent="0.25">
      <c r="B52" s="365"/>
      <c r="C52" s="633"/>
      <c r="D52" s="639"/>
      <c r="E52" s="635" t="s">
        <v>72</v>
      </c>
      <c r="F52" s="756"/>
      <c r="G52" s="756"/>
      <c r="H52" s="756"/>
      <c r="I52" s="756"/>
      <c r="J52" s="638">
        <f t="shared" si="1"/>
        <v>0</v>
      </c>
      <c r="K52" s="365"/>
    </row>
    <row r="53" spans="1:12" ht="14.25" customHeight="1" thickTop="1" thickBot="1" x14ac:dyDescent="0.25">
      <c r="A53" s="72"/>
      <c r="B53" s="365"/>
      <c r="C53" s="633"/>
      <c r="D53" s="639"/>
      <c r="E53" s="124" t="s">
        <v>114</v>
      </c>
      <c r="F53" s="756"/>
      <c r="G53" s="756"/>
      <c r="H53" s="756"/>
      <c r="I53" s="756"/>
      <c r="J53" s="638">
        <f t="shared" si="1"/>
        <v>0</v>
      </c>
      <c r="K53" s="365"/>
    </row>
    <row r="54" spans="1:12" ht="14.25" customHeight="1" thickTop="1" thickBot="1" x14ac:dyDescent="0.25">
      <c r="B54" s="365"/>
      <c r="C54" s="633"/>
      <c r="D54" s="640"/>
      <c r="E54" s="635" t="s">
        <v>73</v>
      </c>
      <c r="F54" s="756"/>
      <c r="G54" s="756"/>
      <c r="H54" s="756"/>
      <c r="I54" s="756"/>
      <c r="J54" s="638">
        <f t="shared" si="1"/>
        <v>0</v>
      </c>
      <c r="K54" s="365"/>
    </row>
    <row r="55" spans="1:12" ht="17.25" thickTop="1" thickBot="1" x14ac:dyDescent="0.25">
      <c r="B55" s="365"/>
      <c r="C55" s="633"/>
      <c r="D55" s="793" t="s">
        <v>112</v>
      </c>
      <c r="E55" s="794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65"/>
      <c r="L55" s="614"/>
    </row>
    <row r="56" spans="1:12" ht="14.25" customHeight="1" thickTop="1" thickBot="1" x14ac:dyDescent="0.25">
      <c r="B56" s="365"/>
      <c r="C56" s="633"/>
      <c r="D56" s="126"/>
      <c r="E56" s="635" t="s">
        <v>75</v>
      </c>
      <c r="F56" s="756"/>
      <c r="G56" s="756"/>
      <c r="H56" s="756"/>
      <c r="I56" s="756"/>
      <c r="J56" s="106">
        <f>SUM(F56:F56:I56)</f>
        <v>0</v>
      </c>
      <c r="K56" s="365"/>
    </row>
    <row r="57" spans="1:12" ht="14.25" customHeight="1" thickTop="1" thickBot="1" x14ac:dyDescent="0.25">
      <c r="B57" s="365"/>
      <c r="C57" s="633"/>
      <c r="D57" s="70"/>
      <c r="E57" s="635" t="s">
        <v>76</v>
      </c>
      <c r="F57" s="756"/>
      <c r="G57" s="756"/>
      <c r="H57" s="756"/>
      <c r="I57" s="756"/>
      <c r="J57" s="106">
        <f>(I57+H57+G57+F57)</f>
        <v>0</v>
      </c>
      <c r="K57" s="365"/>
    </row>
    <row r="58" spans="1:12" ht="14.25" customHeight="1" thickTop="1" thickBot="1" x14ac:dyDescent="0.25">
      <c r="B58" s="365"/>
      <c r="C58" s="633"/>
      <c r="D58" s="70"/>
      <c r="E58" s="635" t="s">
        <v>38</v>
      </c>
      <c r="F58" s="756"/>
      <c r="G58" s="756"/>
      <c r="H58" s="756"/>
      <c r="I58" s="756"/>
      <c r="J58" s="106">
        <f>(I58+H58+G58+F58)</f>
        <v>0</v>
      </c>
      <c r="K58" s="365"/>
    </row>
    <row r="59" spans="1:12" ht="14.25" customHeight="1" thickTop="1" thickBot="1" x14ac:dyDescent="0.25">
      <c r="B59" s="365"/>
      <c r="C59" s="633"/>
      <c r="D59" s="70"/>
      <c r="E59" s="635" t="s">
        <v>52</v>
      </c>
      <c r="F59" s="756"/>
      <c r="G59" s="756"/>
      <c r="H59" s="756"/>
      <c r="I59" s="756"/>
      <c r="J59" s="106">
        <f>(I59+H59+G59+F59)</f>
        <v>0</v>
      </c>
      <c r="K59" s="365"/>
    </row>
    <row r="60" spans="1:12" ht="14.25" customHeight="1" thickTop="1" thickBot="1" x14ac:dyDescent="0.25">
      <c r="B60" s="365"/>
      <c r="C60" s="633"/>
      <c r="D60" s="127"/>
      <c r="E60" s="635" t="s">
        <v>74</v>
      </c>
      <c r="F60" s="756"/>
      <c r="G60" s="756"/>
      <c r="H60" s="756"/>
      <c r="I60" s="756"/>
      <c r="J60" s="106">
        <f>SUM(F60:F60:I60)</f>
        <v>0</v>
      </c>
      <c r="K60" s="365"/>
    </row>
    <row r="61" spans="1:12" ht="14.25" customHeight="1" thickTop="1" thickBot="1" x14ac:dyDescent="0.25">
      <c r="B61" s="365"/>
      <c r="C61" s="633"/>
      <c r="D61" s="127"/>
      <c r="E61" s="641" t="s">
        <v>156</v>
      </c>
      <c r="F61" s="756"/>
      <c r="G61" s="756"/>
      <c r="H61" s="756"/>
      <c r="I61" s="756"/>
      <c r="J61" s="106">
        <f>SUM(F61:F61:I61)</f>
        <v>0</v>
      </c>
      <c r="K61" s="365"/>
    </row>
    <row r="62" spans="1:12" ht="14.25" customHeight="1" thickTop="1" thickBot="1" x14ac:dyDescent="0.25">
      <c r="B62" s="365"/>
      <c r="C62" s="633"/>
      <c r="D62" s="127"/>
      <c r="E62" s="635" t="s">
        <v>51</v>
      </c>
      <c r="F62" s="756"/>
      <c r="G62" s="756"/>
      <c r="H62" s="756"/>
      <c r="I62" s="756"/>
      <c r="J62" s="106">
        <f>SUM(F62:F62:I62)</f>
        <v>0</v>
      </c>
      <c r="K62" s="365"/>
    </row>
    <row r="63" spans="1:12" ht="14.25" customHeight="1" thickTop="1" thickBot="1" x14ac:dyDescent="0.25">
      <c r="B63" s="365"/>
      <c r="C63" s="633"/>
      <c r="D63" s="127"/>
      <c r="E63" s="641" t="s">
        <v>131</v>
      </c>
      <c r="F63" s="756"/>
      <c r="G63" s="756"/>
      <c r="H63" s="756"/>
      <c r="I63" s="756"/>
      <c r="J63" s="106">
        <f>SUM(F63:F63:I63)</f>
        <v>0</v>
      </c>
      <c r="K63" s="365"/>
    </row>
    <row r="64" spans="1:12" ht="14.25" customHeight="1" thickTop="1" thickBot="1" x14ac:dyDescent="0.25">
      <c r="B64" s="365"/>
      <c r="C64" s="633"/>
      <c r="D64" s="70"/>
      <c r="E64" s="641" t="s">
        <v>132</v>
      </c>
      <c r="F64" s="756"/>
      <c r="G64" s="756"/>
      <c r="H64" s="756"/>
      <c r="I64" s="756"/>
      <c r="J64" s="106">
        <f>SUM(F64:F64:I64)</f>
        <v>0</v>
      </c>
      <c r="K64" s="633"/>
    </row>
    <row r="65" spans="2:11" ht="3.75" customHeight="1" thickTop="1" thickBot="1" x14ac:dyDescent="0.25">
      <c r="B65" s="642"/>
      <c r="C65" s="643"/>
      <c r="D65" s="49"/>
      <c r="E65" s="644"/>
      <c r="F65" s="51"/>
      <c r="G65" s="51"/>
      <c r="H65" s="51"/>
      <c r="I65" s="52"/>
      <c r="J65" s="645"/>
      <c r="K65" s="643"/>
    </row>
    <row r="66" spans="2:11" ht="13.5" thickTop="1" x14ac:dyDescent="0.2">
      <c r="B66" s="365"/>
      <c r="C66" s="795" t="s">
        <v>27</v>
      </c>
      <c r="D66" s="796"/>
      <c r="E66" s="796"/>
      <c r="F66" s="796"/>
      <c r="G66" s="796"/>
      <c r="H66" s="796"/>
      <c r="I66" s="797"/>
      <c r="J66" s="804">
        <f>(J71+J73+J74+J75+J79+J80+J81+J82+J84+J86+J37+J48+J50+J51+J54+J56+J57+J58+J62)</f>
        <v>2</v>
      </c>
      <c r="K66" s="365"/>
    </row>
    <row r="67" spans="2:11" x14ac:dyDescent="0.2">
      <c r="B67" s="365"/>
      <c r="C67" s="798"/>
      <c r="D67" s="799"/>
      <c r="E67" s="799"/>
      <c r="F67" s="799"/>
      <c r="G67" s="799"/>
      <c r="H67" s="799"/>
      <c r="I67" s="800"/>
      <c r="J67" s="805"/>
      <c r="K67" s="365"/>
    </row>
    <row r="68" spans="2:11" ht="13.5" thickBot="1" x14ac:dyDescent="0.25">
      <c r="B68" s="365"/>
      <c r="C68" s="801"/>
      <c r="D68" s="802"/>
      <c r="E68" s="802"/>
      <c r="F68" s="802"/>
      <c r="G68" s="802"/>
      <c r="H68" s="802"/>
      <c r="I68" s="803"/>
      <c r="J68" s="806"/>
      <c r="K68" s="633"/>
    </row>
    <row r="69" spans="2:11" ht="14.25" customHeight="1" thickTop="1" thickBot="1" x14ac:dyDescent="0.25">
      <c r="B69" s="646"/>
      <c r="C69" s="16"/>
      <c r="D69" s="16"/>
      <c r="E69" s="16"/>
      <c r="F69" s="647"/>
      <c r="G69" s="647"/>
      <c r="H69" s="647"/>
      <c r="I69" s="648"/>
      <c r="J69" s="649"/>
      <c r="K69" s="365"/>
    </row>
    <row r="70" spans="2:11" ht="15.95" customHeight="1" thickTop="1" thickBot="1" x14ac:dyDescent="0.25">
      <c r="B70" s="646"/>
      <c r="C70" s="16"/>
      <c r="D70" s="791" t="s">
        <v>133</v>
      </c>
      <c r="E70" s="792"/>
      <c r="F70" s="46">
        <f>(F71)</f>
        <v>0</v>
      </c>
      <c r="G70" s="46">
        <f>(G71)</f>
        <v>0</v>
      </c>
      <c r="H70" s="46">
        <f>(H71)</f>
        <v>0</v>
      </c>
      <c r="I70" s="46">
        <f>(I71)</f>
        <v>0</v>
      </c>
      <c r="J70" s="46">
        <f>SUM(F70:I70)</f>
        <v>0</v>
      </c>
      <c r="K70" s="365"/>
    </row>
    <row r="71" spans="2:11" ht="14.25" customHeight="1" thickTop="1" thickBot="1" x14ac:dyDescent="0.25">
      <c r="B71" s="646"/>
      <c r="C71" s="16"/>
      <c r="D71" s="634"/>
      <c r="E71" s="650" t="s">
        <v>117</v>
      </c>
      <c r="F71" s="756"/>
      <c r="G71" s="756"/>
      <c r="H71" s="756"/>
      <c r="I71" s="756"/>
      <c r="J71" s="638">
        <f>SUM(F71:I71)</f>
        <v>0</v>
      </c>
      <c r="K71" s="365"/>
    </row>
    <row r="72" spans="2:11" ht="14.25" customHeight="1" thickTop="1" thickBot="1" x14ac:dyDescent="0.25">
      <c r="B72" s="365"/>
      <c r="C72" s="651"/>
      <c r="D72" s="791" t="s">
        <v>134</v>
      </c>
      <c r="E72" s="792"/>
      <c r="F72" s="46">
        <f>SUM(F73:F75)</f>
        <v>0</v>
      </c>
      <c r="G72" s="46">
        <f>SUM(G73:G75)</f>
        <v>0</v>
      </c>
      <c r="H72" s="46">
        <f>SUM(H73:H75)</f>
        <v>0</v>
      </c>
      <c r="I72" s="46">
        <f>SUM(I73:I75)</f>
        <v>0</v>
      </c>
      <c r="J72" s="46">
        <f t="shared" ref="J72:J86" si="2">SUM(F72:I72)</f>
        <v>0</v>
      </c>
      <c r="K72" s="365"/>
    </row>
    <row r="73" spans="2:11" ht="14.25" thickTop="1" thickBot="1" x14ac:dyDescent="0.25">
      <c r="B73" s="365"/>
      <c r="C73" s="651"/>
      <c r="D73" s="634"/>
      <c r="E73" s="650" t="s">
        <v>28</v>
      </c>
      <c r="F73" s="756"/>
      <c r="G73" s="756"/>
      <c r="H73" s="756"/>
      <c r="I73" s="756"/>
      <c r="J73" s="638">
        <f t="shared" si="2"/>
        <v>0</v>
      </c>
      <c r="K73" s="365"/>
    </row>
    <row r="74" spans="2:11" ht="14.25" thickTop="1" thickBot="1" x14ac:dyDescent="0.25">
      <c r="B74" s="365"/>
      <c r="C74" s="651"/>
      <c r="D74" s="634"/>
      <c r="E74" s="652" t="s">
        <v>77</v>
      </c>
      <c r="F74" s="756"/>
      <c r="G74" s="756"/>
      <c r="H74" s="756"/>
      <c r="I74" s="756"/>
      <c r="J74" s="638">
        <f t="shared" si="2"/>
        <v>0</v>
      </c>
      <c r="K74" s="365"/>
    </row>
    <row r="75" spans="2:11" ht="14.25" thickTop="1" thickBot="1" x14ac:dyDescent="0.25">
      <c r="B75" s="365"/>
      <c r="C75" s="651"/>
      <c r="D75" s="637"/>
      <c r="E75" s="653" t="s">
        <v>174</v>
      </c>
      <c r="F75" s="756"/>
      <c r="G75" s="756"/>
      <c r="H75" s="756"/>
      <c r="I75" s="756"/>
      <c r="J75" s="649">
        <f t="shared" si="2"/>
        <v>0</v>
      </c>
      <c r="K75" s="365"/>
    </row>
    <row r="76" spans="2:11" ht="35.25" customHeight="1" thickTop="1" thickBot="1" x14ac:dyDescent="0.3">
      <c r="B76" s="365"/>
      <c r="C76" s="818" t="s">
        <v>49</v>
      </c>
      <c r="D76" s="819"/>
      <c r="E76" s="819"/>
      <c r="F76" s="819"/>
      <c r="G76" s="819"/>
      <c r="H76" s="819"/>
      <c r="I76" s="820"/>
      <c r="J76" s="202">
        <f>(H247-J66)</f>
        <v>16</v>
      </c>
      <c r="K76" s="365"/>
    </row>
    <row r="77" spans="2:11" ht="17.25" thickTop="1" thickBot="1" x14ac:dyDescent="0.3">
      <c r="B77" s="365"/>
      <c r="C77" s="616"/>
      <c r="D77" s="821" t="s">
        <v>136</v>
      </c>
      <c r="E77" s="822"/>
      <c r="F77" s="758"/>
      <c r="G77" s="758"/>
      <c r="H77" s="758"/>
      <c r="I77" s="758"/>
      <c r="J77" s="225">
        <f>SUM(F77:I77)</f>
        <v>0</v>
      </c>
      <c r="K77" s="365"/>
    </row>
    <row r="78" spans="2:11" ht="17.25" thickTop="1" thickBot="1" x14ac:dyDescent="0.3">
      <c r="B78" s="365"/>
      <c r="C78" s="616"/>
      <c r="D78" s="821" t="s">
        <v>135</v>
      </c>
      <c r="E78" s="822"/>
      <c r="F78" s="117">
        <f>(F79+F80+F81+F82+F83+F84+F85+F86)</f>
        <v>3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6">
        <f>SUM(F78:I78)</f>
        <v>3</v>
      </c>
      <c r="K78" s="365"/>
    </row>
    <row r="79" spans="2:11" ht="14.25" customHeight="1" thickTop="1" thickBot="1" x14ac:dyDescent="0.25">
      <c r="B79" s="365"/>
      <c r="C79" s="616"/>
      <c r="D79" s="634"/>
      <c r="E79" s="650" t="s">
        <v>39</v>
      </c>
      <c r="F79" s="758">
        <v>1</v>
      </c>
      <c r="G79" s="758"/>
      <c r="H79" s="758"/>
      <c r="I79" s="758"/>
      <c r="J79" s="655">
        <f t="shared" si="2"/>
        <v>1</v>
      </c>
      <c r="K79" s="365"/>
    </row>
    <row r="80" spans="2:11" ht="14.25" customHeight="1" thickTop="1" thickBot="1" x14ac:dyDescent="0.25">
      <c r="B80" s="365"/>
      <c r="C80" s="616"/>
      <c r="D80" s="634"/>
      <c r="E80" s="652" t="s">
        <v>78</v>
      </c>
      <c r="F80" s="758">
        <v>1</v>
      </c>
      <c r="G80" s="758"/>
      <c r="H80" s="758"/>
      <c r="I80" s="758"/>
      <c r="J80" s="656">
        <f>SUM(F80:I80)</f>
        <v>1</v>
      </c>
      <c r="K80" s="365"/>
    </row>
    <row r="81" spans="2:12" ht="14.25" customHeight="1" thickTop="1" thickBot="1" x14ac:dyDescent="0.25">
      <c r="B81" s="365"/>
      <c r="C81" s="616"/>
      <c r="D81" s="634"/>
      <c r="E81" s="652" t="s">
        <v>79</v>
      </c>
      <c r="F81" s="758"/>
      <c r="G81" s="758"/>
      <c r="H81" s="758"/>
      <c r="I81" s="758"/>
      <c r="J81" s="656">
        <f t="shared" si="2"/>
        <v>0</v>
      </c>
      <c r="K81" s="365"/>
    </row>
    <row r="82" spans="2:12" ht="14.25" customHeight="1" thickTop="1" thickBot="1" x14ac:dyDescent="0.25">
      <c r="B82" s="365"/>
      <c r="C82" s="616"/>
      <c r="D82" s="634"/>
      <c r="E82" s="652" t="s">
        <v>80</v>
      </c>
      <c r="F82" s="758"/>
      <c r="G82" s="758"/>
      <c r="H82" s="758"/>
      <c r="I82" s="758"/>
      <c r="J82" s="656">
        <f t="shared" si="2"/>
        <v>0</v>
      </c>
      <c r="K82" s="365"/>
    </row>
    <row r="83" spans="2:12" ht="14.25" customHeight="1" thickTop="1" thickBot="1" x14ac:dyDescent="0.25">
      <c r="B83" s="365"/>
      <c r="C83" s="616"/>
      <c r="D83" s="634"/>
      <c r="E83" s="652" t="s">
        <v>81</v>
      </c>
      <c r="F83" s="758"/>
      <c r="G83" s="758"/>
      <c r="H83" s="758"/>
      <c r="I83" s="758"/>
      <c r="J83" s="656">
        <f t="shared" si="2"/>
        <v>0</v>
      </c>
      <c r="K83" s="365"/>
    </row>
    <row r="84" spans="2:12" ht="14.25" customHeight="1" thickTop="1" thickBot="1" x14ac:dyDescent="0.25">
      <c r="B84" s="365"/>
      <c r="C84" s="616"/>
      <c r="D84" s="634"/>
      <c r="E84" s="652" t="s">
        <v>82</v>
      </c>
      <c r="F84" s="758"/>
      <c r="G84" s="758"/>
      <c r="H84" s="758"/>
      <c r="I84" s="758"/>
      <c r="J84" s="656">
        <f t="shared" si="2"/>
        <v>0</v>
      </c>
      <c r="K84" s="365"/>
    </row>
    <row r="85" spans="2:12" ht="14.25" customHeight="1" thickTop="1" thickBot="1" x14ac:dyDescent="0.25">
      <c r="B85" s="365"/>
      <c r="C85" s="616"/>
      <c r="D85" s="634"/>
      <c r="E85" s="652" t="s">
        <v>83</v>
      </c>
      <c r="F85" s="758">
        <v>1</v>
      </c>
      <c r="G85" s="758"/>
      <c r="H85" s="758"/>
      <c r="I85" s="758"/>
      <c r="J85" s="656">
        <f t="shared" si="2"/>
        <v>1</v>
      </c>
      <c r="K85" s="365"/>
    </row>
    <row r="86" spans="2:12" ht="14.25" customHeight="1" thickTop="1" thickBot="1" x14ac:dyDescent="0.25">
      <c r="B86" s="365"/>
      <c r="C86" s="616"/>
      <c r="D86" s="634"/>
      <c r="E86" s="635" t="s">
        <v>41</v>
      </c>
      <c r="F86" s="758"/>
      <c r="G86" s="758"/>
      <c r="H86" s="758"/>
      <c r="I86" s="758"/>
      <c r="J86" s="656">
        <f t="shared" si="2"/>
        <v>0</v>
      </c>
      <c r="K86" s="365"/>
    </row>
    <row r="87" spans="2:12" ht="4.5" customHeight="1" thickTop="1" thickBot="1" x14ac:dyDescent="0.25">
      <c r="B87" s="365"/>
      <c r="C87" s="10" t="s">
        <v>11</v>
      </c>
      <c r="D87" s="633"/>
      <c r="E87" s="365"/>
      <c r="F87" s="616"/>
      <c r="G87" s="616"/>
      <c r="H87" s="616"/>
      <c r="I87" s="616"/>
      <c r="J87" s="616"/>
      <c r="K87" s="616"/>
    </row>
    <row r="88" spans="2:12" ht="14.25" customHeight="1" thickTop="1" thickBot="1" x14ac:dyDescent="0.25">
      <c r="B88" s="365"/>
      <c r="C88" s="795" t="s">
        <v>84</v>
      </c>
      <c r="D88" s="796"/>
      <c r="E88" s="796"/>
      <c r="F88" s="796"/>
      <c r="G88" s="797"/>
      <c r="H88" s="787" t="s">
        <v>0</v>
      </c>
      <c r="I88" s="788"/>
      <c r="J88" s="365"/>
      <c r="K88" s="365"/>
    </row>
    <row r="89" spans="2:12" ht="14.25" customHeight="1" thickTop="1" thickBot="1" x14ac:dyDescent="0.25">
      <c r="B89" s="365"/>
      <c r="C89" s="798"/>
      <c r="D89" s="799"/>
      <c r="E89" s="799"/>
      <c r="F89" s="799"/>
      <c r="G89" s="800"/>
      <c r="H89" s="823">
        <f>SUM(H91:I94)</f>
        <v>0</v>
      </c>
      <c r="I89" s="823"/>
      <c r="J89" s="365"/>
      <c r="K89" s="365"/>
    </row>
    <row r="90" spans="2:12" ht="12.75" customHeight="1" thickTop="1" thickBot="1" x14ac:dyDescent="0.25">
      <c r="B90" s="365"/>
      <c r="C90" s="801"/>
      <c r="D90" s="802"/>
      <c r="E90" s="802"/>
      <c r="F90" s="802"/>
      <c r="G90" s="803"/>
      <c r="H90" s="823"/>
      <c r="I90" s="823"/>
      <c r="J90" s="365"/>
      <c r="K90" s="365"/>
      <c r="L90" s="617"/>
    </row>
    <row r="91" spans="2:12" ht="14.25" customHeight="1" thickTop="1" thickBot="1" x14ac:dyDescent="0.25">
      <c r="B91" s="365"/>
      <c r="C91" s="633"/>
      <c r="D91" s="616"/>
      <c r="E91" s="813" t="s">
        <v>138</v>
      </c>
      <c r="F91" s="814"/>
      <c r="G91" s="757"/>
      <c r="H91" s="815">
        <f>SUM(F91:G91)</f>
        <v>0</v>
      </c>
      <c r="I91" s="815"/>
      <c r="J91" s="365"/>
      <c r="K91" s="616"/>
    </row>
    <row r="92" spans="2:12" ht="14.25" customHeight="1" thickTop="1" thickBot="1" x14ac:dyDescent="0.25">
      <c r="B92" s="365"/>
      <c r="C92" s="633"/>
      <c r="D92" s="616"/>
      <c r="E92" s="753" t="s">
        <v>137</v>
      </c>
      <c r="F92" s="754"/>
      <c r="G92" s="757"/>
      <c r="H92" s="815">
        <f>SUM(F92:G92)</f>
        <v>0</v>
      </c>
      <c r="I92" s="815"/>
      <c r="J92" s="365"/>
      <c r="K92" s="616"/>
    </row>
    <row r="93" spans="2:12" ht="14.25" customHeight="1" thickTop="1" thickBot="1" x14ac:dyDescent="0.25">
      <c r="B93" s="365"/>
      <c r="C93" s="633"/>
      <c r="D93" s="616"/>
      <c r="E93" s="753" t="s">
        <v>139</v>
      </c>
      <c r="F93" s="754"/>
      <c r="G93" s="757"/>
      <c r="H93" s="815">
        <f>SUM(F93:G93)</f>
        <v>0</v>
      </c>
      <c r="I93" s="815"/>
      <c r="J93" s="365"/>
      <c r="K93" s="616"/>
    </row>
    <row r="94" spans="2:12" ht="14.25" customHeight="1" thickTop="1" thickBot="1" x14ac:dyDescent="0.25">
      <c r="B94" s="365"/>
      <c r="C94" s="10" t="s">
        <v>9</v>
      </c>
      <c r="D94" s="365"/>
      <c r="E94" s="816" t="s">
        <v>140</v>
      </c>
      <c r="F94" s="817"/>
      <c r="G94" s="659"/>
      <c r="H94" s="815">
        <f>SUM(F94:G94)</f>
        <v>0</v>
      </c>
      <c r="I94" s="815"/>
      <c r="J94" s="365"/>
      <c r="K94" s="616"/>
    </row>
    <row r="95" spans="2:12" ht="15" customHeight="1" thickTop="1" thickBot="1" x14ac:dyDescent="0.25">
      <c r="B95" s="365"/>
      <c r="C95" s="828" t="s">
        <v>141</v>
      </c>
      <c r="D95" s="829"/>
      <c r="E95" s="829"/>
      <c r="F95" s="829"/>
      <c r="G95" s="829"/>
      <c r="H95" s="830"/>
      <c r="I95" s="837" t="s">
        <v>0</v>
      </c>
      <c r="J95" s="838"/>
      <c r="K95" s="365"/>
      <c r="L95" s="617"/>
    </row>
    <row r="96" spans="2:12" ht="18" customHeight="1" thickTop="1" x14ac:dyDescent="0.2">
      <c r="B96" s="365"/>
      <c r="C96" s="831"/>
      <c r="D96" s="832"/>
      <c r="E96" s="832"/>
      <c r="F96" s="832"/>
      <c r="G96" s="832"/>
      <c r="H96" s="833"/>
      <c r="I96" s="771">
        <f>(I98+I137+I173+I211+I215+I218+I223+I227+I232+I237+I242)</f>
        <v>12</v>
      </c>
      <c r="J96" s="772"/>
      <c r="K96" s="365"/>
      <c r="L96" s="617"/>
    </row>
    <row r="97" spans="2:15" ht="21" customHeight="1" thickBot="1" x14ac:dyDescent="0.25">
      <c r="B97" s="365"/>
      <c r="C97" s="834"/>
      <c r="D97" s="835"/>
      <c r="E97" s="835"/>
      <c r="F97" s="835"/>
      <c r="G97" s="835"/>
      <c r="H97" s="836"/>
      <c r="I97" s="773"/>
      <c r="J97" s="774"/>
      <c r="K97" s="365"/>
      <c r="L97" s="617"/>
    </row>
    <row r="98" spans="2:15" ht="15" customHeight="1" thickTop="1" thickBot="1" x14ac:dyDescent="0.25">
      <c r="B98" s="365"/>
      <c r="C98" s="660"/>
      <c r="D98" s="138">
        <v>7.1</v>
      </c>
      <c r="E98" s="139" t="s">
        <v>124</v>
      </c>
      <c r="F98" s="618"/>
      <c r="G98" s="618"/>
      <c r="H98" s="618"/>
      <c r="I98" s="807">
        <f>(I99+I105+I111+I117+I121+I125+I131)</f>
        <v>0</v>
      </c>
      <c r="J98" s="807"/>
      <c r="K98" s="365"/>
    </row>
    <row r="99" spans="2:15" ht="12.75" customHeight="1" thickTop="1" thickBot="1" x14ac:dyDescent="0.25">
      <c r="B99" s="365"/>
      <c r="C99" s="651"/>
      <c r="D99" s="651"/>
      <c r="E99" s="203" t="s">
        <v>85</v>
      </c>
      <c r="F99" s="661"/>
      <c r="G99" s="661"/>
      <c r="H99" s="661"/>
      <c r="I99" s="839">
        <f>(I100+I101+I102+I103+I104)</f>
        <v>0</v>
      </c>
      <c r="J99" s="840"/>
      <c r="K99" s="365"/>
    </row>
    <row r="100" spans="2:15" ht="12.75" customHeight="1" thickTop="1" thickBot="1" x14ac:dyDescent="0.25">
      <c r="B100" s="365"/>
      <c r="C100" s="616"/>
      <c r="D100" s="616"/>
      <c r="E100" s="662" t="s">
        <v>42</v>
      </c>
      <c r="F100" s="663"/>
      <c r="G100" s="663"/>
      <c r="H100" s="664"/>
      <c r="I100" s="827"/>
      <c r="J100" s="827"/>
      <c r="K100" s="365"/>
    </row>
    <row r="101" spans="2:15" ht="15" customHeight="1" thickTop="1" thickBot="1" x14ac:dyDescent="0.25">
      <c r="B101" s="365"/>
      <c r="C101" s="616"/>
      <c r="D101" s="666"/>
      <c r="E101" s="667" t="s">
        <v>142</v>
      </c>
      <c r="F101" s="668"/>
      <c r="G101" s="668"/>
      <c r="H101" s="669"/>
      <c r="I101" s="824"/>
      <c r="J101" s="825"/>
      <c r="K101" s="616"/>
    </row>
    <row r="102" spans="2:15" ht="15" customHeight="1" thickTop="1" thickBot="1" x14ac:dyDescent="0.25">
      <c r="B102" s="365"/>
      <c r="C102" s="616"/>
      <c r="D102" s="616"/>
      <c r="E102" s="667" t="s">
        <v>22</v>
      </c>
      <c r="F102" s="668"/>
      <c r="G102" s="668"/>
      <c r="H102" s="669"/>
      <c r="I102" s="824"/>
      <c r="J102" s="825"/>
      <c r="K102" s="616"/>
    </row>
    <row r="103" spans="2:15" ht="15" customHeight="1" thickTop="1" thickBot="1" x14ac:dyDescent="0.25">
      <c r="B103" s="365"/>
      <c r="C103" s="616"/>
      <c r="D103" s="616"/>
      <c r="E103" s="667" t="s">
        <v>21</v>
      </c>
      <c r="F103" s="668"/>
      <c r="G103" s="668"/>
      <c r="H103" s="669"/>
      <c r="I103" s="824"/>
      <c r="J103" s="825"/>
      <c r="K103" s="616"/>
    </row>
    <row r="104" spans="2:15" ht="15" customHeight="1" thickTop="1" thickBot="1" x14ac:dyDescent="0.25">
      <c r="B104" s="365"/>
      <c r="C104" s="616"/>
      <c r="D104" s="616"/>
      <c r="E104" s="670" t="s">
        <v>143</v>
      </c>
      <c r="F104" s="660"/>
      <c r="G104" s="660"/>
      <c r="H104" s="660"/>
      <c r="I104" s="826"/>
      <c r="J104" s="826"/>
      <c r="K104" s="616"/>
    </row>
    <row r="105" spans="2:15" ht="13.5" customHeight="1" thickTop="1" thickBot="1" x14ac:dyDescent="0.25">
      <c r="B105" s="365"/>
      <c r="C105" s="616"/>
      <c r="D105" s="616"/>
      <c r="E105" s="204" t="s">
        <v>29</v>
      </c>
      <c r="F105" s="671"/>
      <c r="G105" s="671"/>
      <c r="H105" s="671"/>
      <c r="I105" s="815">
        <f>SUM(I106:J110)</f>
        <v>0</v>
      </c>
      <c r="J105" s="815"/>
      <c r="K105" s="616"/>
    </row>
    <row r="106" spans="2:15" ht="13.5" customHeight="1" thickTop="1" thickBot="1" x14ac:dyDescent="0.25">
      <c r="B106" s="365"/>
      <c r="C106" s="616"/>
      <c r="D106" s="666"/>
      <c r="E106" s="662" t="s">
        <v>42</v>
      </c>
      <c r="F106" s="663"/>
      <c r="G106" s="663"/>
      <c r="H106" s="664"/>
      <c r="I106" s="827"/>
      <c r="J106" s="827"/>
      <c r="K106" s="616"/>
      <c r="L106" s="617"/>
    </row>
    <row r="107" spans="2:15" ht="14.25" thickTop="1" thickBot="1" x14ac:dyDescent="0.25">
      <c r="B107" s="365"/>
      <c r="C107" s="616"/>
      <c r="D107" s="666"/>
      <c r="E107" s="667" t="s">
        <v>142</v>
      </c>
      <c r="F107" s="668"/>
      <c r="G107" s="668"/>
      <c r="H107" s="669"/>
      <c r="I107" s="824"/>
      <c r="J107" s="825"/>
      <c r="K107" s="616"/>
      <c r="L107" s="617"/>
    </row>
    <row r="108" spans="2:15" ht="14.25" thickTop="1" thickBot="1" x14ac:dyDescent="0.25">
      <c r="B108" s="365"/>
      <c r="C108" s="616"/>
      <c r="D108" s="666"/>
      <c r="E108" s="667" t="s">
        <v>22</v>
      </c>
      <c r="F108" s="668"/>
      <c r="G108" s="668"/>
      <c r="H108" s="669"/>
      <c r="I108" s="824"/>
      <c r="J108" s="825"/>
      <c r="K108" s="616"/>
      <c r="L108" s="617"/>
    </row>
    <row r="109" spans="2:15" ht="14.25" thickTop="1" thickBot="1" x14ac:dyDescent="0.25">
      <c r="B109" s="365"/>
      <c r="C109" s="616"/>
      <c r="D109" s="666"/>
      <c r="E109" s="667" t="s">
        <v>21</v>
      </c>
      <c r="F109" s="668"/>
      <c r="G109" s="668"/>
      <c r="H109" s="669"/>
      <c r="I109" s="824"/>
      <c r="J109" s="825"/>
      <c r="K109" s="616"/>
      <c r="L109" s="617"/>
    </row>
    <row r="110" spans="2:15" ht="14.25" thickTop="1" thickBot="1" x14ac:dyDescent="0.25">
      <c r="B110" s="365"/>
      <c r="C110" s="616"/>
      <c r="D110" s="666"/>
      <c r="E110" s="672" t="s">
        <v>143</v>
      </c>
      <c r="F110" s="673"/>
      <c r="G110" s="673"/>
      <c r="H110" s="674"/>
      <c r="I110" s="826"/>
      <c r="J110" s="826"/>
      <c r="K110" s="616"/>
      <c r="L110" s="617"/>
    </row>
    <row r="111" spans="2:15" ht="14.25" thickTop="1" thickBot="1" x14ac:dyDescent="0.25">
      <c r="B111" s="365"/>
      <c r="C111" s="616"/>
      <c r="D111" s="666"/>
      <c r="E111" s="206" t="s">
        <v>86</v>
      </c>
      <c r="F111" s="671"/>
      <c r="G111" s="671"/>
      <c r="H111" s="675"/>
      <c r="I111" s="841">
        <f>(I112+I113+I114+I115+I116)</f>
        <v>0</v>
      </c>
      <c r="J111" s="842"/>
      <c r="K111" s="616"/>
      <c r="L111" s="617"/>
      <c r="O111" s="614"/>
    </row>
    <row r="112" spans="2:15" ht="14.25" thickTop="1" thickBot="1" x14ac:dyDescent="0.25">
      <c r="B112" s="365"/>
      <c r="C112" s="616"/>
      <c r="D112" s="666"/>
      <c r="E112" s="662" t="s">
        <v>42</v>
      </c>
      <c r="F112" s="663"/>
      <c r="G112" s="663"/>
      <c r="H112" s="664"/>
      <c r="I112" s="827"/>
      <c r="J112" s="827"/>
      <c r="K112" s="616"/>
      <c r="L112" s="617"/>
      <c r="O112" s="614"/>
    </row>
    <row r="113" spans="2:15" ht="14.25" thickTop="1" thickBot="1" x14ac:dyDescent="0.25">
      <c r="B113" s="365"/>
      <c r="C113" s="616"/>
      <c r="D113" s="666"/>
      <c r="E113" s="667" t="s">
        <v>142</v>
      </c>
      <c r="F113" s="668"/>
      <c r="G113" s="668"/>
      <c r="H113" s="669"/>
      <c r="I113" s="824"/>
      <c r="J113" s="825"/>
      <c r="K113" s="616"/>
      <c r="L113" s="617"/>
      <c r="O113" s="614"/>
    </row>
    <row r="114" spans="2:15" ht="14.25" thickTop="1" thickBot="1" x14ac:dyDescent="0.25">
      <c r="B114" s="365"/>
      <c r="C114" s="616"/>
      <c r="D114" s="666"/>
      <c r="E114" s="667" t="s">
        <v>22</v>
      </c>
      <c r="F114" s="668"/>
      <c r="G114" s="668"/>
      <c r="H114" s="669"/>
      <c r="I114" s="824"/>
      <c r="J114" s="825"/>
      <c r="K114" s="616"/>
      <c r="L114" s="617"/>
      <c r="O114" s="614"/>
    </row>
    <row r="115" spans="2:15" ht="14.25" thickTop="1" thickBot="1" x14ac:dyDescent="0.25">
      <c r="B115" s="365"/>
      <c r="C115" s="616"/>
      <c r="D115" s="666"/>
      <c r="E115" s="667" t="s">
        <v>21</v>
      </c>
      <c r="F115" s="668"/>
      <c r="G115" s="668"/>
      <c r="H115" s="669"/>
      <c r="I115" s="824"/>
      <c r="J115" s="825"/>
      <c r="K115" s="616"/>
      <c r="L115" s="617"/>
      <c r="O115" s="614"/>
    </row>
    <row r="116" spans="2:15" ht="14.25" thickTop="1" thickBot="1" x14ac:dyDescent="0.25">
      <c r="B116" s="365"/>
      <c r="C116" s="616"/>
      <c r="D116" s="666"/>
      <c r="E116" s="670" t="s">
        <v>143</v>
      </c>
      <c r="F116" s="660"/>
      <c r="G116" s="660"/>
      <c r="H116" s="660"/>
      <c r="I116" s="826"/>
      <c r="J116" s="826"/>
      <c r="K116" s="616"/>
      <c r="L116" s="617"/>
      <c r="O116" s="614"/>
    </row>
    <row r="117" spans="2:15" ht="14.25" thickTop="1" thickBot="1" x14ac:dyDescent="0.25">
      <c r="B117" s="365"/>
      <c r="C117" s="616"/>
      <c r="D117" s="666"/>
      <c r="E117" s="206" t="s">
        <v>88</v>
      </c>
      <c r="F117" s="671"/>
      <c r="G117" s="671"/>
      <c r="H117" s="675"/>
      <c r="I117" s="841">
        <f>I119+I120+I118</f>
        <v>0</v>
      </c>
      <c r="J117" s="842"/>
      <c r="K117" s="616"/>
      <c r="L117" s="617"/>
      <c r="O117" s="614"/>
    </row>
    <row r="118" spans="2:15" ht="14.25" thickTop="1" thickBot="1" x14ac:dyDescent="0.25">
      <c r="B118" s="365"/>
      <c r="C118" s="616"/>
      <c r="D118" s="666"/>
      <c r="E118" s="676" t="s">
        <v>144</v>
      </c>
      <c r="F118" s="677"/>
      <c r="G118" s="677"/>
      <c r="H118" s="677"/>
      <c r="I118" s="827"/>
      <c r="J118" s="827"/>
      <c r="K118" s="616"/>
      <c r="L118" s="617"/>
      <c r="O118" s="614"/>
    </row>
    <row r="119" spans="2:15" ht="14.25" thickTop="1" thickBot="1" x14ac:dyDescent="0.25">
      <c r="B119" s="365"/>
      <c r="C119" s="616"/>
      <c r="D119" s="666"/>
      <c r="E119" s="676" t="s">
        <v>46</v>
      </c>
      <c r="F119" s="678"/>
      <c r="G119" s="678"/>
      <c r="H119" s="678"/>
      <c r="I119" s="824"/>
      <c r="J119" s="825"/>
      <c r="K119" s="616"/>
      <c r="L119" s="617"/>
      <c r="O119" s="614"/>
    </row>
    <row r="120" spans="2:15" ht="14.25" thickTop="1" thickBot="1" x14ac:dyDescent="0.25">
      <c r="B120" s="365"/>
      <c r="C120" s="616"/>
      <c r="D120" s="666"/>
      <c r="E120" s="662" t="s">
        <v>45</v>
      </c>
      <c r="F120" s="678"/>
      <c r="G120" s="678"/>
      <c r="H120" s="679"/>
      <c r="I120" s="826"/>
      <c r="J120" s="826"/>
      <c r="K120" s="616"/>
      <c r="L120" s="617"/>
      <c r="O120" s="614"/>
    </row>
    <row r="121" spans="2:15" ht="14.25" thickTop="1" thickBot="1" x14ac:dyDescent="0.25">
      <c r="B121" s="365"/>
      <c r="C121" s="616"/>
      <c r="D121" s="666"/>
      <c r="E121" s="206" t="s">
        <v>89</v>
      </c>
      <c r="F121" s="671"/>
      <c r="G121" s="671"/>
      <c r="H121" s="671"/>
      <c r="I121" s="841">
        <f>I123+I124+I122</f>
        <v>0</v>
      </c>
      <c r="J121" s="842"/>
      <c r="K121" s="616"/>
      <c r="L121" s="617"/>
    </row>
    <row r="122" spans="2:15" ht="14.25" thickTop="1" thickBot="1" x14ac:dyDescent="0.25">
      <c r="B122" s="365"/>
      <c r="C122" s="616"/>
      <c r="D122" s="666"/>
      <c r="E122" s="676" t="s">
        <v>47</v>
      </c>
      <c r="F122" s="677"/>
      <c r="G122" s="677"/>
      <c r="H122" s="677"/>
      <c r="I122" s="827"/>
      <c r="J122" s="827"/>
      <c r="K122" s="616"/>
      <c r="L122" s="617"/>
    </row>
    <row r="123" spans="2:15" ht="14.25" thickTop="1" thickBot="1" x14ac:dyDescent="0.25">
      <c r="B123" s="365"/>
      <c r="C123" s="616"/>
      <c r="D123" s="666"/>
      <c r="E123" s="676" t="s">
        <v>46</v>
      </c>
      <c r="F123" s="678"/>
      <c r="G123" s="678"/>
      <c r="H123" s="678"/>
      <c r="I123" s="824"/>
      <c r="J123" s="825"/>
      <c r="K123" s="616"/>
      <c r="L123" s="617"/>
    </row>
    <row r="124" spans="2:15" ht="14.25" thickTop="1" thickBot="1" x14ac:dyDescent="0.25">
      <c r="B124" s="365"/>
      <c r="C124" s="616"/>
      <c r="D124" s="666"/>
      <c r="E124" s="662" t="s">
        <v>45</v>
      </c>
      <c r="F124" s="678"/>
      <c r="G124" s="678"/>
      <c r="H124" s="679"/>
      <c r="I124" s="826"/>
      <c r="J124" s="826"/>
      <c r="K124" s="616"/>
      <c r="L124" s="617"/>
    </row>
    <row r="125" spans="2:15" ht="14.25" thickTop="1" thickBot="1" x14ac:dyDescent="0.25">
      <c r="B125" s="365"/>
      <c r="C125" s="616"/>
      <c r="D125" s="666"/>
      <c r="E125" s="206" t="s">
        <v>90</v>
      </c>
      <c r="F125" s="671"/>
      <c r="G125" s="671"/>
      <c r="H125" s="671"/>
      <c r="I125" s="815">
        <f>(I126+I127+I128+I129+I130)</f>
        <v>0</v>
      </c>
      <c r="J125" s="815"/>
      <c r="K125" s="616"/>
      <c r="L125" s="617"/>
    </row>
    <row r="126" spans="2:15" ht="14.25" thickTop="1" thickBot="1" x14ac:dyDescent="0.25">
      <c r="B126" s="365"/>
      <c r="C126" s="616"/>
      <c r="D126" s="666"/>
      <c r="E126" s="662" t="s">
        <v>42</v>
      </c>
      <c r="F126" s="663"/>
      <c r="G126" s="663"/>
      <c r="H126" s="664"/>
      <c r="I126" s="827"/>
      <c r="J126" s="827"/>
      <c r="K126" s="616"/>
      <c r="L126" s="617"/>
    </row>
    <row r="127" spans="2:15" ht="14.25" thickTop="1" thickBot="1" x14ac:dyDescent="0.25">
      <c r="B127" s="365"/>
      <c r="C127" s="616"/>
      <c r="D127" s="666"/>
      <c r="E127" s="667" t="s">
        <v>142</v>
      </c>
      <c r="F127" s="668"/>
      <c r="G127" s="668"/>
      <c r="H127" s="669"/>
      <c r="I127" s="824"/>
      <c r="J127" s="825"/>
      <c r="K127" s="616"/>
      <c r="L127" s="617"/>
    </row>
    <row r="128" spans="2:15" ht="14.25" thickTop="1" thickBot="1" x14ac:dyDescent="0.25">
      <c r="B128" s="365"/>
      <c r="C128" s="616"/>
      <c r="D128" s="666"/>
      <c r="E128" s="667" t="s">
        <v>22</v>
      </c>
      <c r="F128" s="668"/>
      <c r="G128" s="668"/>
      <c r="H128" s="669"/>
      <c r="I128" s="824"/>
      <c r="J128" s="825"/>
      <c r="K128" s="616"/>
      <c r="L128" s="617"/>
    </row>
    <row r="129" spans="2:14" ht="14.25" thickTop="1" thickBot="1" x14ac:dyDescent="0.25">
      <c r="B129" s="365"/>
      <c r="C129" s="616"/>
      <c r="D129" s="666"/>
      <c r="E129" s="667" t="s">
        <v>21</v>
      </c>
      <c r="F129" s="668"/>
      <c r="G129" s="668"/>
      <c r="H129" s="669"/>
      <c r="I129" s="824"/>
      <c r="J129" s="825"/>
      <c r="K129" s="616"/>
      <c r="L129" s="617"/>
    </row>
    <row r="130" spans="2:14" ht="14.25" thickTop="1" thickBot="1" x14ac:dyDescent="0.25">
      <c r="B130" s="365"/>
      <c r="C130" s="616"/>
      <c r="D130" s="666"/>
      <c r="E130" s="670" t="s">
        <v>143</v>
      </c>
      <c r="F130" s="660"/>
      <c r="G130" s="660"/>
      <c r="H130" s="660"/>
      <c r="I130" s="826"/>
      <c r="J130" s="826"/>
      <c r="K130" s="616"/>
      <c r="L130" s="617"/>
    </row>
    <row r="131" spans="2:14" ht="14.25" thickTop="1" thickBot="1" x14ac:dyDescent="0.25">
      <c r="B131" s="365"/>
      <c r="C131" s="616"/>
      <c r="D131" s="666"/>
      <c r="E131" s="207" t="s">
        <v>87</v>
      </c>
      <c r="F131" s="671"/>
      <c r="G131" s="671"/>
      <c r="H131" s="671"/>
      <c r="I131" s="815">
        <f>(I132+I133++I134+I135+I136)</f>
        <v>0</v>
      </c>
      <c r="J131" s="815"/>
      <c r="K131" s="616"/>
      <c r="L131" s="617"/>
    </row>
    <row r="132" spans="2:14" ht="14.25" thickTop="1" thickBot="1" x14ac:dyDescent="0.25">
      <c r="B132" s="365"/>
      <c r="C132" s="616"/>
      <c r="D132" s="666"/>
      <c r="E132" s="662" t="s">
        <v>47</v>
      </c>
      <c r="F132" s="663"/>
      <c r="G132" s="663"/>
      <c r="H132" s="664"/>
      <c r="I132" s="826"/>
      <c r="J132" s="826"/>
      <c r="K132" s="616"/>
      <c r="L132" s="617"/>
    </row>
    <row r="133" spans="2:14" ht="14.25" thickTop="1" thickBot="1" x14ac:dyDescent="0.25">
      <c r="B133" s="365"/>
      <c r="C133" s="616"/>
      <c r="D133" s="666"/>
      <c r="E133" s="667" t="s">
        <v>142</v>
      </c>
      <c r="F133" s="668"/>
      <c r="G133" s="668"/>
      <c r="H133" s="669"/>
      <c r="I133" s="826"/>
      <c r="J133" s="826"/>
      <c r="K133" s="616"/>
      <c r="L133" s="617"/>
    </row>
    <row r="134" spans="2:14" ht="14.25" thickTop="1" thickBot="1" x14ac:dyDescent="0.25">
      <c r="B134" s="365"/>
      <c r="C134" s="616"/>
      <c r="D134" s="666"/>
      <c r="E134" s="667" t="s">
        <v>46</v>
      </c>
      <c r="F134" s="668"/>
      <c r="G134" s="668"/>
      <c r="H134" s="669"/>
      <c r="I134" s="826"/>
      <c r="J134" s="826"/>
      <c r="K134" s="616"/>
      <c r="L134" s="617"/>
    </row>
    <row r="135" spans="2:14" ht="14.25" thickTop="1" thickBot="1" x14ac:dyDescent="0.25">
      <c r="B135" s="365"/>
      <c r="C135" s="616"/>
      <c r="D135" s="666"/>
      <c r="E135" s="680" t="s">
        <v>45</v>
      </c>
      <c r="F135" s="678"/>
      <c r="G135" s="678"/>
      <c r="H135" s="678"/>
      <c r="I135" s="826"/>
      <c r="J135" s="826"/>
      <c r="K135" s="616"/>
      <c r="L135" s="617"/>
    </row>
    <row r="136" spans="2:14" ht="14.25" thickTop="1" thickBot="1" x14ac:dyDescent="0.25">
      <c r="B136" s="365"/>
      <c r="C136" s="616"/>
      <c r="D136" s="666"/>
      <c r="E136" s="670" t="s">
        <v>145</v>
      </c>
      <c r="F136" s="660"/>
      <c r="G136" s="660"/>
      <c r="H136" s="660"/>
      <c r="I136" s="826"/>
      <c r="J136" s="826"/>
      <c r="K136" s="616"/>
      <c r="L136" s="617"/>
    </row>
    <row r="137" spans="2:14" ht="16.5" thickTop="1" thickBot="1" x14ac:dyDescent="0.25">
      <c r="B137" s="365"/>
      <c r="C137" s="616"/>
      <c r="D137" s="73" t="s">
        <v>146</v>
      </c>
      <c r="E137" s="155"/>
      <c r="F137" s="156"/>
      <c r="G137" s="681"/>
      <c r="H137" s="681"/>
      <c r="I137" s="779">
        <f>(I138+I143+I148+I153+I158+I163+I168)</f>
        <v>0</v>
      </c>
      <c r="J137" s="780"/>
      <c r="K137" s="616"/>
      <c r="L137" s="617"/>
    </row>
    <row r="138" spans="2:14" ht="14.25" thickTop="1" thickBot="1" x14ac:dyDescent="0.25">
      <c r="B138" s="365"/>
      <c r="C138" s="616"/>
      <c r="D138" s="682"/>
      <c r="E138" s="209" t="s">
        <v>23</v>
      </c>
      <c r="F138" s="671"/>
      <c r="G138" s="671"/>
      <c r="H138" s="675"/>
      <c r="I138" s="841">
        <f>(I139+I140+I141+I142)</f>
        <v>0</v>
      </c>
      <c r="J138" s="842"/>
      <c r="K138" s="616"/>
      <c r="L138" s="617"/>
      <c r="N138" s="614"/>
    </row>
    <row r="139" spans="2:14" ht="14.25" thickTop="1" thickBot="1" x14ac:dyDescent="0.25">
      <c r="B139" s="365"/>
      <c r="C139" s="616"/>
      <c r="D139" s="683"/>
      <c r="E139" s="684" t="s">
        <v>42</v>
      </c>
      <c r="F139" s="678"/>
      <c r="G139" s="678"/>
      <c r="H139" s="679"/>
      <c r="I139" s="826"/>
      <c r="J139" s="826"/>
      <c r="K139" s="616"/>
      <c r="L139" s="617"/>
      <c r="N139" s="614"/>
    </row>
    <row r="140" spans="2:14" ht="14.25" thickTop="1" thickBot="1" x14ac:dyDescent="0.25">
      <c r="B140" s="365"/>
      <c r="C140" s="616"/>
      <c r="D140" s="683"/>
      <c r="E140" s="684" t="s">
        <v>142</v>
      </c>
      <c r="F140" s="678"/>
      <c r="G140" s="678"/>
      <c r="H140" s="679"/>
      <c r="I140" s="826"/>
      <c r="J140" s="826"/>
      <c r="K140" s="616"/>
      <c r="L140" s="617"/>
      <c r="N140" s="614"/>
    </row>
    <row r="141" spans="2:14" ht="14.25" thickTop="1" thickBot="1" x14ac:dyDescent="0.25">
      <c r="B141" s="365"/>
      <c r="C141" s="616"/>
      <c r="D141" s="683"/>
      <c r="E141" s="684" t="s">
        <v>22</v>
      </c>
      <c r="F141" s="678"/>
      <c r="G141" s="678"/>
      <c r="H141" s="679"/>
      <c r="I141" s="826"/>
      <c r="J141" s="826"/>
      <c r="K141" s="616"/>
      <c r="L141" s="617"/>
      <c r="N141" s="614"/>
    </row>
    <row r="142" spans="2:14" ht="14.25" thickTop="1" thickBot="1" x14ac:dyDescent="0.25">
      <c r="B142" s="365"/>
      <c r="C142" s="616"/>
      <c r="D142" s="683"/>
      <c r="E142" s="684" t="s">
        <v>21</v>
      </c>
      <c r="F142" s="685"/>
      <c r="G142" s="685"/>
      <c r="H142" s="686"/>
      <c r="I142" s="826"/>
      <c r="J142" s="826"/>
      <c r="K142" s="616"/>
      <c r="L142" s="617"/>
      <c r="M142" s="614"/>
      <c r="N142" s="614"/>
    </row>
    <row r="143" spans="2:14" ht="14.25" thickTop="1" thickBot="1" x14ac:dyDescent="0.25">
      <c r="B143" s="365"/>
      <c r="C143" s="616"/>
      <c r="D143" s="683"/>
      <c r="E143" s="210" t="s">
        <v>8</v>
      </c>
      <c r="F143" s="687"/>
      <c r="G143" s="687"/>
      <c r="H143" s="687"/>
      <c r="I143" s="843">
        <f>(I144+I145+I146+I147)</f>
        <v>0</v>
      </c>
      <c r="J143" s="843"/>
      <c r="K143" s="616"/>
      <c r="L143" s="617"/>
      <c r="M143" s="614"/>
      <c r="N143" s="614"/>
    </row>
    <row r="144" spans="2:14" ht="14.25" thickTop="1" thickBot="1" x14ac:dyDescent="0.25">
      <c r="B144" s="365"/>
      <c r="C144" s="616"/>
      <c r="D144" s="683"/>
      <c r="E144" s="684" t="s">
        <v>42</v>
      </c>
      <c r="F144" s="678"/>
      <c r="G144" s="678"/>
      <c r="H144" s="679"/>
      <c r="I144" s="826"/>
      <c r="J144" s="826"/>
      <c r="K144" s="616"/>
      <c r="L144" s="617"/>
      <c r="M144" s="614"/>
      <c r="N144" s="614"/>
    </row>
    <row r="145" spans="1:14" ht="14.25" thickTop="1" thickBot="1" x14ac:dyDescent="0.25">
      <c r="B145" s="365"/>
      <c r="C145" s="616"/>
      <c r="D145" s="683"/>
      <c r="E145" s="684" t="s">
        <v>142</v>
      </c>
      <c r="F145" s="678"/>
      <c r="G145" s="678"/>
      <c r="H145" s="679"/>
      <c r="I145" s="826"/>
      <c r="J145" s="826"/>
      <c r="K145" s="616"/>
      <c r="L145" s="617"/>
      <c r="M145" s="614"/>
      <c r="N145" s="614"/>
    </row>
    <row r="146" spans="1:14" ht="14.25" thickTop="1" thickBot="1" x14ac:dyDescent="0.25">
      <c r="B146" s="365"/>
      <c r="C146" s="616"/>
      <c r="D146" s="683"/>
      <c r="E146" s="684" t="s">
        <v>22</v>
      </c>
      <c r="F146" s="678"/>
      <c r="G146" s="678"/>
      <c r="H146" s="679"/>
      <c r="I146" s="826"/>
      <c r="J146" s="826"/>
      <c r="K146" s="616"/>
      <c r="L146" s="617"/>
      <c r="M146" s="614"/>
      <c r="N146" s="614"/>
    </row>
    <row r="147" spans="1:14" ht="14.25" thickTop="1" thickBot="1" x14ac:dyDescent="0.25">
      <c r="B147" s="365"/>
      <c r="C147" s="616"/>
      <c r="D147" s="683"/>
      <c r="E147" s="684" t="s">
        <v>21</v>
      </c>
      <c r="F147" s="685"/>
      <c r="G147" s="685"/>
      <c r="H147" s="686"/>
      <c r="I147" s="826"/>
      <c r="J147" s="826"/>
      <c r="K147" s="616"/>
      <c r="L147" s="617"/>
      <c r="M147" s="614"/>
      <c r="N147" s="614"/>
    </row>
    <row r="148" spans="1:14" ht="14.25" thickTop="1" thickBot="1" x14ac:dyDescent="0.25">
      <c r="B148" s="365"/>
      <c r="C148" s="616"/>
      <c r="D148" s="683"/>
      <c r="E148" s="209" t="s">
        <v>147</v>
      </c>
      <c r="F148" s="671"/>
      <c r="G148" s="671"/>
      <c r="H148" s="675"/>
      <c r="I148" s="841">
        <f>(I149+I150+I151+I152)</f>
        <v>0</v>
      </c>
      <c r="J148" s="842"/>
      <c r="K148" s="616"/>
      <c r="L148" s="617"/>
      <c r="M148" s="614"/>
      <c r="N148" s="614"/>
    </row>
    <row r="149" spans="1:14" ht="14.25" thickTop="1" thickBot="1" x14ac:dyDescent="0.25">
      <c r="B149" s="365"/>
      <c r="C149" s="616"/>
      <c r="D149" s="683"/>
      <c r="E149" s="684" t="s">
        <v>42</v>
      </c>
      <c r="F149" s="678"/>
      <c r="G149" s="678"/>
      <c r="H149" s="679"/>
      <c r="I149" s="826"/>
      <c r="J149" s="826"/>
      <c r="K149" s="616"/>
      <c r="L149" s="617"/>
      <c r="M149" s="614"/>
      <c r="N149" s="614"/>
    </row>
    <row r="150" spans="1:14" ht="14.25" thickTop="1" thickBot="1" x14ac:dyDescent="0.25">
      <c r="B150" s="365"/>
      <c r="C150" s="616"/>
      <c r="D150" s="683"/>
      <c r="E150" s="684" t="s">
        <v>142</v>
      </c>
      <c r="F150" s="678"/>
      <c r="G150" s="678"/>
      <c r="H150" s="679"/>
      <c r="I150" s="826"/>
      <c r="J150" s="826"/>
      <c r="K150" s="616"/>
      <c r="L150" s="617"/>
      <c r="M150" s="614"/>
      <c r="N150" s="614"/>
    </row>
    <row r="151" spans="1:14" ht="14.25" thickTop="1" thickBot="1" x14ac:dyDescent="0.25">
      <c r="B151" s="365"/>
      <c r="C151" s="616"/>
      <c r="D151" s="683"/>
      <c r="E151" s="684" t="s">
        <v>22</v>
      </c>
      <c r="F151" s="678"/>
      <c r="G151" s="678"/>
      <c r="H151" s="679"/>
      <c r="I151" s="826"/>
      <c r="J151" s="826"/>
      <c r="K151" s="616"/>
      <c r="L151" s="617"/>
      <c r="M151" s="614"/>
      <c r="N151" s="614"/>
    </row>
    <row r="152" spans="1:14" ht="14.25" thickTop="1" thickBot="1" x14ac:dyDescent="0.25">
      <c r="B152" s="365"/>
      <c r="C152" s="616"/>
      <c r="D152" s="683"/>
      <c r="E152" s="684" t="s">
        <v>21</v>
      </c>
      <c r="F152" s="685"/>
      <c r="G152" s="685"/>
      <c r="H152" s="686"/>
      <c r="I152" s="826"/>
      <c r="J152" s="826"/>
      <c r="K152" s="616"/>
      <c r="L152" s="617"/>
      <c r="M152" s="614"/>
      <c r="N152" s="614"/>
    </row>
    <row r="153" spans="1:14" ht="14.25" thickTop="1" thickBot="1" x14ac:dyDescent="0.25">
      <c r="B153" s="365"/>
      <c r="C153" s="616"/>
      <c r="D153" s="683"/>
      <c r="E153" s="211" t="s">
        <v>91</v>
      </c>
      <c r="F153" s="671"/>
      <c r="G153" s="671"/>
      <c r="H153" s="675"/>
      <c r="I153" s="843">
        <f>(I154+I155+I156+I157)</f>
        <v>0</v>
      </c>
      <c r="J153" s="843"/>
      <c r="K153" s="616"/>
      <c r="L153" s="617"/>
      <c r="M153" s="614"/>
      <c r="N153" s="614"/>
    </row>
    <row r="154" spans="1:14" ht="14.25" thickTop="1" thickBot="1" x14ac:dyDescent="0.25">
      <c r="B154" s="365"/>
      <c r="C154" s="616"/>
      <c r="D154" s="683"/>
      <c r="E154" s="688" t="s">
        <v>44</v>
      </c>
      <c r="F154" s="663"/>
      <c r="G154" s="663"/>
      <c r="H154" s="664"/>
      <c r="I154" s="826"/>
      <c r="J154" s="826"/>
      <c r="K154" s="616"/>
      <c r="L154" s="617"/>
      <c r="M154" s="614"/>
      <c r="N154" s="614"/>
    </row>
    <row r="155" spans="1:14" ht="14.25" thickTop="1" thickBot="1" x14ac:dyDescent="0.25">
      <c r="B155" s="365"/>
      <c r="C155" s="616"/>
      <c r="D155" s="683"/>
      <c r="E155" s="688" t="s">
        <v>142</v>
      </c>
      <c r="F155" s="663"/>
      <c r="G155" s="663"/>
      <c r="H155" s="664"/>
      <c r="I155" s="826"/>
      <c r="J155" s="826"/>
      <c r="K155" s="616"/>
      <c r="L155" s="617"/>
      <c r="M155" s="614"/>
      <c r="N155" s="614"/>
    </row>
    <row r="156" spans="1:14" ht="14.25" thickTop="1" thickBot="1" x14ac:dyDescent="0.25">
      <c r="B156" s="365"/>
      <c r="C156" s="616"/>
      <c r="D156" s="683"/>
      <c r="E156" s="688" t="s">
        <v>46</v>
      </c>
      <c r="F156" s="663"/>
      <c r="G156" s="663"/>
      <c r="H156" s="664"/>
      <c r="I156" s="826"/>
      <c r="J156" s="826"/>
      <c r="K156" s="616"/>
      <c r="L156" s="617"/>
      <c r="M156" s="614"/>
      <c r="N156" s="614"/>
    </row>
    <row r="157" spans="1:14" ht="14.25" thickTop="1" thickBot="1" x14ac:dyDescent="0.25">
      <c r="A157" s="614"/>
      <c r="B157" s="633"/>
      <c r="C157" s="616"/>
      <c r="D157" s="683"/>
      <c r="E157" s="688" t="s">
        <v>45</v>
      </c>
      <c r="F157" s="663"/>
      <c r="G157" s="663"/>
      <c r="H157" s="664"/>
      <c r="I157" s="826"/>
      <c r="J157" s="826"/>
      <c r="K157" s="616"/>
      <c r="L157" s="617"/>
      <c r="M157" s="614"/>
    </row>
    <row r="158" spans="1:14" ht="14.25" thickTop="1" thickBot="1" x14ac:dyDescent="0.25">
      <c r="A158" s="614"/>
      <c r="B158" s="633"/>
      <c r="C158" s="616"/>
      <c r="D158" s="683"/>
      <c r="E158" s="212" t="s">
        <v>92</v>
      </c>
      <c r="F158" s="671"/>
      <c r="G158" s="671"/>
      <c r="H158" s="675"/>
      <c r="I158" s="843">
        <f>(I159+I160+I161+I162)</f>
        <v>0</v>
      </c>
      <c r="J158" s="843"/>
      <c r="K158" s="616"/>
      <c r="L158" s="617"/>
      <c r="M158" s="614"/>
    </row>
    <row r="159" spans="1:14" ht="14.25" thickTop="1" thickBot="1" x14ac:dyDescent="0.25">
      <c r="A159" s="614"/>
      <c r="B159" s="633"/>
      <c r="C159" s="616"/>
      <c r="D159" s="683"/>
      <c r="E159" s="688" t="s">
        <v>47</v>
      </c>
      <c r="F159" s="663"/>
      <c r="G159" s="663"/>
      <c r="H159" s="664"/>
      <c r="I159" s="826"/>
      <c r="J159" s="826"/>
      <c r="K159" s="616"/>
      <c r="L159" s="617"/>
      <c r="M159" s="614"/>
    </row>
    <row r="160" spans="1:14" ht="14.25" thickTop="1" thickBot="1" x14ac:dyDescent="0.25">
      <c r="A160" s="614"/>
      <c r="B160" s="633"/>
      <c r="C160" s="616"/>
      <c r="D160" s="683"/>
      <c r="E160" s="688" t="s">
        <v>142</v>
      </c>
      <c r="F160" s="663"/>
      <c r="G160" s="663"/>
      <c r="H160" s="664"/>
      <c r="I160" s="826"/>
      <c r="J160" s="826"/>
      <c r="K160" s="616"/>
      <c r="L160" s="617"/>
      <c r="M160" s="614"/>
    </row>
    <row r="161" spans="1:17" ht="14.25" thickTop="1" thickBot="1" x14ac:dyDescent="0.25">
      <c r="A161" s="614"/>
      <c r="B161" s="633"/>
      <c r="C161" s="616"/>
      <c r="D161" s="683"/>
      <c r="E161" s="688" t="s">
        <v>46</v>
      </c>
      <c r="F161" s="663"/>
      <c r="G161" s="663"/>
      <c r="H161" s="664"/>
      <c r="I161" s="826"/>
      <c r="J161" s="826"/>
      <c r="K161" s="616"/>
      <c r="L161" s="617"/>
      <c r="M161" s="614"/>
    </row>
    <row r="162" spans="1:17" ht="14.25" thickTop="1" thickBot="1" x14ac:dyDescent="0.25">
      <c r="A162" s="614"/>
      <c r="B162" s="633"/>
      <c r="C162" s="616"/>
      <c r="D162" s="683"/>
      <c r="E162" s="688" t="s">
        <v>45</v>
      </c>
      <c r="F162" s="663"/>
      <c r="G162" s="663"/>
      <c r="H162" s="664"/>
      <c r="I162" s="826"/>
      <c r="J162" s="826"/>
      <c r="K162" s="616"/>
      <c r="L162" s="617"/>
      <c r="M162" s="614"/>
    </row>
    <row r="163" spans="1:17" ht="14.25" thickTop="1" thickBot="1" x14ac:dyDescent="0.25">
      <c r="A163" s="614"/>
      <c r="B163" s="633"/>
      <c r="C163" s="616"/>
      <c r="D163" s="683"/>
      <c r="E163" s="212" t="s">
        <v>148</v>
      </c>
      <c r="F163" s="689"/>
      <c r="G163" s="689"/>
      <c r="H163" s="690"/>
      <c r="I163" s="843">
        <f>(I164+I165+I166+I167)</f>
        <v>0</v>
      </c>
      <c r="J163" s="843"/>
      <c r="K163" s="616"/>
      <c r="L163" s="617"/>
      <c r="M163" s="614"/>
    </row>
    <row r="164" spans="1:17" ht="14.25" thickTop="1" thickBot="1" x14ac:dyDescent="0.25">
      <c r="A164" s="614"/>
      <c r="B164" s="633"/>
      <c r="C164" s="616"/>
      <c r="D164" s="683"/>
      <c r="E164" s="688" t="s">
        <v>47</v>
      </c>
      <c r="F164" s="663"/>
      <c r="G164" s="663"/>
      <c r="H164" s="664"/>
      <c r="I164" s="826"/>
      <c r="J164" s="826"/>
      <c r="K164" s="616"/>
      <c r="L164" s="617"/>
      <c r="M164" s="614"/>
    </row>
    <row r="165" spans="1:17" ht="14.25" thickTop="1" thickBot="1" x14ac:dyDescent="0.25">
      <c r="A165" s="614"/>
      <c r="B165" s="633"/>
      <c r="C165" s="616"/>
      <c r="D165" s="683"/>
      <c r="E165" s="688" t="s">
        <v>142</v>
      </c>
      <c r="F165" s="663"/>
      <c r="G165" s="663"/>
      <c r="H165" s="664"/>
      <c r="I165" s="844"/>
      <c r="J165" s="844"/>
      <c r="K165" s="616"/>
      <c r="L165" s="617"/>
      <c r="M165" s="614"/>
    </row>
    <row r="166" spans="1:17" ht="14.25" thickTop="1" thickBot="1" x14ac:dyDescent="0.25">
      <c r="A166" s="614"/>
      <c r="B166" s="633"/>
      <c r="C166" s="616"/>
      <c r="D166" s="683"/>
      <c r="E166" s="688" t="s">
        <v>46</v>
      </c>
      <c r="F166" s="663"/>
      <c r="G166" s="663"/>
      <c r="H166" s="664"/>
      <c r="I166" s="826"/>
      <c r="J166" s="826"/>
      <c r="K166" s="616"/>
      <c r="L166" s="617"/>
      <c r="M166" s="614"/>
    </row>
    <row r="167" spans="1:17" ht="14.25" thickTop="1" thickBot="1" x14ac:dyDescent="0.25">
      <c r="A167" s="614"/>
      <c r="B167" s="633"/>
      <c r="C167" s="616"/>
      <c r="D167" s="683"/>
      <c r="E167" s="688" t="s">
        <v>45</v>
      </c>
      <c r="F167" s="663"/>
      <c r="G167" s="663"/>
      <c r="H167" s="664"/>
      <c r="I167" s="826"/>
      <c r="J167" s="826"/>
      <c r="K167" s="616"/>
      <c r="L167" s="617"/>
      <c r="M167" s="614"/>
    </row>
    <row r="168" spans="1:17" ht="14.25" thickTop="1" thickBot="1" x14ac:dyDescent="0.25">
      <c r="A168" s="614"/>
      <c r="B168" s="633"/>
      <c r="C168" s="616"/>
      <c r="D168" s="683"/>
      <c r="E168" s="212" t="s">
        <v>149</v>
      </c>
      <c r="F168" s="689"/>
      <c r="G168" s="689"/>
      <c r="H168" s="690"/>
      <c r="I168" s="843">
        <f>(I169+I170+I171+I172)</f>
        <v>0</v>
      </c>
      <c r="J168" s="843"/>
      <c r="K168" s="616"/>
      <c r="L168" s="617"/>
      <c r="M168" s="614"/>
    </row>
    <row r="169" spans="1:17" ht="14.25" thickTop="1" thickBot="1" x14ac:dyDescent="0.25">
      <c r="A169" s="614"/>
      <c r="B169" s="633"/>
      <c r="C169" s="616"/>
      <c r="D169" s="683"/>
      <c r="E169" s="688" t="s">
        <v>47</v>
      </c>
      <c r="F169" s="663"/>
      <c r="G169" s="663"/>
      <c r="H169" s="664"/>
      <c r="I169" s="826"/>
      <c r="J169" s="826"/>
      <c r="K169" s="616"/>
      <c r="L169" s="617"/>
      <c r="M169" s="614"/>
    </row>
    <row r="170" spans="1:17" ht="14.25" thickTop="1" thickBot="1" x14ac:dyDescent="0.25">
      <c r="A170" s="614"/>
      <c r="B170" s="633"/>
      <c r="C170" s="616"/>
      <c r="D170" s="683"/>
      <c r="E170" s="688" t="s">
        <v>142</v>
      </c>
      <c r="F170" s="663"/>
      <c r="G170" s="663"/>
      <c r="H170" s="664"/>
      <c r="I170" s="826"/>
      <c r="J170" s="826"/>
      <c r="K170" s="616"/>
      <c r="L170" s="617"/>
      <c r="M170" s="614"/>
    </row>
    <row r="171" spans="1:17" ht="14.25" thickTop="1" thickBot="1" x14ac:dyDescent="0.25">
      <c r="A171" s="614"/>
      <c r="B171" s="633"/>
      <c r="C171" s="616"/>
      <c r="D171" s="683"/>
      <c r="E171" s="688" t="s">
        <v>46</v>
      </c>
      <c r="F171" s="663"/>
      <c r="G171" s="663"/>
      <c r="H171" s="664"/>
      <c r="I171" s="826"/>
      <c r="J171" s="826"/>
      <c r="K171" s="616"/>
      <c r="L171" s="617"/>
      <c r="M171" s="614"/>
    </row>
    <row r="172" spans="1:17" ht="14.25" thickTop="1" thickBot="1" x14ac:dyDescent="0.25">
      <c r="A172" s="614"/>
      <c r="B172" s="633"/>
      <c r="C172" s="616"/>
      <c r="D172" s="691"/>
      <c r="E172" s="688" t="s">
        <v>45</v>
      </c>
      <c r="F172" s="663"/>
      <c r="G172" s="663"/>
      <c r="H172" s="664"/>
      <c r="I172" s="826"/>
      <c r="J172" s="826"/>
      <c r="K172" s="616"/>
      <c r="L172" s="617"/>
    </row>
    <row r="173" spans="1:17" ht="16.5" thickTop="1" thickBot="1" x14ac:dyDescent="0.25">
      <c r="B173" s="365"/>
      <c r="C173" s="616"/>
      <c r="D173" s="752" t="s">
        <v>95</v>
      </c>
      <c r="E173" s="692"/>
      <c r="F173" s="681"/>
      <c r="G173" s="681"/>
      <c r="H173" s="693"/>
      <c r="I173" s="807">
        <f>SUM(I174:J210)</f>
        <v>0</v>
      </c>
      <c r="J173" s="807"/>
      <c r="K173" s="616"/>
      <c r="L173" s="617"/>
      <c r="P173" s="614"/>
      <c r="Q173" s="614"/>
    </row>
    <row r="174" spans="1:17" s="614" customFormat="1" ht="14.25" customHeight="1" thickTop="1" thickBot="1" x14ac:dyDescent="0.25">
      <c r="A174" s="608"/>
      <c r="B174" s="365"/>
      <c r="C174" s="365"/>
      <c r="D174" s="694"/>
      <c r="E174" s="695" t="s">
        <v>54</v>
      </c>
      <c r="F174" s="695"/>
      <c r="G174" s="695"/>
      <c r="H174" s="696"/>
      <c r="I174" s="826"/>
      <c r="J174" s="826"/>
      <c r="K174" s="616"/>
      <c r="L174" s="617"/>
      <c r="M174" s="608"/>
      <c r="N174" s="608"/>
      <c r="O174" s="608"/>
      <c r="P174" s="608"/>
      <c r="Q174" s="608"/>
    </row>
    <row r="175" spans="1:17" ht="14.25" customHeight="1" thickTop="1" thickBot="1" x14ac:dyDescent="0.25">
      <c r="B175" s="365"/>
      <c r="C175" s="365"/>
      <c r="D175" s="694"/>
      <c r="E175" s="695" t="s">
        <v>30</v>
      </c>
      <c r="F175" s="663"/>
      <c r="G175" s="663"/>
      <c r="H175" s="664"/>
      <c r="I175" s="826"/>
      <c r="J175" s="826"/>
      <c r="K175" s="616"/>
      <c r="L175" s="617"/>
    </row>
    <row r="176" spans="1:17" ht="14.25" customHeight="1" thickTop="1" thickBot="1" x14ac:dyDescent="0.25">
      <c r="B176" s="365"/>
      <c r="C176" s="365"/>
      <c r="D176" s="694"/>
      <c r="E176" s="695" t="s">
        <v>55</v>
      </c>
      <c r="F176" s="697"/>
      <c r="G176" s="663"/>
      <c r="H176" s="664"/>
      <c r="I176" s="826"/>
      <c r="J176" s="826"/>
      <c r="K176" s="616"/>
      <c r="L176" s="617"/>
    </row>
    <row r="177" spans="2:13" ht="14.25" customHeight="1" thickTop="1" thickBot="1" x14ac:dyDescent="0.25">
      <c r="B177" s="365"/>
      <c r="C177" s="616"/>
      <c r="D177" s="694"/>
      <c r="E177" s="695" t="s">
        <v>97</v>
      </c>
      <c r="F177" s="663"/>
      <c r="G177" s="663"/>
      <c r="H177" s="664"/>
      <c r="I177" s="826"/>
      <c r="J177" s="826"/>
      <c r="K177" s="616"/>
      <c r="L177" s="617"/>
    </row>
    <row r="178" spans="2:13" ht="14.25" customHeight="1" thickTop="1" thickBot="1" x14ac:dyDescent="0.4">
      <c r="B178" s="365"/>
      <c r="C178" s="616"/>
      <c r="D178" s="694"/>
      <c r="E178" s="695" t="s">
        <v>28</v>
      </c>
      <c r="F178" s="663"/>
      <c r="G178" s="663"/>
      <c r="H178" s="664"/>
      <c r="I178" s="826"/>
      <c r="J178" s="826"/>
      <c r="K178" s="616"/>
      <c r="L178" s="617"/>
      <c r="M178" s="61"/>
    </row>
    <row r="179" spans="2:13" ht="14.25" customHeight="1" thickTop="1" thickBot="1" x14ac:dyDescent="0.4">
      <c r="B179" s="365"/>
      <c r="C179" s="616"/>
      <c r="D179" s="694"/>
      <c r="E179" s="198" t="s">
        <v>129</v>
      </c>
      <c r="F179" s="663"/>
      <c r="G179" s="663"/>
      <c r="H179" s="664"/>
      <c r="I179" s="826"/>
      <c r="J179" s="826"/>
      <c r="K179" s="616"/>
      <c r="L179" s="617"/>
      <c r="M179" s="61"/>
    </row>
    <row r="180" spans="2:13" ht="14.25" customHeight="1" thickTop="1" thickBot="1" x14ac:dyDescent="0.25">
      <c r="B180" s="365"/>
      <c r="C180" s="616"/>
      <c r="D180" s="698"/>
      <c r="E180" s="695" t="s">
        <v>98</v>
      </c>
      <c r="F180" s="663"/>
      <c r="G180" s="663"/>
      <c r="H180" s="664"/>
      <c r="I180" s="826"/>
      <c r="J180" s="826"/>
      <c r="K180" s="616"/>
      <c r="L180" s="617"/>
    </row>
    <row r="181" spans="2:13" ht="14.25" customHeight="1" thickTop="1" thickBot="1" x14ac:dyDescent="0.25">
      <c r="B181" s="365"/>
      <c r="C181" s="616"/>
      <c r="D181" s="694"/>
      <c r="E181" s="695" t="s">
        <v>56</v>
      </c>
      <c r="F181" s="663"/>
      <c r="G181" s="663"/>
      <c r="H181" s="664"/>
      <c r="I181" s="826"/>
      <c r="J181" s="826"/>
      <c r="K181" s="616"/>
      <c r="L181" s="617"/>
    </row>
    <row r="182" spans="2:13" ht="14.25" customHeight="1" thickTop="1" thickBot="1" x14ac:dyDescent="0.25">
      <c r="B182" s="365"/>
      <c r="C182" s="616"/>
      <c r="D182" s="698"/>
      <c r="E182" s="699" t="s">
        <v>100</v>
      </c>
      <c r="F182" s="663"/>
      <c r="G182" s="663"/>
      <c r="H182" s="664"/>
      <c r="I182" s="826"/>
      <c r="J182" s="826"/>
      <c r="K182" s="616"/>
      <c r="L182" s="617"/>
    </row>
    <row r="183" spans="2:13" ht="14.25" customHeight="1" thickTop="1" thickBot="1" x14ac:dyDescent="0.25">
      <c r="B183" s="365"/>
      <c r="C183" s="616"/>
      <c r="D183" s="694"/>
      <c r="E183" s="695" t="s">
        <v>99</v>
      </c>
      <c r="F183" s="663"/>
      <c r="G183" s="663"/>
      <c r="H183" s="664"/>
      <c r="I183" s="826"/>
      <c r="J183" s="826"/>
      <c r="K183" s="616"/>
      <c r="L183" s="617"/>
    </row>
    <row r="184" spans="2:13" ht="14.25" customHeight="1" thickTop="1" thickBot="1" x14ac:dyDescent="0.25">
      <c r="B184" s="365"/>
      <c r="C184" s="616"/>
      <c r="D184" s="694"/>
      <c r="E184" s="695" t="s">
        <v>94</v>
      </c>
      <c r="F184" s="663"/>
      <c r="G184" s="663"/>
      <c r="H184" s="664"/>
      <c r="I184" s="826"/>
      <c r="J184" s="826"/>
      <c r="K184" s="616"/>
      <c r="L184" s="617"/>
    </row>
    <row r="185" spans="2:13" ht="14.25" customHeight="1" thickTop="1" thickBot="1" x14ac:dyDescent="0.25">
      <c r="B185" s="365"/>
      <c r="C185" s="616"/>
      <c r="D185" s="694"/>
      <c r="E185" s="700" t="s">
        <v>59</v>
      </c>
      <c r="F185" s="660"/>
      <c r="G185" s="660"/>
      <c r="H185" s="660"/>
      <c r="I185" s="826"/>
      <c r="J185" s="826"/>
      <c r="K185" s="616"/>
      <c r="L185" s="617"/>
    </row>
    <row r="186" spans="2:13" ht="14.25" customHeight="1" thickTop="1" thickBot="1" x14ac:dyDescent="0.25">
      <c r="B186" s="365"/>
      <c r="C186" s="616"/>
      <c r="D186" s="694"/>
      <c r="E186" s="701" t="s">
        <v>103</v>
      </c>
      <c r="F186" s="663"/>
      <c r="G186" s="663"/>
      <c r="H186" s="664"/>
      <c r="I186" s="826"/>
      <c r="J186" s="826"/>
      <c r="K186" s="616"/>
      <c r="L186" s="617"/>
    </row>
    <row r="187" spans="2:13" ht="14.25" customHeight="1" thickTop="1" thickBot="1" x14ac:dyDescent="0.25">
      <c r="B187" s="365"/>
      <c r="C187" s="616"/>
      <c r="D187" s="694"/>
      <c r="E187" s="695" t="s">
        <v>101</v>
      </c>
      <c r="F187" s="660"/>
      <c r="G187" s="660"/>
      <c r="H187" s="660"/>
      <c r="I187" s="826"/>
      <c r="J187" s="826"/>
      <c r="K187" s="616"/>
      <c r="L187" s="617"/>
    </row>
    <row r="188" spans="2:13" ht="14.25" customHeight="1" thickTop="1" thickBot="1" x14ac:dyDescent="0.25">
      <c r="B188" s="365"/>
      <c r="C188" s="616"/>
      <c r="D188" s="694"/>
      <c r="E188" s="695" t="s">
        <v>107</v>
      </c>
      <c r="F188" s="663"/>
      <c r="G188" s="663"/>
      <c r="H188" s="664"/>
      <c r="I188" s="826"/>
      <c r="J188" s="826"/>
      <c r="K188" s="616"/>
      <c r="L188" s="617"/>
    </row>
    <row r="189" spans="2:13" ht="14.25" customHeight="1" thickTop="1" thickBot="1" x14ac:dyDescent="0.25">
      <c r="B189" s="365"/>
      <c r="C189" s="616"/>
      <c r="D189" s="694"/>
      <c r="E189" s="695" t="s">
        <v>93</v>
      </c>
      <c r="F189" s="663"/>
      <c r="G189" s="663"/>
      <c r="H189" s="664"/>
      <c r="I189" s="826"/>
      <c r="J189" s="826"/>
      <c r="K189" s="616"/>
      <c r="L189" s="617"/>
    </row>
    <row r="190" spans="2:13" ht="14.25" customHeight="1" thickTop="1" thickBot="1" x14ac:dyDescent="0.25">
      <c r="B190" s="365"/>
      <c r="C190" s="616"/>
      <c r="D190" s="694"/>
      <c r="E190" s="695" t="s">
        <v>102</v>
      </c>
      <c r="F190" s="697"/>
      <c r="G190" s="663"/>
      <c r="H190" s="664"/>
      <c r="I190" s="826"/>
      <c r="J190" s="826"/>
      <c r="K190" s="616"/>
      <c r="L190" s="617"/>
    </row>
    <row r="191" spans="2:13" ht="14.25" customHeight="1" thickTop="1" thickBot="1" x14ac:dyDescent="0.25">
      <c r="B191" s="365"/>
      <c r="C191" s="365"/>
      <c r="D191" s="698"/>
      <c r="E191" s="695" t="s">
        <v>106</v>
      </c>
      <c r="F191" s="697"/>
      <c r="G191" s="663"/>
      <c r="H191" s="664"/>
      <c r="I191" s="826"/>
      <c r="J191" s="826"/>
      <c r="K191" s="616"/>
      <c r="L191" s="617"/>
    </row>
    <row r="192" spans="2:13" ht="14.25" customHeight="1" thickTop="1" thickBot="1" x14ac:dyDescent="0.25">
      <c r="B192" s="365"/>
      <c r="C192" s="365"/>
      <c r="D192" s="698"/>
      <c r="E192" s="695" t="s">
        <v>70</v>
      </c>
      <c r="F192" s="697"/>
      <c r="G192" s="663"/>
      <c r="H192" s="664"/>
      <c r="I192" s="826"/>
      <c r="J192" s="826"/>
      <c r="K192" s="616"/>
      <c r="L192" s="617"/>
    </row>
    <row r="193" spans="2:12" ht="14.25" customHeight="1" thickTop="1" thickBot="1" x14ac:dyDescent="0.25">
      <c r="B193" s="365"/>
      <c r="C193" s="365"/>
      <c r="D193" s="694"/>
      <c r="E193" s="702" t="s">
        <v>109</v>
      </c>
      <c r="F193" s="660"/>
      <c r="G193" s="660"/>
      <c r="H193" s="660"/>
      <c r="I193" s="826"/>
      <c r="J193" s="826"/>
      <c r="K193" s="616"/>
      <c r="L193" s="617"/>
    </row>
    <row r="194" spans="2:12" ht="14.25" customHeight="1" thickTop="1" thickBot="1" x14ac:dyDescent="0.25">
      <c r="B194" s="365"/>
      <c r="C194" s="365"/>
      <c r="D194" s="694"/>
      <c r="E194" s="702" t="s">
        <v>38</v>
      </c>
      <c r="F194" s="663"/>
      <c r="G194" s="663"/>
      <c r="H194" s="664"/>
      <c r="I194" s="826"/>
      <c r="J194" s="826"/>
      <c r="K194" s="616"/>
      <c r="L194" s="617"/>
    </row>
    <row r="195" spans="2:12" ht="14.25" customHeight="1" thickTop="1" thickBot="1" x14ac:dyDescent="0.25">
      <c r="B195" s="365"/>
      <c r="C195" s="365"/>
      <c r="D195" s="694"/>
      <c r="E195" s="703" t="s">
        <v>74</v>
      </c>
      <c r="F195" s="660"/>
      <c r="G195" s="660"/>
      <c r="H195" s="660"/>
      <c r="I195" s="826"/>
      <c r="J195" s="826"/>
      <c r="K195" s="616"/>
      <c r="L195" s="617"/>
    </row>
    <row r="196" spans="2:12" ht="14.25" customHeight="1" thickTop="1" thickBot="1" x14ac:dyDescent="0.25">
      <c r="B196" s="365"/>
      <c r="C196" s="365"/>
      <c r="D196" s="694"/>
      <c r="E196" s="702" t="s">
        <v>150</v>
      </c>
      <c r="F196" s="663"/>
      <c r="G196" s="663"/>
      <c r="H196" s="664"/>
      <c r="I196" s="826"/>
      <c r="J196" s="826"/>
      <c r="K196" s="616"/>
      <c r="L196" s="617"/>
    </row>
    <row r="197" spans="2:12" ht="14.25" customHeight="1" thickTop="1" thickBot="1" x14ac:dyDescent="0.25">
      <c r="B197" s="365"/>
      <c r="C197" s="365"/>
      <c r="D197" s="698"/>
      <c r="E197" s="702" t="s">
        <v>52</v>
      </c>
      <c r="F197" s="663"/>
      <c r="G197" s="663"/>
      <c r="H197" s="664"/>
      <c r="I197" s="826"/>
      <c r="J197" s="826"/>
      <c r="K197" s="616"/>
      <c r="L197" s="617"/>
    </row>
    <row r="198" spans="2:12" ht="14.25" customHeight="1" thickTop="1" thickBot="1" x14ac:dyDescent="0.25">
      <c r="B198" s="365"/>
      <c r="C198" s="365"/>
      <c r="D198" s="698"/>
      <c r="E198" s="704" t="s">
        <v>110</v>
      </c>
      <c r="F198" s="663"/>
      <c r="G198" s="663"/>
      <c r="H198" s="664"/>
      <c r="I198" s="826"/>
      <c r="J198" s="826"/>
      <c r="K198" s="616"/>
      <c r="L198" s="617"/>
    </row>
    <row r="199" spans="2:12" ht="14.25" customHeight="1" thickTop="1" thickBot="1" x14ac:dyDescent="0.25">
      <c r="B199" s="365"/>
      <c r="C199" s="365"/>
      <c r="D199" s="698"/>
      <c r="E199" s="702" t="s">
        <v>75</v>
      </c>
      <c r="F199" s="663"/>
      <c r="G199" s="663"/>
      <c r="H199" s="664"/>
      <c r="I199" s="826"/>
      <c r="J199" s="826"/>
      <c r="K199" s="616"/>
      <c r="L199" s="617"/>
    </row>
    <row r="200" spans="2:12" ht="14.25" customHeight="1" thickTop="1" thickBot="1" x14ac:dyDescent="0.25">
      <c r="B200" s="365"/>
      <c r="C200" s="365"/>
      <c r="D200" s="698"/>
      <c r="E200" s="702" t="s">
        <v>111</v>
      </c>
      <c r="F200" s="663"/>
      <c r="G200" s="663"/>
      <c r="H200" s="664"/>
      <c r="I200" s="826"/>
      <c r="J200" s="826"/>
      <c r="K200" s="616"/>
      <c r="L200" s="617"/>
    </row>
    <row r="201" spans="2:12" ht="14.25" customHeight="1" thickTop="1" thickBot="1" x14ac:dyDescent="0.25">
      <c r="B201" s="365"/>
      <c r="C201" s="365"/>
      <c r="D201" s="698"/>
      <c r="E201" s="702" t="s">
        <v>151</v>
      </c>
      <c r="F201" s="663"/>
      <c r="G201" s="663"/>
      <c r="H201" s="664"/>
      <c r="I201" s="826"/>
      <c r="J201" s="826"/>
      <c r="K201" s="616"/>
      <c r="L201" s="617"/>
    </row>
    <row r="202" spans="2:12" ht="14.25" customHeight="1" thickTop="1" thickBot="1" x14ac:dyDescent="0.25">
      <c r="B202" s="365"/>
      <c r="C202" s="365"/>
      <c r="D202" s="698"/>
      <c r="E202" s="702" t="s">
        <v>152</v>
      </c>
      <c r="F202" s="663"/>
      <c r="G202" s="663"/>
      <c r="H202" s="664"/>
      <c r="I202" s="826"/>
      <c r="J202" s="826"/>
      <c r="K202" s="616"/>
      <c r="L202" s="617"/>
    </row>
    <row r="203" spans="2:12" ht="14.25" customHeight="1" thickTop="1" thickBot="1" x14ac:dyDescent="0.25">
      <c r="B203" s="365"/>
      <c r="C203" s="365"/>
      <c r="D203" s="698"/>
      <c r="E203" s="702" t="s">
        <v>153</v>
      </c>
      <c r="F203" s="663"/>
      <c r="G203" s="663"/>
      <c r="H203" s="664"/>
      <c r="I203" s="826"/>
      <c r="J203" s="826"/>
      <c r="K203" s="616"/>
      <c r="L203" s="617"/>
    </row>
    <row r="204" spans="2:12" ht="14.25" customHeight="1" thickTop="1" thickBot="1" x14ac:dyDescent="0.25">
      <c r="B204" s="365"/>
      <c r="C204" s="365"/>
      <c r="D204" s="698"/>
      <c r="E204" s="702" t="s">
        <v>154</v>
      </c>
      <c r="F204" s="663"/>
      <c r="G204" s="663"/>
      <c r="H204" s="664"/>
      <c r="I204" s="826"/>
      <c r="J204" s="826"/>
      <c r="K204" s="616"/>
      <c r="L204" s="617"/>
    </row>
    <row r="205" spans="2:12" ht="14.25" customHeight="1" thickTop="1" thickBot="1" x14ac:dyDescent="0.25">
      <c r="B205" s="365"/>
      <c r="C205" s="365"/>
      <c r="D205" s="698"/>
      <c r="E205" s="703" t="s">
        <v>108</v>
      </c>
      <c r="F205" s="663"/>
      <c r="G205" s="663"/>
      <c r="H205" s="664"/>
      <c r="I205" s="826"/>
      <c r="J205" s="826"/>
      <c r="K205" s="616"/>
      <c r="L205" s="617"/>
    </row>
    <row r="206" spans="2:12" ht="14.25" customHeight="1" thickTop="1" thickBot="1" x14ac:dyDescent="0.25">
      <c r="B206" s="365"/>
      <c r="C206" s="365"/>
      <c r="D206" s="694"/>
      <c r="E206" s="678" t="s">
        <v>105</v>
      </c>
      <c r="F206" s="660"/>
      <c r="G206" s="660"/>
      <c r="H206" s="660"/>
      <c r="I206" s="826"/>
      <c r="J206" s="826"/>
      <c r="K206" s="616"/>
      <c r="L206" s="617"/>
    </row>
    <row r="207" spans="2:12" ht="14.25" customHeight="1" thickTop="1" thickBot="1" x14ac:dyDescent="0.25">
      <c r="B207" s="365"/>
      <c r="C207" s="365"/>
      <c r="D207" s="68"/>
      <c r="E207" s="702" t="s">
        <v>104</v>
      </c>
      <c r="F207" s="663"/>
      <c r="G207" s="663"/>
      <c r="H207" s="664"/>
      <c r="I207" s="826"/>
      <c r="J207" s="826"/>
      <c r="K207" s="616"/>
      <c r="L207" s="617"/>
    </row>
    <row r="208" spans="2:12" ht="14.25" customHeight="1" thickTop="1" thickBot="1" x14ac:dyDescent="0.25">
      <c r="B208" s="365"/>
      <c r="C208" s="365"/>
      <c r="D208" s="698"/>
      <c r="E208" s="678" t="s">
        <v>96</v>
      </c>
      <c r="F208" s="663"/>
      <c r="G208" s="663"/>
      <c r="H208" s="664"/>
      <c r="I208" s="845"/>
      <c r="J208" s="845"/>
      <c r="K208" s="616"/>
      <c r="L208" s="617"/>
    </row>
    <row r="209" spans="2:12" ht="14.25" customHeight="1" thickTop="1" thickBot="1" x14ac:dyDescent="0.25">
      <c r="B209" s="365"/>
      <c r="C209" s="365"/>
      <c r="D209" s="698"/>
      <c r="E209" s="702" t="s">
        <v>155</v>
      </c>
      <c r="F209" s="663"/>
      <c r="G209" s="663"/>
      <c r="H209" s="664"/>
      <c r="I209" s="845"/>
      <c r="J209" s="845"/>
      <c r="K209" s="616"/>
      <c r="L209" s="617"/>
    </row>
    <row r="210" spans="2:12" ht="14.25" customHeight="1" thickTop="1" thickBot="1" x14ac:dyDescent="0.25">
      <c r="B210" s="365"/>
      <c r="C210" s="365"/>
      <c r="D210" s="706"/>
      <c r="E210" s="216" t="s">
        <v>50</v>
      </c>
      <c r="F210" s="663"/>
      <c r="G210" s="663"/>
      <c r="H210" s="664"/>
      <c r="I210" s="845"/>
      <c r="J210" s="845"/>
      <c r="K210" s="616"/>
      <c r="L210" s="617"/>
    </row>
    <row r="211" spans="2:12" ht="16.5" thickTop="1" thickBot="1" x14ac:dyDescent="0.25">
      <c r="B211" s="365"/>
      <c r="C211" s="365"/>
      <c r="D211" s="75" t="s">
        <v>157</v>
      </c>
      <c r="E211" s="220"/>
      <c r="F211" s="171"/>
      <c r="G211" s="171"/>
      <c r="H211" s="172"/>
      <c r="I211" s="769">
        <f>SUM(I212:J214)</f>
        <v>6</v>
      </c>
      <c r="J211" s="770"/>
      <c r="K211" s="616"/>
      <c r="L211" s="617"/>
    </row>
    <row r="212" spans="2:12" ht="14.25" thickTop="1" thickBot="1" x14ac:dyDescent="0.25">
      <c r="B212" s="365"/>
      <c r="C212" s="365"/>
      <c r="D212" s="707"/>
      <c r="E212" s="688" t="s">
        <v>115</v>
      </c>
      <c r="F212" s="663"/>
      <c r="G212" s="663"/>
      <c r="H212" s="664"/>
      <c r="I212" s="845">
        <v>3</v>
      </c>
      <c r="J212" s="845"/>
      <c r="K212" s="616"/>
      <c r="L212" s="617"/>
    </row>
    <row r="213" spans="2:12" ht="14.25" thickTop="1" thickBot="1" x14ac:dyDescent="0.25">
      <c r="B213" s="365"/>
      <c r="C213" s="365"/>
      <c r="D213" s="708"/>
      <c r="E213" s="688" t="s">
        <v>158</v>
      </c>
      <c r="F213" s="663"/>
      <c r="G213" s="663"/>
      <c r="H213" s="664"/>
      <c r="I213" s="845"/>
      <c r="J213" s="845"/>
      <c r="K213" s="616"/>
      <c r="L213" s="617"/>
    </row>
    <row r="214" spans="2:12" ht="14.25" thickTop="1" thickBot="1" x14ac:dyDescent="0.25">
      <c r="B214" s="365"/>
      <c r="C214" s="365"/>
      <c r="D214" s="708"/>
      <c r="E214" s="688" t="s">
        <v>159</v>
      </c>
      <c r="F214" s="668"/>
      <c r="G214" s="668"/>
      <c r="H214" s="669"/>
      <c r="I214" s="846">
        <v>3</v>
      </c>
      <c r="J214" s="847"/>
      <c r="K214" s="616"/>
      <c r="L214" s="617"/>
    </row>
    <row r="215" spans="2:12" ht="16.5" thickTop="1" thickBot="1" x14ac:dyDescent="0.3">
      <c r="B215" s="365"/>
      <c r="C215" s="365"/>
      <c r="D215" s="633"/>
      <c r="E215" s="224" t="s">
        <v>116</v>
      </c>
      <c r="F215" s="709"/>
      <c r="G215" s="709"/>
      <c r="H215" s="710"/>
      <c r="I215" s="815">
        <f>(I216+I217)</f>
        <v>0</v>
      </c>
      <c r="J215" s="815"/>
      <c r="K215" s="616"/>
      <c r="L215" s="617"/>
    </row>
    <row r="216" spans="2:12" ht="14.25" thickTop="1" thickBot="1" x14ac:dyDescent="0.25">
      <c r="B216" s="365"/>
      <c r="C216" s="365"/>
      <c r="D216" s="708"/>
      <c r="E216" s="711" t="s">
        <v>175</v>
      </c>
      <c r="F216" s="663"/>
      <c r="G216" s="663"/>
      <c r="H216" s="664"/>
      <c r="I216" s="845"/>
      <c r="J216" s="845"/>
      <c r="K216" s="616"/>
      <c r="L216" s="617"/>
    </row>
    <row r="217" spans="2:12" ht="14.25" thickTop="1" thickBot="1" x14ac:dyDescent="0.25">
      <c r="B217"/>
      <c r="C217" s="365"/>
      <c r="D217" s="28"/>
      <c r="E217" s="712" t="s">
        <v>176</v>
      </c>
      <c r="F217" s="713"/>
      <c r="G217" s="713"/>
      <c r="H217" s="714"/>
      <c r="I217" s="851"/>
      <c r="J217" s="851"/>
      <c r="K217" s="616"/>
      <c r="L217" s="617"/>
    </row>
    <row r="218" spans="2:12" ht="15.75" thickTop="1" thickBot="1" x14ac:dyDescent="0.25">
      <c r="B218" s="365"/>
      <c r="C218" s="365"/>
      <c r="D218" s="708"/>
      <c r="E218" s="223" t="s">
        <v>120</v>
      </c>
      <c r="F218" s="217"/>
      <c r="G218" s="217"/>
      <c r="H218" s="218"/>
      <c r="I218" s="815">
        <f>(I219+I220+I221+I222)</f>
        <v>0</v>
      </c>
      <c r="J218" s="815"/>
      <c r="K218" s="616"/>
      <c r="L218" s="617"/>
    </row>
    <row r="219" spans="2:12" ht="14.25" thickTop="1" thickBot="1" x14ac:dyDescent="0.25">
      <c r="B219" s="365"/>
      <c r="C219" s="365"/>
      <c r="D219" s="708"/>
      <c r="E219" s="716" t="s">
        <v>160</v>
      </c>
      <c r="F219" s="684"/>
      <c r="G219" s="684"/>
      <c r="H219" s="717"/>
      <c r="I219" s="852"/>
      <c r="J219" s="853"/>
      <c r="K219" s="616"/>
      <c r="L219" s="617"/>
    </row>
    <row r="220" spans="2:12" ht="14.25" thickTop="1" thickBot="1" x14ac:dyDescent="0.25">
      <c r="B220" s="365"/>
      <c r="C220" s="365"/>
      <c r="D220" s="708"/>
      <c r="E220" s="716" t="s">
        <v>118</v>
      </c>
      <c r="F220" s="684"/>
      <c r="G220" s="684"/>
      <c r="H220" s="717"/>
      <c r="I220" s="846"/>
      <c r="J220" s="847"/>
      <c r="K220" s="616"/>
      <c r="L220" s="617"/>
    </row>
    <row r="221" spans="2:12" ht="14.25" thickTop="1" thickBot="1" x14ac:dyDescent="0.25">
      <c r="B221" s="365"/>
      <c r="C221" s="365"/>
      <c r="D221" s="708"/>
      <c r="E221" s="716" t="s">
        <v>119</v>
      </c>
      <c r="F221" s="684"/>
      <c r="G221" s="684"/>
      <c r="H221" s="717"/>
      <c r="I221" s="846"/>
      <c r="J221" s="847"/>
      <c r="K221" s="616"/>
      <c r="L221" s="617"/>
    </row>
    <row r="222" spans="2:12" ht="14.25" thickTop="1" thickBot="1" x14ac:dyDescent="0.25">
      <c r="B222" s="365"/>
      <c r="C222" s="365"/>
      <c r="D222" s="708"/>
      <c r="E222" s="704" t="s">
        <v>161</v>
      </c>
      <c r="F222" s="663"/>
      <c r="G222" s="663"/>
      <c r="H222" s="664"/>
      <c r="I222" s="846"/>
      <c r="J222" s="847"/>
      <c r="K222" s="616"/>
      <c r="L222" s="617"/>
    </row>
    <row r="223" spans="2:12" ht="16.5" thickTop="1" thickBot="1" x14ac:dyDescent="0.25">
      <c r="B223" s="365"/>
      <c r="C223" s="365"/>
      <c r="D223" s="221" t="s">
        <v>162</v>
      </c>
      <c r="E223" s="220"/>
      <c r="F223" s="220"/>
      <c r="G223" s="220"/>
      <c r="H223" s="222"/>
      <c r="I223" s="769">
        <f>(I224+I225+I226)</f>
        <v>2</v>
      </c>
      <c r="J223" s="770"/>
      <c r="K223" s="616"/>
      <c r="L223" s="617"/>
    </row>
    <row r="224" spans="2:12" ht="14.25" thickTop="1" thickBot="1" x14ac:dyDescent="0.25">
      <c r="B224" s="365"/>
      <c r="C224" s="365"/>
      <c r="D224" s="708"/>
      <c r="E224" s="718" t="s">
        <v>10</v>
      </c>
      <c r="F224" s="660"/>
      <c r="G224" s="660"/>
      <c r="H224" s="660"/>
      <c r="I224" s="851">
        <v>1</v>
      </c>
      <c r="J224" s="851"/>
      <c r="K224" s="616"/>
      <c r="L224" s="617"/>
    </row>
    <row r="225" spans="2:13" ht="14.25" thickTop="1" thickBot="1" x14ac:dyDescent="0.25">
      <c r="B225" s="365"/>
      <c r="C225" s="365"/>
      <c r="D225" s="708"/>
      <c r="E225" s="688" t="s">
        <v>163</v>
      </c>
      <c r="F225" s="663"/>
      <c r="G225" s="663"/>
      <c r="H225" s="664"/>
      <c r="I225" s="845"/>
      <c r="J225" s="845"/>
      <c r="K225" s="616"/>
      <c r="L225" s="617"/>
    </row>
    <row r="226" spans="2:13" ht="14.25" thickTop="1" thickBot="1" x14ac:dyDescent="0.25">
      <c r="B226" s="365"/>
      <c r="C226" s="365"/>
      <c r="D226" s="708"/>
      <c r="E226" s="719" t="s">
        <v>164</v>
      </c>
      <c r="F226" s="668"/>
      <c r="G226" s="668"/>
      <c r="H226" s="669"/>
      <c r="I226" s="845">
        <v>1</v>
      </c>
      <c r="J226" s="845"/>
      <c r="K226" s="616"/>
      <c r="L226" s="617"/>
    </row>
    <row r="227" spans="2:13" ht="16.5" thickTop="1" thickBot="1" x14ac:dyDescent="0.25">
      <c r="B227" s="365"/>
      <c r="C227" s="365"/>
      <c r="D227" s="221" t="s">
        <v>165</v>
      </c>
      <c r="E227" s="220"/>
      <c r="F227" s="220"/>
      <c r="G227" s="220"/>
      <c r="H227" s="222"/>
      <c r="I227" s="769">
        <f>(I228+I229+I230+I231)</f>
        <v>0</v>
      </c>
      <c r="J227" s="770"/>
      <c r="K227" s="616"/>
      <c r="L227" s="617"/>
      <c r="M227" s="720"/>
    </row>
    <row r="228" spans="2:13" ht="14.25" thickTop="1" thickBot="1" x14ac:dyDescent="0.25">
      <c r="B228" s="365"/>
      <c r="C228" s="365"/>
      <c r="D228" s="707"/>
      <c r="E228" s="688" t="s">
        <v>10</v>
      </c>
      <c r="F228" s="663"/>
      <c r="G228" s="663"/>
      <c r="H228" s="664"/>
      <c r="I228" s="846"/>
      <c r="J228" s="847"/>
      <c r="K228" s="616"/>
      <c r="L228" s="617"/>
    </row>
    <row r="229" spans="2:13" ht="14.25" thickTop="1" thickBot="1" x14ac:dyDescent="0.25">
      <c r="B229" s="365"/>
      <c r="C229" s="365"/>
      <c r="D229" s="708"/>
      <c r="E229" s="688" t="s">
        <v>163</v>
      </c>
      <c r="F229" s="663"/>
      <c r="G229" s="663"/>
      <c r="H229" s="664"/>
      <c r="I229" s="846"/>
      <c r="J229" s="847"/>
      <c r="K229" s="616"/>
      <c r="L229" s="721"/>
    </row>
    <row r="230" spans="2:13" ht="14.25" thickTop="1" thickBot="1" x14ac:dyDescent="0.25">
      <c r="B230" s="365"/>
      <c r="C230" s="365"/>
      <c r="D230" s="708"/>
      <c r="E230" s="719" t="s">
        <v>164</v>
      </c>
      <c r="F230" s="668"/>
      <c r="G230" s="668"/>
      <c r="H230" s="669"/>
      <c r="I230" s="846"/>
      <c r="J230" s="847"/>
      <c r="K230" s="616"/>
      <c r="L230" s="617"/>
    </row>
    <row r="231" spans="2:13" ht="14.25" thickTop="1" thickBot="1" x14ac:dyDescent="0.25">
      <c r="B231" s="365"/>
      <c r="C231" s="365"/>
      <c r="D231" s="708"/>
      <c r="E231" s="719" t="s">
        <v>166</v>
      </c>
      <c r="F231" s="668"/>
      <c r="G231" s="668"/>
      <c r="H231" s="669"/>
      <c r="I231" s="846"/>
      <c r="J231" s="847"/>
      <c r="K231" s="616"/>
      <c r="L231" s="617"/>
    </row>
    <row r="232" spans="2:13" ht="16.5" thickTop="1" thickBot="1" x14ac:dyDescent="0.3">
      <c r="B232" s="365"/>
      <c r="C232" s="365"/>
      <c r="D232" s="708"/>
      <c r="E232" s="848" t="s">
        <v>31</v>
      </c>
      <c r="F232" s="849"/>
      <c r="G232" s="849"/>
      <c r="H232" s="850"/>
      <c r="I232" s="815">
        <f>(I233+I234+I235+I236)</f>
        <v>0</v>
      </c>
      <c r="J232" s="815"/>
      <c r="K232" s="616"/>
      <c r="L232" s="617"/>
    </row>
    <row r="233" spans="2:13" ht="14.25" thickTop="1" thickBot="1" x14ac:dyDescent="0.25">
      <c r="B233" s="365"/>
      <c r="C233" s="365"/>
      <c r="D233" s="708"/>
      <c r="E233" s="718" t="s">
        <v>10</v>
      </c>
      <c r="F233" s="660"/>
      <c r="G233" s="660"/>
      <c r="H233" s="660"/>
      <c r="I233" s="846"/>
      <c r="J233" s="847"/>
      <c r="K233" s="616"/>
      <c r="L233" s="617"/>
    </row>
    <row r="234" spans="2:13" ht="14.25" thickTop="1" thickBot="1" x14ac:dyDescent="0.25">
      <c r="B234" s="365"/>
      <c r="C234" s="365"/>
      <c r="D234" s="708"/>
      <c r="E234" s="688" t="s">
        <v>163</v>
      </c>
      <c r="F234" s="663"/>
      <c r="G234" s="663"/>
      <c r="H234" s="664"/>
      <c r="I234" s="846"/>
      <c r="J234" s="847"/>
      <c r="K234" s="616"/>
      <c r="L234" s="617"/>
    </row>
    <row r="235" spans="2:13" ht="14.25" thickTop="1" thickBot="1" x14ac:dyDescent="0.25">
      <c r="B235" s="365"/>
      <c r="C235" s="365"/>
      <c r="D235" s="708"/>
      <c r="E235" s="719" t="s">
        <v>164</v>
      </c>
      <c r="F235" s="668"/>
      <c r="G235" s="668"/>
      <c r="H235" s="669"/>
      <c r="I235" s="846"/>
      <c r="J235" s="847"/>
      <c r="K235" s="616"/>
      <c r="L235" s="617"/>
    </row>
    <row r="236" spans="2:13" ht="14.25" thickTop="1" thickBot="1" x14ac:dyDescent="0.25">
      <c r="B236" s="365"/>
      <c r="C236" s="365"/>
      <c r="D236" s="708"/>
      <c r="E236" s="688" t="s">
        <v>44</v>
      </c>
      <c r="F236" s="668"/>
      <c r="G236" s="668"/>
      <c r="H236" s="669"/>
      <c r="I236" s="846"/>
      <c r="J236" s="847"/>
      <c r="K236" s="616"/>
      <c r="L236" s="617"/>
    </row>
    <row r="237" spans="2:13" ht="16.5" thickTop="1" thickBot="1" x14ac:dyDescent="0.25">
      <c r="B237" s="365"/>
      <c r="C237" s="722"/>
      <c r="D237" s="751" t="s">
        <v>171</v>
      </c>
      <c r="E237" s="155"/>
      <c r="F237" s="723"/>
      <c r="G237" s="681"/>
      <c r="H237" s="693"/>
      <c r="I237" s="787">
        <f>(I238+I239+I240+I241)</f>
        <v>4</v>
      </c>
      <c r="J237" s="787"/>
      <c r="K237" s="365"/>
      <c r="L237" s="617"/>
    </row>
    <row r="238" spans="2:13" ht="14.25" thickTop="1" thickBot="1" x14ac:dyDescent="0.25">
      <c r="B238" s="365"/>
      <c r="C238" s="609"/>
      <c r="D238" s="724"/>
      <c r="E238" s="725" t="s">
        <v>167</v>
      </c>
      <c r="F238" s="713"/>
      <c r="G238" s="713"/>
      <c r="H238" s="714"/>
      <c r="I238" s="845"/>
      <c r="J238" s="845"/>
      <c r="K238" s="365"/>
      <c r="L238" s="617"/>
    </row>
    <row r="239" spans="2:13" ht="12.75" customHeight="1" thickTop="1" thickBot="1" x14ac:dyDescent="0.25">
      <c r="B239" s="365"/>
      <c r="C239" s="87"/>
      <c r="D239" s="722"/>
      <c r="E239" s="713" t="s">
        <v>168</v>
      </c>
      <c r="F239" s="713"/>
      <c r="G239" s="713"/>
      <c r="H239" s="713"/>
      <c r="I239" s="851"/>
      <c r="J239" s="851"/>
      <c r="K239" s="365"/>
    </row>
    <row r="240" spans="2:13" ht="12.75" customHeight="1" thickTop="1" thickBot="1" x14ac:dyDescent="0.25">
      <c r="B240" s="365"/>
      <c r="C240" s="87"/>
      <c r="D240" s="722"/>
      <c r="E240" s="726" t="s">
        <v>169</v>
      </c>
      <c r="F240" s="713"/>
      <c r="G240" s="713"/>
      <c r="H240" s="714"/>
      <c r="I240" s="845">
        <v>4</v>
      </c>
      <c r="J240" s="845"/>
      <c r="K240" s="365"/>
    </row>
    <row r="241" spans="2:11" ht="13.5" customHeight="1" thickTop="1" thickBot="1" x14ac:dyDescent="0.25">
      <c r="B241" s="365"/>
      <c r="C241" s="87"/>
      <c r="D241" s="722"/>
      <c r="E241" s="726" t="s">
        <v>170</v>
      </c>
      <c r="F241" s="713"/>
      <c r="G241" s="713"/>
      <c r="H241" s="714"/>
      <c r="I241" s="845"/>
      <c r="J241" s="845"/>
      <c r="K241" s="365"/>
    </row>
    <row r="242" spans="2:11" ht="15" customHeight="1" thickTop="1" thickBot="1" x14ac:dyDescent="0.3">
      <c r="B242" s="365"/>
      <c r="C242" s="10"/>
      <c r="D242" s="708"/>
      <c r="E242" s="224" t="s">
        <v>40</v>
      </c>
      <c r="F242" s="709"/>
      <c r="G242" s="709"/>
      <c r="H242" s="710"/>
      <c r="I242" s="815">
        <f>I243+I244+I245</f>
        <v>0</v>
      </c>
      <c r="J242" s="815"/>
      <c r="K242" s="365"/>
    </row>
    <row r="243" spans="2:11" ht="13.5" customHeight="1" thickTop="1" thickBot="1" x14ac:dyDescent="0.25">
      <c r="B243" s="365"/>
      <c r="C243" s="365"/>
      <c r="D243" s="708"/>
      <c r="E243" s="186" t="s">
        <v>13</v>
      </c>
      <c r="F243" s="663"/>
      <c r="G243" s="663"/>
      <c r="H243" s="664"/>
      <c r="I243" s="845"/>
      <c r="J243" s="845"/>
      <c r="K243" s="365"/>
    </row>
    <row r="244" spans="2:11" ht="13.5" customHeight="1" thickTop="1" thickBot="1" x14ac:dyDescent="0.25">
      <c r="B244" s="365"/>
      <c r="C244" s="10"/>
      <c r="D244" s="708"/>
      <c r="E244" s="187" t="s">
        <v>14</v>
      </c>
      <c r="F244" s="713"/>
      <c r="G244" s="713"/>
      <c r="H244" s="714"/>
      <c r="I244" s="851"/>
      <c r="J244" s="851"/>
      <c r="K244" s="365"/>
    </row>
    <row r="245" spans="2:11" ht="15.75" customHeight="1" thickTop="1" thickBot="1" x14ac:dyDescent="0.25">
      <c r="B245" s="365"/>
      <c r="C245" s="10"/>
      <c r="D245" s="708"/>
      <c r="E245" s="727" t="s">
        <v>121</v>
      </c>
      <c r="F245" s="713"/>
      <c r="G245" s="713"/>
      <c r="H245" s="714"/>
      <c r="I245" s="845"/>
      <c r="J245" s="845"/>
      <c r="K245" s="633"/>
    </row>
    <row r="246" spans="2:11" ht="17.25" thickTop="1" thickBot="1" x14ac:dyDescent="0.25">
      <c r="B246" s="365"/>
      <c r="C246" s="190" t="s">
        <v>172</v>
      </c>
      <c r="D246" s="189"/>
      <c r="E246" s="189"/>
      <c r="F246" s="189"/>
      <c r="G246" s="191"/>
      <c r="H246" s="769" t="s">
        <v>0</v>
      </c>
      <c r="I246" s="854"/>
      <c r="J246" s="770"/>
      <c r="K246" s="365"/>
    </row>
    <row r="247" spans="2:11" ht="16.5" thickTop="1" x14ac:dyDescent="0.2">
      <c r="B247" s="365"/>
      <c r="C247" s="192"/>
      <c r="D247" s="193"/>
      <c r="E247" s="193"/>
      <c r="F247" s="193"/>
      <c r="G247" s="194"/>
      <c r="H247" s="855">
        <f>(F10+J15-F21+J77-H89)</f>
        <v>18</v>
      </c>
      <c r="I247" s="856"/>
      <c r="J247" s="857"/>
      <c r="K247" s="365"/>
    </row>
    <row r="248" spans="2:11" ht="16.5" thickBot="1" x14ac:dyDescent="0.25">
      <c r="B248" s="633"/>
      <c r="C248" s="195"/>
      <c r="D248" s="196"/>
      <c r="E248" s="196"/>
      <c r="F248" s="196"/>
      <c r="G248" s="197"/>
      <c r="H248" s="858"/>
      <c r="I248" s="859"/>
      <c r="J248" s="860"/>
      <c r="K248" s="633"/>
    </row>
    <row r="249" spans="2:11" ht="13.5" thickTop="1" x14ac:dyDescent="0.2">
      <c r="E249" s="614"/>
    </row>
    <row r="251" spans="2:11" x14ac:dyDescent="0.2">
      <c r="E251" s="728"/>
    </row>
    <row r="252" spans="2:11" x14ac:dyDescent="0.2">
      <c r="E252" s="728"/>
    </row>
    <row r="253" spans="2:11" x14ac:dyDescent="0.2">
      <c r="E253" s="728"/>
    </row>
    <row r="254" spans="2:11" x14ac:dyDescent="0.2">
      <c r="E254" s="728"/>
    </row>
    <row r="255" spans="2:11" x14ac:dyDescent="0.2">
      <c r="E255" s="728"/>
    </row>
    <row r="256" spans="2:11" x14ac:dyDescent="0.2">
      <c r="E256" s="614"/>
    </row>
    <row r="258" spans="5:5" x14ac:dyDescent="0.2">
      <c r="E258" s="614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50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zoomScale="85" zoomScaleNormal="85" zoomScaleSheetLayoutView="75" workbookViewId="0">
      <selection activeCell="B30" sqref="B30"/>
    </sheetView>
  </sheetViews>
  <sheetFormatPr baseColWidth="10" defaultColWidth="9.140625" defaultRowHeight="12.75" x14ac:dyDescent="0.2"/>
  <cols>
    <col min="1" max="1" width="7.5703125" style="608" customWidth="1"/>
    <col min="2" max="2" width="18.7109375" style="608" customWidth="1"/>
    <col min="3" max="3" width="13.5703125" style="608" customWidth="1"/>
    <col min="4" max="4" width="13.85546875" style="608" customWidth="1"/>
    <col min="5" max="5" width="46.85546875" style="608" customWidth="1"/>
    <col min="6" max="6" width="9.28515625" style="608" customWidth="1"/>
    <col min="7" max="7" width="7.7109375" style="608" customWidth="1"/>
    <col min="8" max="8" width="8.7109375" style="608" customWidth="1"/>
    <col min="9" max="9" width="7.85546875" style="608" customWidth="1"/>
    <col min="10" max="10" width="9.7109375" style="608" customWidth="1"/>
    <col min="11" max="17" width="7.7109375" style="608" customWidth="1"/>
    <col min="18" max="256" width="9.140625" style="608"/>
    <col min="257" max="257" width="7.5703125" style="608" customWidth="1"/>
    <col min="258" max="258" width="18.7109375" style="608" customWidth="1"/>
    <col min="259" max="259" width="13.5703125" style="608" customWidth="1"/>
    <col min="260" max="260" width="13.85546875" style="608" customWidth="1"/>
    <col min="261" max="261" width="46.85546875" style="608" customWidth="1"/>
    <col min="262" max="262" width="9.28515625" style="608" customWidth="1"/>
    <col min="263" max="263" width="7.7109375" style="608" customWidth="1"/>
    <col min="264" max="264" width="8.7109375" style="608" customWidth="1"/>
    <col min="265" max="265" width="7.85546875" style="608" customWidth="1"/>
    <col min="266" max="266" width="9.7109375" style="608" customWidth="1"/>
    <col min="267" max="273" width="7.7109375" style="608" customWidth="1"/>
    <col min="274" max="512" width="9.140625" style="608"/>
    <col min="513" max="513" width="7.5703125" style="608" customWidth="1"/>
    <col min="514" max="514" width="18.7109375" style="608" customWidth="1"/>
    <col min="515" max="515" width="13.5703125" style="608" customWidth="1"/>
    <col min="516" max="516" width="13.85546875" style="608" customWidth="1"/>
    <col min="517" max="517" width="46.85546875" style="608" customWidth="1"/>
    <col min="518" max="518" width="9.28515625" style="608" customWidth="1"/>
    <col min="519" max="519" width="7.7109375" style="608" customWidth="1"/>
    <col min="520" max="520" width="8.7109375" style="608" customWidth="1"/>
    <col min="521" max="521" width="7.85546875" style="608" customWidth="1"/>
    <col min="522" max="522" width="9.7109375" style="608" customWidth="1"/>
    <col min="523" max="529" width="7.7109375" style="608" customWidth="1"/>
    <col min="530" max="768" width="9.140625" style="608"/>
    <col min="769" max="769" width="7.5703125" style="608" customWidth="1"/>
    <col min="770" max="770" width="18.7109375" style="608" customWidth="1"/>
    <col min="771" max="771" width="13.5703125" style="608" customWidth="1"/>
    <col min="772" max="772" width="13.85546875" style="608" customWidth="1"/>
    <col min="773" max="773" width="46.85546875" style="608" customWidth="1"/>
    <col min="774" max="774" width="9.28515625" style="608" customWidth="1"/>
    <col min="775" max="775" width="7.7109375" style="608" customWidth="1"/>
    <col min="776" max="776" width="8.7109375" style="608" customWidth="1"/>
    <col min="777" max="777" width="7.85546875" style="608" customWidth="1"/>
    <col min="778" max="778" width="9.7109375" style="608" customWidth="1"/>
    <col min="779" max="785" width="7.7109375" style="608" customWidth="1"/>
    <col min="786" max="1024" width="9.140625" style="608"/>
    <col min="1025" max="1025" width="7.5703125" style="608" customWidth="1"/>
    <col min="1026" max="1026" width="18.7109375" style="608" customWidth="1"/>
    <col min="1027" max="1027" width="13.5703125" style="608" customWidth="1"/>
    <col min="1028" max="1028" width="13.85546875" style="608" customWidth="1"/>
    <col min="1029" max="1029" width="46.85546875" style="608" customWidth="1"/>
    <col min="1030" max="1030" width="9.28515625" style="608" customWidth="1"/>
    <col min="1031" max="1031" width="7.7109375" style="608" customWidth="1"/>
    <col min="1032" max="1032" width="8.7109375" style="608" customWidth="1"/>
    <col min="1033" max="1033" width="7.85546875" style="608" customWidth="1"/>
    <col min="1034" max="1034" width="9.7109375" style="608" customWidth="1"/>
    <col min="1035" max="1041" width="7.7109375" style="608" customWidth="1"/>
    <col min="1042" max="1280" width="9.140625" style="608"/>
    <col min="1281" max="1281" width="7.5703125" style="608" customWidth="1"/>
    <col min="1282" max="1282" width="18.7109375" style="608" customWidth="1"/>
    <col min="1283" max="1283" width="13.5703125" style="608" customWidth="1"/>
    <col min="1284" max="1284" width="13.85546875" style="608" customWidth="1"/>
    <col min="1285" max="1285" width="46.85546875" style="608" customWidth="1"/>
    <col min="1286" max="1286" width="9.28515625" style="608" customWidth="1"/>
    <col min="1287" max="1287" width="7.7109375" style="608" customWidth="1"/>
    <col min="1288" max="1288" width="8.7109375" style="608" customWidth="1"/>
    <col min="1289" max="1289" width="7.85546875" style="608" customWidth="1"/>
    <col min="1290" max="1290" width="9.7109375" style="608" customWidth="1"/>
    <col min="1291" max="1297" width="7.7109375" style="608" customWidth="1"/>
    <col min="1298" max="1536" width="9.140625" style="608"/>
    <col min="1537" max="1537" width="7.5703125" style="608" customWidth="1"/>
    <col min="1538" max="1538" width="18.7109375" style="608" customWidth="1"/>
    <col min="1539" max="1539" width="13.5703125" style="608" customWidth="1"/>
    <col min="1540" max="1540" width="13.85546875" style="608" customWidth="1"/>
    <col min="1541" max="1541" width="46.85546875" style="608" customWidth="1"/>
    <col min="1542" max="1542" width="9.28515625" style="608" customWidth="1"/>
    <col min="1543" max="1543" width="7.7109375" style="608" customWidth="1"/>
    <col min="1544" max="1544" width="8.7109375" style="608" customWidth="1"/>
    <col min="1545" max="1545" width="7.85546875" style="608" customWidth="1"/>
    <col min="1546" max="1546" width="9.7109375" style="608" customWidth="1"/>
    <col min="1547" max="1553" width="7.7109375" style="608" customWidth="1"/>
    <col min="1554" max="1792" width="9.140625" style="608"/>
    <col min="1793" max="1793" width="7.5703125" style="608" customWidth="1"/>
    <col min="1794" max="1794" width="18.7109375" style="608" customWidth="1"/>
    <col min="1795" max="1795" width="13.5703125" style="608" customWidth="1"/>
    <col min="1796" max="1796" width="13.85546875" style="608" customWidth="1"/>
    <col min="1797" max="1797" width="46.85546875" style="608" customWidth="1"/>
    <col min="1798" max="1798" width="9.28515625" style="608" customWidth="1"/>
    <col min="1799" max="1799" width="7.7109375" style="608" customWidth="1"/>
    <col min="1800" max="1800" width="8.7109375" style="608" customWidth="1"/>
    <col min="1801" max="1801" width="7.85546875" style="608" customWidth="1"/>
    <col min="1802" max="1802" width="9.7109375" style="608" customWidth="1"/>
    <col min="1803" max="1809" width="7.7109375" style="608" customWidth="1"/>
    <col min="1810" max="2048" width="9.140625" style="608"/>
    <col min="2049" max="2049" width="7.5703125" style="608" customWidth="1"/>
    <col min="2050" max="2050" width="18.7109375" style="608" customWidth="1"/>
    <col min="2051" max="2051" width="13.5703125" style="608" customWidth="1"/>
    <col min="2052" max="2052" width="13.85546875" style="608" customWidth="1"/>
    <col min="2053" max="2053" width="46.85546875" style="608" customWidth="1"/>
    <col min="2054" max="2054" width="9.28515625" style="608" customWidth="1"/>
    <col min="2055" max="2055" width="7.7109375" style="608" customWidth="1"/>
    <col min="2056" max="2056" width="8.7109375" style="608" customWidth="1"/>
    <col min="2057" max="2057" width="7.85546875" style="608" customWidth="1"/>
    <col min="2058" max="2058" width="9.7109375" style="608" customWidth="1"/>
    <col min="2059" max="2065" width="7.7109375" style="608" customWidth="1"/>
    <col min="2066" max="2304" width="9.140625" style="608"/>
    <col min="2305" max="2305" width="7.5703125" style="608" customWidth="1"/>
    <col min="2306" max="2306" width="18.7109375" style="608" customWidth="1"/>
    <col min="2307" max="2307" width="13.5703125" style="608" customWidth="1"/>
    <col min="2308" max="2308" width="13.85546875" style="608" customWidth="1"/>
    <col min="2309" max="2309" width="46.85546875" style="608" customWidth="1"/>
    <col min="2310" max="2310" width="9.28515625" style="608" customWidth="1"/>
    <col min="2311" max="2311" width="7.7109375" style="608" customWidth="1"/>
    <col min="2312" max="2312" width="8.7109375" style="608" customWidth="1"/>
    <col min="2313" max="2313" width="7.85546875" style="608" customWidth="1"/>
    <col min="2314" max="2314" width="9.7109375" style="608" customWidth="1"/>
    <col min="2315" max="2321" width="7.7109375" style="608" customWidth="1"/>
    <col min="2322" max="2560" width="9.140625" style="608"/>
    <col min="2561" max="2561" width="7.5703125" style="608" customWidth="1"/>
    <col min="2562" max="2562" width="18.7109375" style="608" customWidth="1"/>
    <col min="2563" max="2563" width="13.5703125" style="608" customWidth="1"/>
    <col min="2564" max="2564" width="13.85546875" style="608" customWidth="1"/>
    <col min="2565" max="2565" width="46.85546875" style="608" customWidth="1"/>
    <col min="2566" max="2566" width="9.28515625" style="608" customWidth="1"/>
    <col min="2567" max="2567" width="7.7109375" style="608" customWidth="1"/>
    <col min="2568" max="2568" width="8.7109375" style="608" customWidth="1"/>
    <col min="2569" max="2569" width="7.85546875" style="608" customWidth="1"/>
    <col min="2570" max="2570" width="9.7109375" style="608" customWidth="1"/>
    <col min="2571" max="2577" width="7.7109375" style="608" customWidth="1"/>
    <col min="2578" max="2816" width="9.140625" style="608"/>
    <col min="2817" max="2817" width="7.5703125" style="608" customWidth="1"/>
    <col min="2818" max="2818" width="18.7109375" style="608" customWidth="1"/>
    <col min="2819" max="2819" width="13.5703125" style="608" customWidth="1"/>
    <col min="2820" max="2820" width="13.85546875" style="608" customWidth="1"/>
    <col min="2821" max="2821" width="46.85546875" style="608" customWidth="1"/>
    <col min="2822" max="2822" width="9.28515625" style="608" customWidth="1"/>
    <col min="2823" max="2823" width="7.7109375" style="608" customWidth="1"/>
    <col min="2824" max="2824" width="8.7109375" style="608" customWidth="1"/>
    <col min="2825" max="2825" width="7.85546875" style="608" customWidth="1"/>
    <col min="2826" max="2826" width="9.7109375" style="608" customWidth="1"/>
    <col min="2827" max="2833" width="7.7109375" style="608" customWidth="1"/>
    <col min="2834" max="3072" width="9.140625" style="608"/>
    <col min="3073" max="3073" width="7.5703125" style="608" customWidth="1"/>
    <col min="3074" max="3074" width="18.7109375" style="608" customWidth="1"/>
    <col min="3075" max="3075" width="13.5703125" style="608" customWidth="1"/>
    <col min="3076" max="3076" width="13.85546875" style="608" customWidth="1"/>
    <col min="3077" max="3077" width="46.85546875" style="608" customWidth="1"/>
    <col min="3078" max="3078" width="9.28515625" style="608" customWidth="1"/>
    <col min="3079" max="3079" width="7.7109375" style="608" customWidth="1"/>
    <col min="3080" max="3080" width="8.7109375" style="608" customWidth="1"/>
    <col min="3081" max="3081" width="7.85546875" style="608" customWidth="1"/>
    <col min="3082" max="3082" width="9.7109375" style="608" customWidth="1"/>
    <col min="3083" max="3089" width="7.7109375" style="608" customWidth="1"/>
    <col min="3090" max="3328" width="9.140625" style="608"/>
    <col min="3329" max="3329" width="7.5703125" style="608" customWidth="1"/>
    <col min="3330" max="3330" width="18.7109375" style="608" customWidth="1"/>
    <col min="3331" max="3331" width="13.5703125" style="608" customWidth="1"/>
    <col min="3332" max="3332" width="13.85546875" style="608" customWidth="1"/>
    <col min="3333" max="3333" width="46.85546875" style="608" customWidth="1"/>
    <col min="3334" max="3334" width="9.28515625" style="608" customWidth="1"/>
    <col min="3335" max="3335" width="7.7109375" style="608" customWidth="1"/>
    <col min="3336" max="3336" width="8.7109375" style="608" customWidth="1"/>
    <col min="3337" max="3337" width="7.85546875" style="608" customWidth="1"/>
    <col min="3338" max="3338" width="9.7109375" style="608" customWidth="1"/>
    <col min="3339" max="3345" width="7.7109375" style="608" customWidth="1"/>
    <col min="3346" max="3584" width="9.140625" style="608"/>
    <col min="3585" max="3585" width="7.5703125" style="608" customWidth="1"/>
    <col min="3586" max="3586" width="18.7109375" style="608" customWidth="1"/>
    <col min="3587" max="3587" width="13.5703125" style="608" customWidth="1"/>
    <col min="3588" max="3588" width="13.85546875" style="608" customWidth="1"/>
    <col min="3589" max="3589" width="46.85546875" style="608" customWidth="1"/>
    <col min="3590" max="3590" width="9.28515625" style="608" customWidth="1"/>
    <col min="3591" max="3591" width="7.7109375" style="608" customWidth="1"/>
    <col min="3592" max="3592" width="8.7109375" style="608" customWidth="1"/>
    <col min="3593" max="3593" width="7.85546875" style="608" customWidth="1"/>
    <col min="3594" max="3594" width="9.7109375" style="608" customWidth="1"/>
    <col min="3595" max="3601" width="7.7109375" style="608" customWidth="1"/>
    <col min="3602" max="3840" width="9.140625" style="608"/>
    <col min="3841" max="3841" width="7.5703125" style="608" customWidth="1"/>
    <col min="3842" max="3842" width="18.7109375" style="608" customWidth="1"/>
    <col min="3843" max="3843" width="13.5703125" style="608" customWidth="1"/>
    <col min="3844" max="3844" width="13.85546875" style="608" customWidth="1"/>
    <col min="3845" max="3845" width="46.85546875" style="608" customWidth="1"/>
    <col min="3846" max="3846" width="9.28515625" style="608" customWidth="1"/>
    <col min="3847" max="3847" width="7.7109375" style="608" customWidth="1"/>
    <col min="3848" max="3848" width="8.7109375" style="608" customWidth="1"/>
    <col min="3849" max="3849" width="7.85546875" style="608" customWidth="1"/>
    <col min="3850" max="3850" width="9.7109375" style="608" customWidth="1"/>
    <col min="3851" max="3857" width="7.7109375" style="608" customWidth="1"/>
    <col min="3858" max="4096" width="9.140625" style="608"/>
    <col min="4097" max="4097" width="7.5703125" style="608" customWidth="1"/>
    <col min="4098" max="4098" width="18.7109375" style="608" customWidth="1"/>
    <col min="4099" max="4099" width="13.5703125" style="608" customWidth="1"/>
    <col min="4100" max="4100" width="13.85546875" style="608" customWidth="1"/>
    <col min="4101" max="4101" width="46.85546875" style="608" customWidth="1"/>
    <col min="4102" max="4102" width="9.28515625" style="608" customWidth="1"/>
    <col min="4103" max="4103" width="7.7109375" style="608" customWidth="1"/>
    <col min="4104" max="4104" width="8.7109375" style="608" customWidth="1"/>
    <col min="4105" max="4105" width="7.85546875" style="608" customWidth="1"/>
    <col min="4106" max="4106" width="9.7109375" style="608" customWidth="1"/>
    <col min="4107" max="4113" width="7.7109375" style="608" customWidth="1"/>
    <col min="4114" max="4352" width="9.140625" style="608"/>
    <col min="4353" max="4353" width="7.5703125" style="608" customWidth="1"/>
    <col min="4354" max="4354" width="18.7109375" style="608" customWidth="1"/>
    <col min="4355" max="4355" width="13.5703125" style="608" customWidth="1"/>
    <col min="4356" max="4356" width="13.85546875" style="608" customWidth="1"/>
    <col min="4357" max="4357" width="46.85546875" style="608" customWidth="1"/>
    <col min="4358" max="4358" width="9.28515625" style="608" customWidth="1"/>
    <col min="4359" max="4359" width="7.7109375" style="608" customWidth="1"/>
    <col min="4360" max="4360" width="8.7109375" style="608" customWidth="1"/>
    <col min="4361" max="4361" width="7.85546875" style="608" customWidth="1"/>
    <col min="4362" max="4362" width="9.7109375" style="608" customWidth="1"/>
    <col min="4363" max="4369" width="7.7109375" style="608" customWidth="1"/>
    <col min="4370" max="4608" width="9.140625" style="608"/>
    <col min="4609" max="4609" width="7.5703125" style="608" customWidth="1"/>
    <col min="4610" max="4610" width="18.7109375" style="608" customWidth="1"/>
    <col min="4611" max="4611" width="13.5703125" style="608" customWidth="1"/>
    <col min="4612" max="4612" width="13.85546875" style="608" customWidth="1"/>
    <col min="4613" max="4613" width="46.85546875" style="608" customWidth="1"/>
    <col min="4614" max="4614" width="9.28515625" style="608" customWidth="1"/>
    <col min="4615" max="4615" width="7.7109375" style="608" customWidth="1"/>
    <col min="4616" max="4616" width="8.7109375" style="608" customWidth="1"/>
    <col min="4617" max="4617" width="7.85546875" style="608" customWidth="1"/>
    <col min="4618" max="4618" width="9.7109375" style="608" customWidth="1"/>
    <col min="4619" max="4625" width="7.7109375" style="608" customWidth="1"/>
    <col min="4626" max="4864" width="9.140625" style="608"/>
    <col min="4865" max="4865" width="7.5703125" style="608" customWidth="1"/>
    <col min="4866" max="4866" width="18.7109375" style="608" customWidth="1"/>
    <col min="4867" max="4867" width="13.5703125" style="608" customWidth="1"/>
    <col min="4868" max="4868" width="13.85546875" style="608" customWidth="1"/>
    <col min="4869" max="4869" width="46.85546875" style="608" customWidth="1"/>
    <col min="4870" max="4870" width="9.28515625" style="608" customWidth="1"/>
    <col min="4871" max="4871" width="7.7109375" style="608" customWidth="1"/>
    <col min="4872" max="4872" width="8.7109375" style="608" customWidth="1"/>
    <col min="4873" max="4873" width="7.85546875" style="608" customWidth="1"/>
    <col min="4874" max="4874" width="9.7109375" style="608" customWidth="1"/>
    <col min="4875" max="4881" width="7.7109375" style="608" customWidth="1"/>
    <col min="4882" max="5120" width="9.140625" style="608"/>
    <col min="5121" max="5121" width="7.5703125" style="608" customWidth="1"/>
    <col min="5122" max="5122" width="18.7109375" style="608" customWidth="1"/>
    <col min="5123" max="5123" width="13.5703125" style="608" customWidth="1"/>
    <col min="5124" max="5124" width="13.85546875" style="608" customWidth="1"/>
    <col min="5125" max="5125" width="46.85546875" style="608" customWidth="1"/>
    <col min="5126" max="5126" width="9.28515625" style="608" customWidth="1"/>
    <col min="5127" max="5127" width="7.7109375" style="608" customWidth="1"/>
    <col min="5128" max="5128" width="8.7109375" style="608" customWidth="1"/>
    <col min="5129" max="5129" width="7.85546875" style="608" customWidth="1"/>
    <col min="5130" max="5130" width="9.7109375" style="608" customWidth="1"/>
    <col min="5131" max="5137" width="7.7109375" style="608" customWidth="1"/>
    <col min="5138" max="5376" width="9.140625" style="608"/>
    <col min="5377" max="5377" width="7.5703125" style="608" customWidth="1"/>
    <col min="5378" max="5378" width="18.7109375" style="608" customWidth="1"/>
    <col min="5379" max="5379" width="13.5703125" style="608" customWidth="1"/>
    <col min="5380" max="5380" width="13.85546875" style="608" customWidth="1"/>
    <col min="5381" max="5381" width="46.85546875" style="608" customWidth="1"/>
    <col min="5382" max="5382" width="9.28515625" style="608" customWidth="1"/>
    <col min="5383" max="5383" width="7.7109375" style="608" customWidth="1"/>
    <col min="5384" max="5384" width="8.7109375" style="608" customWidth="1"/>
    <col min="5385" max="5385" width="7.85546875" style="608" customWidth="1"/>
    <col min="5386" max="5386" width="9.7109375" style="608" customWidth="1"/>
    <col min="5387" max="5393" width="7.7109375" style="608" customWidth="1"/>
    <col min="5394" max="5632" width="9.140625" style="608"/>
    <col min="5633" max="5633" width="7.5703125" style="608" customWidth="1"/>
    <col min="5634" max="5634" width="18.7109375" style="608" customWidth="1"/>
    <col min="5635" max="5635" width="13.5703125" style="608" customWidth="1"/>
    <col min="5636" max="5636" width="13.85546875" style="608" customWidth="1"/>
    <col min="5637" max="5637" width="46.85546875" style="608" customWidth="1"/>
    <col min="5638" max="5638" width="9.28515625" style="608" customWidth="1"/>
    <col min="5639" max="5639" width="7.7109375" style="608" customWidth="1"/>
    <col min="5640" max="5640" width="8.7109375" style="608" customWidth="1"/>
    <col min="5641" max="5641" width="7.85546875" style="608" customWidth="1"/>
    <col min="5642" max="5642" width="9.7109375" style="608" customWidth="1"/>
    <col min="5643" max="5649" width="7.7109375" style="608" customWidth="1"/>
    <col min="5650" max="5888" width="9.140625" style="608"/>
    <col min="5889" max="5889" width="7.5703125" style="608" customWidth="1"/>
    <col min="5890" max="5890" width="18.7109375" style="608" customWidth="1"/>
    <col min="5891" max="5891" width="13.5703125" style="608" customWidth="1"/>
    <col min="5892" max="5892" width="13.85546875" style="608" customWidth="1"/>
    <col min="5893" max="5893" width="46.85546875" style="608" customWidth="1"/>
    <col min="5894" max="5894" width="9.28515625" style="608" customWidth="1"/>
    <col min="5895" max="5895" width="7.7109375" style="608" customWidth="1"/>
    <col min="5896" max="5896" width="8.7109375" style="608" customWidth="1"/>
    <col min="5897" max="5897" width="7.85546875" style="608" customWidth="1"/>
    <col min="5898" max="5898" width="9.7109375" style="608" customWidth="1"/>
    <col min="5899" max="5905" width="7.7109375" style="608" customWidth="1"/>
    <col min="5906" max="6144" width="9.140625" style="608"/>
    <col min="6145" max="6145" width="7.5703125" style="608" customWidth="1"/>
    <col min="6146" max="6146" width="18.7109375" style="608" customWidth="1"/>
    <col min="6147" max="6147" width="13.5703125" style="608" customWidth="1"/>
    <col min="6148" max="6148" width="13.85546875" style="608" customWidth="1"/>
    <col min="6149" max="6149" width="46.85546875" style="608" customWidth="1"/>
    <col min="6150" max="6150" width="9.28515625" style="608" customWidth="1"/>
    <col min="6151" max="6151" width="7.7109375" style="608" customWidth="1"/>
    <col min="6152" max="6152" width="8.7109375" style="608" customWidth="1"/>
    <col min="6153" max="6153" width="7.85546875" style="608" customWidth="1"/>
    <col min="6154" max="6154" width="9.7109375" style="608" customWidth="1"/>
    <col min="6155" max="6161" width="7.7109375" style="608" customWidth="1"/>
    <col min="6162" max="6400" width="9.140625" style="608"/>
    <col min="6401" max="6401" width="7.5703125" style="608" customWidth="1"/>
    <col min="6402" max="6402" width="18.7109375" style="608" customWidth="1"/>
    <col min="6403" max="6403" width="13.5703125" style="608" customWidth="1"/>
    <col min="6404" max="6404" width="13.85546875" style="608" customWidth="1"/>
    <col min="6405" max="6405" width="46.85546875" style="608" customWidth="1"/>
    <col min="6406" max="6406" width="9.28515625" style="608" customWidth="1"/>
    <col min="6407" max="6407" width="7.7109375" style="608" customWidth="1"/>
    <col min="6408" max="6408" width="8.7109375" style="608" customWidth="1"/>
    <col min="6409" max="6409" width="7.85546875" style="608" customWidth="1"/>
    <col min="6410" max="6410" width="9.7109375" style="608" customWidth="1"/>
    <col min="6411" max="6417" width="7.7109375" style="608" customWidth="1"/>
    <col min="6418" max="6656" width="9.140625" style="608"/>
    <col min="6657" max="6657" width="7.5703125" style="608" customWidth="1"/>
    <col min="6658" max="6658" width="18.7109375" style="608" customWidth="1"/>
    <col min="6659" max="6659" width="13.5703125" style="608" customWidth="1"/>
    <col min="6660" max="6660" width="13.85546875" style="608" customWidth="1"/>
    <col min="6661" max="6661" width="46.85546875" style="608" customWidth="1"/>
    <col min="6662" max="6662" width="9.28515625" style="608" customWidth="1"/>
    <col min="6663" max="6663" width="7.7109375" style="608" customWidth="1"/>
    <col min="6664" max="6664" width="8.7109375" style="608" customWidth="1"/>
    <col min="6665" max="6665" width="7.85546875" style="608" customWidth="1"/>
    <col min="6666" max="6666" width="9.7109375" style="608" customWidth="1"/>
    <col min="6667" max="6673" width="7.7109375" style="608" customWidth="1"/>
    <col min="6674" max="6912" width="9.140625" style="608"/>
    <col min="6913" max="6913" width="7.5703125" style="608" customWidth="1"/>
    <col min="6914" max="6914" width="18.7109375" style="608" customWidth="1"/>
    <col min="6915" max="6915" width="13.5703125" style="608" customWidth="1"/>
    <col min="6916" max="6916" width="13.85546875" style="608" customWidth="1"/>
    <col min="6917" max="6917" width="46.85546875" style="608" customWidth="1"/>
    <col min="6918" max="6918" width="9.28515625" style="608" customWidth="1"/>
    <col min="6919" max="6919" width="7.7109375" style="608" customWidth="1"/>
    <col min="6920" max="6920" width="8.7109375" style="608" customWidth="1"/>
    <col min="6921" max="6921" width="7.85546875" style="608" customWidth="1"/>
    <col min="6922" max="6922" width="9.7109375" style="608" customWidth="1"/>
    <col min="6923" max="6929" width="7.7109375" style="608" customWidth="1"/>
    <col min="6930" max="7168" width="9.140625" style="608"/>
    <col min="7169" max="7169" width="7.5703125" style="608" customWidth="1"/>
    <col min="7170" max="7170" width="18.7109375" style="608" customWidth="1"/>
    <col min="7171" max="7171" width="13.5703125" style="608" customWidth="1"/>
    <col min="7172" max="7172" width="13.85546875" style="608" customWidth="1"/>
    <col min="7173" max="7173" width="46.85546875" style="608" customWidth="1"/>
    <col min="7174" max="7174" width="9.28515625" style="608" customWidth="1"/>
    <col min="7175" max="7175" width="7.7109375" style="608" customWidth="1"/>
    <col min="7176" max="7176" width="8.7109375" style="608" customWidth="1"/>
    <col min="7177" max="7177" width="7.85546875" style="608" customWidth="1"/>
    <col min="7178" max="7178" width="9.7109375" style="608" customWidth="1"/>
    <col min="7179" max="7185" width="7.7109375" style="608" customWidth="1"/>
    <col min="7186" max="7424" width="9.140625" style="608"/>
    <col min="7425" max="7425" width="7.5703125" style="608" customWidth="1"/>
    <col min="7426" max="7426" width="18.7109375" style="608" customWidth="1"/>
    <col min="7427" max="7427" width="13.5703125" style="608" customWidth="1"/>
    <col min="7428" max="7428" width="13.85546875" style="608" customWidth="1"/>
    <col min="7429" max="7429" width="46.85546875" style="608" customWidth="1"/>
    <col min="7430" max="7430" width="9.28515625" style="608" customWidth="1"/>
    <col min="7431" max="7431" width="7.7109375" style="608" customWidth="1"/>
    <col min="7432" max="7432" width="8.7109375" style="608" customWidth="1"/>
    <col min="7433" max="7433" width="7.85546875" style="608" customWidth="1"/>
    <col min="7434" max="7434" width="9.7109375" style="608" customWidth="1"/>
    <col min="7435" max="7441" width="7.7109375" style="608" customWidth="1"/>
    <col min="7442" max="7680" width="9.140625" style="608"/>
    <col min="7681" max="7681" width="7.5703125" style="608" customWidth="1"/>
    <col min="7682" max="7682" width="18.7109375" style="608" customWidth="1"/>
    <col min="7683" max="7683" width="13.5703125" style="608" customWidth="1"/>
    <col min="7684" max="7684" width="13.85546875" style="608" customWidth="1"/>
    <col min="7685" max="7685" width="46.85546875" style="608" customWidth="1"/>
    <col min="7686" max="7686" width="9.28515625" style="608" customWidth="1"/>
    <col min="7687" max="7687" width="7.7109375" style="608" customWidth="1"/>
    <col min="7688" max="7688" width="8.7109375" style="608" customWidth="1"/>
    <col min="7689" max="7689" width="7.85546875" style="608" customWidth="1"/>
    <col min="7690" max="7690" width="9.7109375" style="608" customWidth="1"/>
    <col min="7691" max="7697" width="7.7109375" style="608" customWidth="1"/>
    <col min="7698" max="7936" width="9.140625" style="608"/>
    <col min="7937" max="7937" width="7.5703125" style="608" customWidth="1"/>
    <col min="7938" max="7938" width="18.7109375" style="608" customWidth="1"/>
    <col min="7939" max="7939" width="13.5703125" style="608" customWidth="1"/>
    <col min="7940" max="7940" width="13.85546875" style="608" customWidth="1"/>
    <col min="7941" max="7941" width="46.85546875" style="608" customWidth="1"/>
    <col min="7942" max="7942" width="9.28515625" style="608" customWidth="1"/>
    <col min="7943" max="7943" width="7.7109375" style="608" customWidth="1"/>
    <col min="7944" max="7944" width="8.7109375" style="608" customWidth="1"/>
    <col min="7945" max="7945" width="7.85546875" style="608" customWidth="1"/>
    <col min="7946" max="7946" width="9.7109375" style="608" customWidth="1"/>
    <col min="7947" max="7953" width="7.7109375" style="608" customWidth="1"/>
    <col min="7954" max="8192" width="9.140625" style="608"/>
    <col min="8193" max="8193" width="7.5703125" style="608" customWidth="1"/>
    <col min="8194" max="8194" width="18.7109375" style="608" customWidth="1"/>
    <col min="8195" max="8195" width="13.5703125" style="608" customWidth="1"/>
    <col min="8196" max="8196" width="13.85546875" style="608" customWidth="1"/>
    <col min="8197" max="8197" width="46.85546875" style="608" customWidth="1"/>
    <col min="8198" max="8198" width="9.28515625" style="608" customWidth="1"/>
    <col min="8199" max="8199" width="7.7109375" style="608" customWidth="1"/>
    <col min="8200" max="8200" width="8.7109375" style="608" customWidth="1"/>
    <col min="8201" max="8201" width="7.85546875" style="608" customWidth="1"/>
    <col min="8202" max="8202" width="9.7109375" style="608" customWidth="1"/>
    <col min="8203" max="8209" width="7.7109375" style="608" customWidth="1"/>
    <col min="8210" max="8448" width="9.140625" style="608"/>
    <col min="8449" max="8449" width="7.5703125" style="608" customWidth="1"/>
    <col min="8450" max="8450" width="18.7109375" style="608" customWidth="1"/>
    <col min="8451" max="8451" width="13.5703125" style="608" customWidth="1"/>
    <col min="8452" max="8452" width="13.85546875" style="608" customWidth="1"/>
    <col min="8453" max="8453" width="46.85546875" style="608" customWidth="1"/>
    <col min="8454" max="8454" width="9.28515625" style="608" customWidth="1"/>
    <col min="8455" max="8455" width="7.7109375" style="608" customWidth="1"/>
    <col min="8456" max="8456" width="8.7109375" style="608" customWidth="1"/>
    <col min="8457" max="8457" width="7.85546875" style="608" customWidth="1"/>
    <col min="8458" max="8458" width="9.7109375" style="608" customWidth="1"/>
    <col min="8459" max="8465" width="7.7109375" style="608" customWidth="1"/>
    <col min="8466" max="8704" width="9.140625" style="608"/>
    <col min="8705" max="8705" width="7.5703125" style="608" customWidth="1"/>
    <col min="8706" max="8706" width="18.7109375" style="608" customWidth="1"/>
    <col min="8707" max="8707" width="13.5703125" style="608" customWidth="1"/>
    <col min="8708" max="8708" width="13.85546875" style="608" customWidth="1"/>
    <col min="8709" max="8709" width="46.85546875" style="608" customWidth="1"/>
    <col min="8710" max="8710" width="9.28515625" style="608" customWidth="1"/>
    <col min="8711" max="8711" width="7.7109375" style="608" customWidth="1"/>
    <col min="8712" max="8712" width="8.7109375" style="608" customWidth="1"/>
    <col min="8713" max="8713" width="7.85546875" style="608" customWidth="1"/>
    <col min="8714" max="8714" width="9.7109375" style="608" customWidth="1"/>
    <col min="8715" max="8721" width="7.7109375" style="608" customWidth="1"/>
    <col min="8722" max="8960" width="9.140625" style="608"/>
    <col min="8961" max="8961" width="7.5703125" style="608" customWidth="1"/>
    <col min="8962" max="8962" width="18.7109375" style="608" customWidth="1"/>
    <col min="8963" max="8963" width="13.5703125" style="608" customWidth="1"/>
    <col min="8964" max="8964" width="13.85546875" style="608" customWidth="1"/>
    <col min="8965" max="8965" width="46.85546875" style="608" customWidth="1"/>
    <col min="8966" max="8966" width="9.28515625" style="608" customWidth="1"/>
    <col min="8967" max="8967" width="7.7109375" style="608" customWidth="1"/>
    <col min="8968" max="8968" width="8.7109375" style="608" customWidth="1"/>
    <col min="8969" max="8969" width="7.85546875" style="608" customWidth="1"/>
    <col min="8970" max="8970" width="9.7109375" style="608" customWidth="1"/>
    <col min="8971" max="8977" width="7.7109375" style="608" customWidth="1"/>
    <col min="8978" max="9216" width="9.140625" style="608"/>
    <col min="9217" max="9217" width="7.5703125" style="608" customWidth="1"/>
    <col min="9218" max="9218" width="18.7109375" style="608" customWidth="1"/>
    <col min="9219" max="9219" width="13.5703125" style="608" customWidth="1"/>
    <col min="9220" max="9220" width="13.85546875" style="608" customWidth="1"/>
    <col min="9221" max="9221" width="46.85546875" style="608" customWidth="1"/>
    <col min="9222" max="9222" width="9.28515625" style="608" customWidth="1"/>
    <col min="9223" max="9223" width="7.7109375" style="608" customWidth="1"/>
    <col min="9224" max="9224" width="8.7109375" style="608" customWidth="1"/>
    <col min="9225" max="9225" width="7.85546875" style="608" customWidth="1"/>
    <col min="9226" max="9226" width="9.7109375" style="608" customWidth="1"/>
    <col min="9227" max="9233" width="7.7109375" style="608" customWidth="1"/>
    <col min="9234" max="9472" width="9.140625" style="608"/>
    <col min="9473" max="9473" width="7.5703125" style="608" customWidth="1"/>
    <col min="9474" max="9474" width="18.7109375" style="608" customWidth="1"/>
    <col min="9475" max="9475" width="13.5703125" style="608" customWidth="1"/>
    <col min="9476" max="9476" width="13.85546875" style="608" customWidth="1"/>
    <col min="9477" max="9477" width="46.85546875" style="608" customWidth="1"/>
    <col min="9478" max="9478" width="9.28515625" style="608" customWidth="1"/>
    <col min="9479" max="9479" width="7.7109375" style="608" customWidth="1"/>
    <col min="9480" max="9480" width="8.7109375" style="608" customWidth="1"/>
    <col min="9481" max="9481" width="7.85546875" style="608" customWidth="1"/>
    <col min="9482" max="9482" width="9.7109375" style="608" customWidth="1"/>
    <col min="9483" max="9489" width="7.7109375" style="608" customWidth="1"/>
    <col min="9490" max="9728" width="9.140625" style="608"/>
    <col min="9729" max="9729" width="7.5703125" style="608" customWidth="1"/>
    <col min="9730" max="9730" width="18.7109375" style="608" customWidth="1"/>
    <col min="9731" max="9731" width="13.5703125" style="608" customWidth="1"/>
    <col min="9732" max="9732" width="13.85546875" style="608" customWidth="1"/>
    <col min="9733" max="9733" width="46.85546875" style="608" customWidth="1"/>
    <col min="9734" max="9734" width="9.28515625" style="608" customWidth="1"/>
    <col min="9735" max="9735" width="7.7109375" style="608" customWidth="1"/>
    <col min="9736" max="9736" width="8.7109375" style="608" customWidth="1"/>
    <col min="9737" max="9737" width="7.85546875" style="608" customWidth="1"/>
    <col min="9738" max="9738" width="9.7109375" style="608" customWidth="1"/>
    <col min="9739" max="9745" width="7.7109375" style="608" customWidth="1"/>
    <col min="9746" max="9984" width="9.140625" style="608"/>
    <col min="9985" max="9985" width="7.5703125" style="608" customWidth="1"/>
    <col min="9986" max="9986" width="18.7109375" style="608" customWidth="1"/>
    <col min="9987" max="9987" width="13.5703125" style="608" customWidth="1"/>
    <col min="9988" max="9988" width="13.85546875" style="608" customWidth="1"/>
    <col min="9989" max="9989" width="46.85546875" style="608" customWidth="1"/>
    <col min="9990" max="9990" width="9.28515625" style="608" customWidth="1"/>
    <col min="9991" max="9991" width="7.7109375" style="608" customWidth="1"/>
    <col min="9992" max="9992" width="8.7109375" style="608" customWidth="1"/>
    <col min="9993" max="9993" width="7.85546875" style="608" customWidth="1"/>
    <col min="9994" max="9994" width="9.7109375" style="608" customWidth="1"/>
    <col min="9995" max="10001" width="7.7109375" style="608" customWidth="1"/>
    <col min="10002" max="10240" width="9.140625" style="608"/>
    <col min="10241" max="10241" width="7.5703125" style="608" customWidth="1"/>
    <col min="10242" max="10242" width="18.7109375" style="608" customWidth="1"/>
    <col min="10243" max="10243" width="13.5703125" style="608" customWidth="1"/>
    <col min="10244" max="10244" width="13.85546875" style="608" customWidth="1"/>
    <col min="10245" max="10245" width="46.85546875" style="608" customWidth="1"/>
    <col min="10246" max="10246" width="9.28515625" style="608" customWidth="1"/>
    <col min="10247" max="10247" width="7.7109375" style="608" customWidth="1"/>
    <col min="10248" max="10248" width="8.7109375" style="608" customWidth="1"/>
    <col min="10249" max="10249" width="7.85546875" style="608" customWidth="1"/>
    <col min="10250" max="10250" width="9.7109375" style="608" customWidth="1"/>
    <col min="10251" max="10257" width="7.7109375" style="608" customWidth="1"/>
    <col min="10258" max="10496" width="9.140625" style="608"/>
    <col min="10497" max="10497" width="7.5703125" style="608" customWidth="1"/>
    <col min="10498" max="10498" width="18.7109375" style="608" customWidth="1"/>
    <col min="10499" max="10499" width="13.5703125" style="608" customWidth="1"/>
    <col min="10500" max="10500" width="13.85546875" style="608" customWidth="1"/>
    <col min="10501" max="10501" width="46.85546875" style="608" customWidth="1"/>
    <col min="10502" max="10502" width="9.28515625" style="608" customWidth="1"/>
    <col min="10503" max="10503" width="7.7109375" style="608" customWidth="1"/>
    <col min="10504" max="10504" width="8.7109375" style="608" customWidth="1"/>
    <col min="10505" max="10505" width="7.85546875" style="608" customWidth="1"/>
    <col min="10506" max="10506" width="9.7109375" style="608" customWidth="1"/>
    <col min="10507" max="10513" width="7.7109375" style="608" customWidth="1"/>
    <col min="10514" max="10752" width="9.140625" style="608"/>
    <col min="10753" max="10753" width="7.5703125" style="608" customWidth="1"/>
    <col min="10754" max="10754" width="18.7109375" style="608" customWidth="1"/>
    <col min="10755" max="10755" width="13.5703125" style="608" customWidth="1"/>
    <col min="10756" max="10756" width="13.85546875" style="608" customWidth="1"/>
    <col min="10757" max="10757" width="46.85546875" style="608" customWidth="1"/>
    <col min="10758" max="10758" width="9.28515625" style="608" customWidth="1"/>
    <col min="10759" max="10759" width="7.7109375" style="608" customWidth="1"/>
    <col min="10760" max="10760" width="8.7109375" style="608" customWidth="1"/>
    <col min="10761" max="10761" width="7.85546875" style="608" customWidth="1"/>
    <col min="10762" max="10762" width="9.7109375" style="608" customWidth="1"/>
    <col min="10763" max="10769" width="7.7109375" style="608" customWidth="1"/>
    <col min="10770" max="11008" width="9.140625" style="608"/>
    <col min="11009" max="11009" width="7.5703125" style="608" customWidth="1"/>
    <col min="11010" max="11010" width="18.7109375" style="608" customWidth="1"/>
    <col min="11011" max="11011" width="13.5703125" style="608" customWidth="1"/>
    <col min="11012" max="11012" width="13.85546875" style="608" customWidth="1"/>
    <col min="11013" max="11013" width="46.85546875" style="608" customWidth="1"/>
    <col min="11014" max="11014" width="9.28515625" style="608" customWidth="1"/>
    <col min="11015" max="11015" width="7.7109375" style="608" customWidth="1"/>
    <col min="11016" max="11016" width="8.7109375" style="608" customWidth="1"/>
    <col min="11017" max="11017" width="7.85546875" style="608" customWidth="1"/>
    <col min="11018" max="11018" width="9.7109375" style="608" customWidth="1"/>
    <col min="11019" max="11025" width="7.7109375" style="608" customWidth="1"/>
    <col min="11026" max="11264" width="9.140625" style="608"/>
    <col min="11265" max="11265" width="7.5703125" style="608" customWidth="1"/>
    <col min="11266" max="11266" width="18.7109375" style="608" customWidth="1"/>
    <col min="11267" max="11267" width="13.5703125" style="608" customWidth="1"/>
    <col min="11268" max="11268" width="13.85546875" style="608" customWidth="1"/>
    <col min="11269" max="11269" width="46.85546875" style="608" customWidth="1"/>
    <col min="11270" max="11270" width="9.28515625" style="608" customWidth="1"/>
    <col min="11271" max="11271" width="7.7109375" style="608" customWidth="1"/>
    <col min="11272" max="11272" width="8.7109375" style="608" customWidth="1"/>
    <col min="11273" max="11273" width="7.85546875" style="608" customWidth="1"/>
    <col min="11274" max="11274" width="9.7109375" style="608" customWidth="1"/>
    <col min="11275" max="11281" width="7.7109375" style="608" customWidth="1"/>
    <col min="11282" max="11520" width="9.140625" style="608"/>
    <col min="11521" max="11521" width="7.5703125" style="608" customWidth="1"/>
    <col min="11522" max="11522" width="18.7109375" style="608" customWidth="1"/>
    <col min="11523" max="11523" width="13.5703125" style="608" customWidth="1"/>
    <col min="11524" max="11524" width="13.85546875" style="608" customWidth="1"/>
    <col min="11525" max="11525" width="46.85546875" style="608" customWidth="1"/>
    <col min="11526" max="11526" width="9.28515625" style="608" customWidth="1"/>
    <col min="11527" max="11527" width="7.7109375" style="608" customWidth="1"/>
    <col min="11528" max="11528" width="8.7109375" style="608" customWidth="1"/>
    <col min="11529" max="11529" width="7.85546875" style="608" customWidth="1"/>
    <col min="11530" max="11530" width="9.7109375" style="608" customWidth="1"/>
    <col min="11531" max="11537" width="7.7109375" style="608" customWidth="1"/>
    <col min="11538" max="11776" width="9.140625" style="608"/>
    <col min="11777" max="11777" width="7.5703125" style="608" customWidth="1"/>
    <col min="11778" max="11778" width="18.7109375" style="608" customWidth="1"/>
    <col min="11779" max="11779" width="13.5703125" style="608" customWidth="1"/>
    <col min="11780" max="11780" width="13.85546875" style="608" customWidth="1"/>
    <col min="11781" max="11781" width="46.85546875" style="608" customWidth="1"/>
    <col min="11782" max="11782" width="9.28515625" style="608" customWidth="1"/>
    <col min="11783" max="11783" width="7.7109375" style="608" customWidth="1"/>
    <col min="11784" max="11784" width="8.7109375" style="608" customWidth="1"/>
    <col min="11785" max="11785" width="7.85546875" style="608" customWidth="1"/>
    <col min="11786" max="11786" width="9.7109375" style="608" customWidth="1"/>
    <col min="11787" max="11793" width="7.7109375" style="608" customWidth="1"/>
    <col min="11794" max="12032" width="9.140625" style="608"/>
    <col min="12033" max="12033" width="7.5703125" style="608" customWidth="1"/>
    <col min="12034" max="12034" width="18.7109375" style="608" customWidth="1"/>
    <col min="12035" max="12035" width="13.5703125" style="608" customWidth="1"/>
    <col min="12036" max="12036" width="13.85546875" style="608" customWidth="1"/>
    <col min="12037" max="12037" width="46.85546875" style="608" customWidth="1"/>
    <col min="12038" max="12038" width="9.28515625" style="608" customWidth="1"/>
    <col min="12039" max="12039" width="7.7109375" style="608" customWidth="1"/>
    <col min="12040" max="12040" width="8.7109375" style="608" customWidth="1"/>
    <col min="12041" max="12041" width="7.85546875" style="608" customWidth="1"/>
    <col min="12042" max="12042" width="9.7109375" style="608" customWidth="1"/>
    <col min="12043" max="12049" width="7.7109375" style="608" customWidth="1"/>
    <col min="12050" max="12288" width="9.140625" style="608"/>
    <col min="12289" max="12289" width="7.5703125" style="608" customWidth="1"/>
    <col min="12290" max="12290" width="18.7109375" style="608" customWidth="1"/>
    <col min="12291" max="12291" width="13.5703125" style="608" customWidth="1"/>
    <col min="12292" max="12292" width="13.85546875" style="608" customWidth="1"/>
    <col min="12293" max="12293" width="46.85546875" style="608" customWidth="1"/>
    <col min="12294" max="12294" width="9.28515625" style="608" customWidth="1"/>
    <col min="12295" max="12295" width="7.7109375" style="608" customWidth="1"/>
    <col min="12296" max="12296" width="8.7109375" style="608" customWidth="1"/>
    <col min="12297" max="12297" width="7.85546875" style="608" customWidth="1"/>
    <col min="12298" max="12298" width="9.7109375" style="608" customWidth="1"/>
    <col min="12299" max="12305" width="7.7109375" style="608" customWidth="1"/>
    <col min="12306" max="12544" width="9.140625" style="608"/>
    <col min="12545" max="12545" width="7.5703125" style="608" customWidth="1"/>
    <col min="12546" max="12546" width="18.7109375" style="608" customWidth="1"/>
    <col min="12547" max="12547" width="13.5703125" style="608" customWidth="1"/>
    <col min="12548" max="12548" width="13.85546875" style="608" customWidth="1"/>
    <col min="12549" max="12549" width="46.85546875" style="608" customWidth="1"/>
    <col min="12550" max="12550" width="9.28515625" style="608" customWidth="1"/>
    <col min="12551" max="12551" width="7.7109375" style="608" customWidth="1"/>
    <col min="12552" max="12552" width="8.7109375" style="608" customWidth="1"/>
    <col min="12553" max="12553" width="7.85546875" style="608" customWidth="1"/>
    <col min="12554" max="12554" width="9.7109375" style="608" customWidth="1"/>
    <col min="12555" max="12561" width="7.7109375" style="608" customWidth="1"/>
    <col min="12562" max="12800" width="9.140625" style="608"/>
    <col min="12801" max="12801" width="7.5703125" style="608" customWidth="1"/>
    <col min="12802" max="12802" width="18.7109375" style="608" customWidth="1"/>
    <col min="12803" max="12803" width="13.5703125" style="608" customWidth="1"/>
    <col min="12804" max="12804" width="13.85546875" style="608" customWidth="1"/>
    <col min="12805" max="12805" width="46.85546875" style="608" customWidth="1"/>
    <col min="12806" max="12806" width="9.28515625" style="608" customWidth="1"/>
    <col min="12807" max="12807" width="7.7109375" style="608" customWidth="1"/>
    <col min="12808" max="12808" width="8.7109375" style="608" customWidth="1"/>
    <col min="12809" max="12809" width="7.85546875" style="608" customWidth="1"/>
    <col min="12810" max="12810" width="9.7109375" style="608" customWidth="1"/>
    <col min="12811" max="12817" width="7.7109375" style="608" customWidth="1"/>
    <col min="12818" max="13056" width="9.140625" style="608"/>
    <col min="13057" max="13057" width="7.5703125" style="608" customWidth="1"/>
    <col min="13058" max="13058" width="18.7109375" style="608" customWidth="1"/>
    <col min="13059" max="13059" width="13.5703125" style="608" customWidth="1"/>
    <col min="13060" max="13060" width="13.85546875" style="608" customWidth="1"/>
    <col min="13061" max="13061" width="46.85546875" style="608" customWidth="1"/>
    <col min="13062" max="13062" width="9.28515625" style="608" customWidth="1"/>
    <col min="13063" max="13063" width="7.7109375" style="608" customWidth="1"/>
    <col min="13064" max="13064" width="8.7109375" style="608" customWidth="1"/>
    <col min="13065" max="13065" width="7.85546875" style="608" customWidth="1"/>
    <col min="13066" max="13066" width="9.7109375" style="608" customWidth="1"/>
    <col min="13067" max="13073" width="7.7109375" style="608" customWidth="1"/>
    <col min="13074" max="13312" width="9.140625" style="608"/>
    <col min="13313" max="13313" width="7.5703125" style="608" customWidth="1"/>
    <col min="13314" max="13314" width="18.7109375" style="608" customWidth="1"/>
    <col min="13315" max="13315" width="13.5703125" style="608" customWidth="1"/>
    <col min="13316" max="13316" width="13.85546875" style="608" customWidth="1"/>
    <col min="13317" max="13317" width="46.85546875" style="608" customWidth="1"/>
    <col min="13318" max="13318" width="9.28515625" style="608" customWidth="1"/>
    <col min="13319" max="13319" width="7.7109375" style="608" customWidth="1"/>
    <col min="13320" max="13320" width="8.7109375" style="608" customWidth="1"/>
    <col min="13321" max="13321" width="7.85546875" style="608" customWidth="1"/>
    <col min="13322" max="13322" width="9.7109375" style="608" customWidth="1"/>
    <col min="13323" max="13329" width="7.7109375" style="608" customWidth="1"/>
    <col min="13330" max="13568" width="9.140625" style="608"/>
    <col min="13569" max="13569" width="7.5703125" style="608" customWidth="1"/>
    <col min="13570" max="13570" width="18.7109375" style="608" customWidth="1"/>
    <col min="13571" max="13571" width="13.5703125" style="608" customWidth="1"/>
    <col min="13572" max="13572" width="13.85546875" style="608" customWidth="1"/>
    <col min="13573" max="13573" width="46.85546875" style="608" customWidth="1"/>
    <col min="13574" max="13574" width="9.28515625" style="608" customWidth="1"/>
    <col min="13575" max="13575" width="7.7109375" style="608" customWidth="1"/>
    <col min="13576" max="13576" width="8.7109375" style="608" customWidth="1"/>
    <col min="13577" max="13577" width="7.85546875" style="608" customWidth="1"/>
    <col min="13578" max="13578" width="9.7109375" style="608" customWidth="1"/>
    <col min="13579" max="13585" width="7.7109375" style="608" customWidth="1"/>
    <col min="13586" max="13824" width="9.140625" style="608"/>
    <col min="13825" max="13825" width="7.5703125" style="608" customWidth="1"/>
    <col min="13826" max="13826" width="18.7109375" style="608" customWidth="1"/>
    <col min="13827" max="13827" width="13.5703125" style="608" customWidth="1"/>
    <col min="13828" max="13828" width="13.85546875" style="608" customWidth="1"/>
    <col min="13829" max="13829" width="46.85546875" style="608" customWidth="1"/>
    <col min="13830" max="13830" width="9.28515625" style="608" customWidth="1"/>
    <col min="13831" max="13831" width="7.7109375" style="608" customWidth="1"/>
    <col min="13832" max="13832" width="8.7109375" style="608" customWidth="1"/>
    <col min="13833" max="13833" width="7.85546875" style="608" customWidth="1"/>
    <col min="13834" max="13834" width="9.7109375" style="608" customWidth="1"/>
    <col min="13835" max="13841" width="7.7109375" style="608" customWidth="1"/>
    <col min="13842" max="14080" width="9.140625" style="608"/>
    <col min="14081" max="14081" width="7.5703125" style="608" customWidth="1"/>
    <col min="14082" max="14082" width="18.7109375" style="608" customWidth="1"/>
    <col min="14083" max="14083" width="13.5703125" style="608" customWidth="1"/>
    <col min="14084" max="14084" width="13.85546875" style="608" customWidth="1"/>
    <col min="14085" max="14085" width="46.85546875" style="608" customWidth="1"/>
    <col min="14086" max="14086" width="9.28515625" style="608" customWidth="1"/>
    <col min="14087" max="14087" width="7.7109375" style="608" customWidth="1"/>
    <col min="14088" max="14088" width="8.7109375" style="608" customWidth="1"/>
    <col min="14089" max="14089" width="7.85546875" style="608" customWidth="1"/>
    <col min="14090" max="14090" width="9.7109375" style="608" customWidth="1"/>
    <col min="14091" max="14097" width="7.7109375" style="608" customWidth="1"/>
    <col min="14098" max="14336" width="9.140625" style="608"/>
    <col min="14337" max="14337" width="7.5703125" style="608" customWidth="1"/>
    <col min="14338" max="14338" width="18.7109375" style="608" customWidth="1"/>
    <col min="14339" max="14339" width="13.5703125" style="608" customWidth="1"/>
    <col min="14340" max="14340" width="13.85546875" style="608" customWidth="1"/>
    <col min="14341" max="14341" width="46.85546875" style="608" customWidth="1"/>
    <col min="14342" max="14342" width="9.28515625" style="608" customWidth="1"/>
    <col min="14343" max="14343" width="7.7109375" style="608" customWidth="1"/>
    <col min="14344" max="14344" width="8.7109375" style="608" customWidth="1"/>
    <col min="14345" max="14345" width="7.85546875" style="608" customWidth="1"/>
    <col min="14346" max="14346" width="9.7109375" style="608" customWidth="1"/>
    <col min="14347" max="14353" width="7.7109375" style="608" customWidth="1"/>
    <col min="14354" max="14592" width="9.140625" style="608"/>
    <col min="14593" max="14593" width="7.5703125" style="608" customWidth="1"/>
    <col min="14594" max="14594" width="18.7109375" style="608" customWidth="1"/>
    <col min="14595" max="14595" width="13.5703125" style="608" customWidth="1"/>
    <col min="14596" max="14596" width="13.85546875" style="608" customWidth="1"/>
    <col min="14597" max="14597" width="46.85546875" style="608" customWidth="1"/>
    <col min="14598" max="14598" width="9.28515625" style="608" customWidth="1"/>
    <col min="14599" max="14599" width="7.7109375" style="608" customWidth="1"/>
    <col min="14600" max="14600" width="8.7109375" style="608" customWidth="1"/>
    <col min="14601" max="14601" width="7.85546875" style="608" customWidth="1"/>
    <col min="14602" max="14602" width="9.7109375" style="608" customWidth="1"/>
    <col min="14603" max="14609" width="7.7109375" style="608" customWidth="1"/>
    <col min="14610" max="14848" width="9.140625" style="608"/>
    <col min="14849" max="14849" width="7.5703125" style="608" customWidth="1"/>
    <col min="14850" max="14850" width="18.7109375" style="608" customWidth="1"/>
    <col min="14851" max="14851" width="13.5703125" style="608" customWidth="1"/>
    <col min="14852" max="14852" width="13.85546875" style="608" customWidth="1"/>
    <col min="14853" max="14853" width="46.85546875" style="608" customWidth="1"/>
    <col min="14854" max="14854" width="9.28515625" style="608" customWidth="1"/>
    <col min="14855" max="14855" width="7.7109375" style="608" customWidth="1"/>
    <col min="14856" max="14856" width="8.7109375" style="608" customWidth="1"/>
    <col min="14857" max="14857" width="7.85546875" style="608" customWidth="1"/>
    <col min="14858" max="14858" width="9.7109375" style="608" customWidth="1"/>
    <col min="14859" max="14865" width="7.7109375" style="608" customWidth="1"/>
    <col min="14866" max="15104" width="9.140625" style="608"/>
    <col min="15105" max="15105" width="7.5703125" style="608" customWidth="1"/>
    <col min="15106" max="15106" width="18.7109375" style="608" customWidth="1"/>
    <col min="15107" max="15107" width="13.5703125" style="608" customWidth="1"/>
    <col min="15108" max="15108" width="13.85546875" style="608" customWidth="1"/>
    <col min="15109" max="15109" width="46.85546875" style="608" customWidth="1"/>
    <col min="15110" max="15110" width="9.28515625" style="608" customWidth="1"/>
    <col min="15111" max="15111" width="7.7109375" style="608" customWidth="1"/>
    <col min="15112" max="15112" width="8.7109375" style="608" customWidth="1"/>
    <col min="15113" max="15113" width="7.85546875" style="608" customWidth="1"/>
    <col min="15114" max="15114" width="9.7109375" style="608" customWidth="1"/>
    <col min="15115" max="15121" width="7.7109375" style="608" customWidth="1"/>
    <col min="15122" max="15360" width="9.140625" style="608"/>
    <col min="15361" max="15361" width="7.5703125" style="608" customWidth="1"/>
    <col min="15362" max="15362" width="18.7109375" style="608" customWidth="1"/>
    <col min="15363" max="15363" width="13.5703125" style="608" customWidth="1"/>
    <col min="15364" max="15364" width="13.85546875" style="608" customWidth="1"/>
    <col min="15365" max="15365" width="46.85546875" style="608" customWidth="1"/>
    <col min="15366" max="15366" width="9.28515625" style="608" customWidth="1"/>
    <col min="15367" max="15367" width="7.7109375" style="608" customWidth="1"/>
    <col min="15368" max="15368" width="8.7109375" style="608" customWidth="1"/>
    <col min="15369" max="15369" width="7.85546875" style="608" customWidth="1"/>
    <col min="15370" max="15370" width="9.7109375" style="608" customWidth="1"/>
    <col min="15371" max="15377" width="7.7109375" style="608" customWidth="1"/>
    <col min="15378" max="15616" width="9.140625" style="608"/>
    <col min="15617" max="15617" width="7.5703125" style="608" customWidth="1"/>
    <col min="15618" max="15618" width="18.7109375" style="608" customWidth="1"/>
    <col min="15619" max="15619" width="13.5703125" style="608" customWidth="1"/>
    <col min="15620" max="15620" width="13.85546875" style="608" customWidth="1"/>
    <col min="15621" max="15621" width="46.85546875" style="608" customWidth="1"/>
    <col min="15622" max="15622" width="9.28515625" style="608" customWidth="1"/>
    <col min="15623" max="15623" width="7.7109375" style="608" customWidth="1"/>
    <col min="15624" max="15624" width="8.7109375" style="608" customWidth="1"/>
    <col min="15625" max="15625" width="7.85546875" style="608" customWidth="1"/>
    <col min="15626" max="15626" width="9.7109375" style="608" customWidth="1"/>
    <col min="15627" max="15633" width="7.7109375" style="608" customWidth="1"/>
    <col min="15634" max="15872" width="9.140625" style="608"/>
    <col min="15873" max="15873" width="7.5703125" style="608" customWidth="1"/>
    <col min="15874" max="15874" width="18.7109375" style="608" customWidth="1"/>
    <col min="15875" max="15875" width="13.5703125" style="608" customWidth="1"/>
    <col min="15876" max="15876" width="13.85546875" style="608" customWidth="1"/>
    <col min="15877" max="15877" width="46.85546875" style="608" customWidth="1"/>
    <col min="15878" max="15878" width="9.28515625" style="608" customWidth="1"/>
    <col min="15879" max="15879" width="7.7109375" style="608" customWidth="1"/>
    <col min="15880" max="15880" width="8.7109375" style="608" customWidth="1"/>
    <col min="15881" max="15881" width="7.85546875" style="608" customWidth="1"/>
    <col min="15882" max="15882" width="9.7109375" style="608" customWidth="1"/>
    <col min="15883" max="15889" width="7.7109375" style="608" customWidth="1"/>
    <col min="15890" max="16128" width="9.140625" style="608"/>
    <col min="16129" max="16129" width="7.5703125" style="608" customWidth="1"/>
    <col min="16130" max="16130" width="18.7109375" style="608" customWidth="1"/>
    <col min="16131" max="16131" width="13.5703125" style="608" customWidth="1"/>
    <col min="16132" max="16132" width="13.85546875" style="608" customWidth="1"/>
    <col min="16133" max="16133" width="46.85546875" style="608" customWidth="1"/>
    <col min="16134" max="16134" width="9.28515625" style="608" customWidth="1"/>
    <col min="16135" max="16135" width="7.7109375" style="608" customWidth="1"/>
    <col min="16136" max="16136" width="8.7109375" style="608" customWidth="1"/>
    <col min="16137" max="16137" width="7.85546875" style="608" customWidth="1"/>
    <col min="16138" max="16138" width="9.7109375" style="608" customWidth="1"/>
    <col min="16139" max="16145" width="7.7109375" style="608" customWidth="1"/>
    <col min="16146" max="16384" width="9.140625" style="608"/>
  </cols>
  <sheetData>
    <row r="1" spans="1:18" ht="60.75" customHeight="1" thickBot="1" x14ac:dyDescent="0.25">
      <c r="A1" s="607"/>
      <c r="B1" s="365"/>
      <c r="C1" s="365"/>
      <c r="D1" s="365"/>
      <c r="E1" s="365"/>
      <c r="F1" s="12"/>
      <c r="G1" s="229"/>
      <c r="H1" s="229"/>
      <c r="I1" s="229"/>
      <c r="J1" s="365"/>
      <c r="K1" s="365"/>
      <c r="M1" s="607"/>
      <c r="N1" s="607"/>
    </row>
    <row r="2" spans="1:18" ht="17.25" thickTop="1" thickBot="1" x14ac:dyDescent="0.3">
      <c r="A2" s="607"/>
      <c r="B2" s="12"/>
      <c r="C2" s="609"/>
      <c r="D2" s="609"/>
      <c r="E2" s="609"/>
      <c r="F2" s="609"/>
      <c r="G2" s="365"/>
      <c r="H2" s="76" t="s">
        <v>16</v>
      </c>
      <c r="I2" s="77"/>
      <c r="J2" s="81"/>
      <c r="K2" s="609"/>
      <c r="L2" s="607"/>
      <c r="M2" s="607"/>
      <c r="N2" s="607"/>
    </row>
    <row r="3" spans="1:18" ht="17.25" thickTop="1" thickBot="1" x14ac:dyDescent="0.3">
      <c r="A3" s="607"/>
      <c r="B3" s="609"/>
      <c r="C3" s="609"/>
      <c r="D3" s="12"/>
      <c r="E3" s="12"/>
      <c r="F3" s="12"/>
      <c r="G3" s="365"/>
      <c r="H3" s="78" t="s">
        <v>17</v>
      </c>
      <c r="I3" s="610"/>
      <c r="J3" s="81" t="s">
        <v>255</v>
      </c>
      <c r="K3" s="609"/>
      <c r="L3" s="607"/>
      <c r="M3" s="611"/>
      <c r="N3" s="611"/>
    </row>
    <row r="4" spans="1:18" ht="12" customHeight="1" thickTop="1" thickBot="1" x14ac:dyDescent="0.25">
      <c r="A4" s="607"/>
      <c r="B4" s="609"/>
      <c r="C4" s="609"/>
      <c r="D4" s="609"/>
      <c r="E4" s="612"/>
      <c r="F4" s="613"/>
      <c r="G4" s="612"/>
      <c r="H4" s="612"/>
      <c r="I4" s="612"/>
      <c r="J4" s="612"/>
      <c r="K4" s="612"/>
      <c r="L4" s="611"/>
      <c r="M4" s="611"/>
      <c r="N4" s="611"/>
      <c r="O4" s="614"/>
      <c r="P4" s="614"/>
      <c r="Q4" s="614"/>
      <c r="R4" s="614"/>
    </row>
    <row r="5" spans="1:18" ht="17.25" thickTop="1" thickBot="1" x14ac:dyDescent="0.3">
      <c r="A5" s="607"/>
      <c r="B5" s="76" t="s">
        <v>211</v>
      </c>
      <c r="C5" s="781" t="s">
        <v>311</v>
      </c>
      <c r="D5" s="782"/>
      <c r="E5" s="782"/>
      <c r="F5" s="782"/>
      <c r="G5" s="782"/>
      <c r="H5" s="783"/>
      <c r="I5" s="365"/>
      <c r="J5" s="365"/>
      <c r="K5" s="365"/>
      <c r="L5" s="57"/>
      <c r="M5" s="611"/>
      <c r="N5" s="607"/>
    </row>
    <row r="6" spans="1:18" ht="21" customHeight="1" thickTop="1" thickBot="1" x14ac:dyDescent="0.3">
      <c r="A6" s="607"/>
      <c r="B6" s="76" t="s">
        <v>18</v>
      </c>
      <c r="C6" s="781" t="s">
        <v>320</v>
      </c>
      <c r="D6" s="782"/>
      <c r="E6" s="782"/>
      <c r="F6" s="782"/>
      <c r="G6" s="782"/>
      <c r="H6" s="783"/>
      <c r="I6" s="365"/>
      <c r="J6" s="365"/>
      <c r="K6" s="365"/>
      <c r="L6" s="57"/>
      <c r="M6" s="58"/>
      <c r="N6" s="611"/>
      <c r="O6" s="614"/>
      <c r="P6" s="614"/>
      <c r="Q6" s="614"/>
    </row>
    <row r="7" spans="1:18" ht="19.5" customHeight="1" thickTop="1" thickBot="1" x14ac:dyDescent="0.3">
      <c r="A7" s="607"/>
      <c r="B7" s="80" t="s">
        <v>19</v>
      </c>
      <c r="C7" s="784" t="s">
        <v>321</v>
      </c>
      <c r="D7" s="785"/>
      <c r="E7" s="82"/>
      <c r="F7" s="83"/>
      <c r="G7" s="83"/>
      <c r="H7" s="82"/>
      <c r="I7" s="365"/>
      <c r="J7" s="365"/>
      <c r="K7" s="365"/>
      <c r="L7" s="58"/>
      <c r="M7" s="607"/>
      <c r="N7" s="607"/>
    </row>
    <row r="8" spans="1:18" ht="6.75" customHeight="1" thickTop="1" thickBot="1" x14ac:dyDescent="0.25">
      <c r="B8" s="609"/>
      <c r="C8" s="609"/>
      <c r="D8" s="609"/>
      <c r="E8" s="609"/>
      <c r="F8" s="609"/>
      <c r="G8" s="609"/>
      <c r="H8" s="615"/>
      <c r="I8" s="609"/>
      <c r="J8" s="609"/>
      <c r="K8" s="609"/>
      <c r="L8" s="607"/>
    </row>
    <row r="9" spans="1:18" ht="14.25" customHeight="1" thickTop="1" thickBot="1" x14ac:dyDescent="0.25">
      <c r="B9" s="365"/>
      <c r="C9" s="786" t="s">
        <v>63</v>
      </c>
      <c r="D9" s="786"/>
      <c r="E9" s="786"/>
      <c r="F9" s="787" t="s">
        <v>32</v>
      </c>
      <c r="G9" s="788"/>
      <c r="H9" s="787" t="s">
        <v>0</v>
      </c>
      <c r="I9" s="788"/>
      <c r="J9" s="365"/>
      <c r="K9" s="365"/>
    </row>
    <row r="10" spans="1:18" ht="14.25" customHeight="1" thickTop="1" thickBot="1" x14ac:dyDescent="0.25">
      <c r="B10" s="365"/>
      <c r="C10" s="786"/>
      <c r="D10" s="786"/>
      <c r="E10" s="786"/>
      <c r="F10" s="789">
        <v>55</v>
      </c>
      <c r="G10" s="789"/>
      <c r="H10" s="790">
        <f>SUM(F10:G11)</f>
        <v>55</v>
      </c>
      <c r="I10" s="790"/>
      <c r="J10" s="365"/>
      <c r="K10" s="365"/>
    </row>
    <row r="11" spans="1:18" ht="14.25" customHeight="1" thickTop="1" thickBot="1" x14ac:dyDescent="0.25">
      <c r="B11" s="365"/>
      <c r="C11" s="786"/>
      <c r="D11" s="786"/>
      <c r="E11" s="786"/>
      <c r="F11" s="789"/>
      <c r="G11" s="789"/>
      <c r="H11" s="790"/>
      <c r="I11" s="790"/>
      <c r="J11" s="365"/>
      <c r="K11" s="365"/>
    </row>
    <row r="12" spans="1:18" ht="4.5" customHeight="1" thickTop="1" thickBot="1" x14ac:dyDescent="0.25">
      <c r="B12" s="365"/>
      <c r="C12" s="616"/>
      <c r="D12" s="616"/>
      <c r="E12" s="616"/>
      <c r="F12" s="616"/>
      <c r="G12" s="616"/>
      <c r="H12" s="616"/>
      <c r="I12" s="616"/>
      <c r="J12" s="616"/>
      <c r="K12" s="616"/>
      <c r="L12" s="617"/>
    </row>
    <row r="13" spans="1:18" ht="12.75" customHeight="1" thickTop="1" thickBot="1" x14ac:dyDescent="0.25">
      <c r="B13" s="365"/>
      <c r="C13" s="760" t="s">
        <v>64</v>
      </c>
      <c r="D13" s="761"/>
      <c r="E13" s="761"/>
      <c r="F13" s="761"/>
      <c r="G13" s="762"/>
      <c r="H13" s="769" t="s">
        <v>0</v>
      </c>
      <c r="I13" s="770"/>
      <c r="J13" s="771" t="s">
        <v>12</v>
      </c>
      <c r="K13" s="772"/>
    </row>
    <row r="14" spans="1:18" ht="12.75" customHeight="1" thickTop="1" thickBot="1" x14ac:dyDescent="0.25">
      <c r="B14" s="365"/>
      <c r="C14" s="763"/>
      <c r="D14" s="764"/>
      <c r="E14" s="764"/>
      <c r="F14" s="764"/>
      <c r="G14" s="765"/>
      <c r="H14" s="603" t="s">
        <v>1</v>
      </c>
      <c r="I14" s="603" t="s">
        <v>2</v>
      </c>
      <c r="J14" s="773"/>
      <c r="K14" s="774"/>
    </row>
    <row r="15" spans="1:18" ht="14.1" customHeight="1" thickTop="1" thickBot="1" x14ac:dyDescent="0.25">
      <c r="B15" s="365"/>
      <c r="C15" s="766"/>
      <c r="D15" s="767"/>
      <c r="E15" s="767"/>
      <c r="F15" s="767"/>
      <c r="G15" s="768"/>
      <c r="H15" s="602">
        <f>SUM(H16:H17)</f>
        <v>1</v>
      </c>
      <c r="I15" s="602">
        <f>SUM(I16:I17)</f>
        <v>0</v>
      </c>
      <c r="J15" s="775">
        <f>H15+I15</f>
        <v>1</v>
      </c>
      <c r="K15" s="775"/>
      <c r="M15" s="608" t="s">
        <v>9</v>
      </c>
    </row>
    <row r="16" spans="1:18" ht="14.1" customHeight="1" thickTop="1" thickBot="1" x14ac:dyDescent="0.25">
      <c r="B16" s="365"/>
      <c r="C16" s="776" t="s">
        <v>15</v>
      </c>
      <c r="D16" s="777"/>
      <c r="E16" s="777"/>
      <c r="F16" s="777"/>
      <c r="G16" s="778"/>
      <c r="H16" s="84">
        <v>1</v>
      </c>
      <c r="I16" s="84"/>
      <c r="J16" s="779">
        <f>(H16+I16)</f>
        <v>1</v>
      </c>
      <c r="K16" s="780"/>
    </row>
    <row r="17" spans="2:15" ht="14.1" customHeight="1" thickTop="1" thickBot="1" x14ac:dyDescent="0.25">
      <c r="B17" s="365"/>
      <c r="C17" s="776" t="s">
        <v>212</v>
      </c>
      <c r="D17" s="777"/>
      <c r="E17" s="777"/>
      <c r="F17" s="777"/>
      <c r="G17" s="777"/>
      <c r="H17" s="84"/>
      <c r="I17" s="84"/>
      <c r="J17" s="807">
        <f>(H17+I17)</f>
        <v>0</v>
      </c>
      <c r="K17" s="807"/>
    </row>
    <row r="18" spans="2:15" ht="12.75" customHeight="1" thickTop="1" thickBot="1" x14ac:dyDescent="0.25">
      <c r="B18" s="365"/>
      <c r="C18" s="136" t="s">
        <v>9</v>
      </c>
      <c r="D18" s="135"/>
      <c r="E18" s="134"/>
      <c r="F18" s="618"/>
      <c r="G18" s="618"/>
      <c r="H18" s="618"/>
      <c r="I18" s="619"/>
      <c r="J18" s="620"/>
      <c r="K18" s="365"/>
    </row>
    <row r="19" spans="2:15" ht="18" customHeight="1" thickTop="1" thickBot="1" x14ac:dyDescent="0.25">
      <c r="B19" s="365"/>
      <c r="C19" s="89"/>
      <c r="D19" s="90"/>
      <c r="E19" s="90"/>
      <c r="F19" s="787" t="s">
        <v>62</v>
      </c>
      <c r="G19" s="787"/>
      <c r="H19" s="787"/>
      <c r="I19" s="769"/>
      <c r="J19" s="603" t="s">
        <v>0</v>
      </c>
      <c r="K19" s="365"/>
    </row>
    <row r="20" spans="2:15" ht="20.100000000000001" customHeight="1" thickTop="1" thickBot="1" x14ac:dyDescent="0.25">
      <c r="B20" s="365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621"/>
      <c r="K20" s="365"/>
    </row>
    <row r="21" spans="2:15" ht="18" customHeight="1" thickTop="1" thickBot="1" x14ac:dyDescent="0.25">
      <c r="B21" s="365"/>
      <c r="C21" s="93"/>
      <c r="D21" s="94"/>
      <c r="E21" s="94"/>
      <c r="F21" s="808">
        <f>(J23+J28+J35+J38+J59+J60+J61+J63)</f>
        <v>3</v>
      </c>
      <c r="G21" s="808"/>
      <c r="H21" s="808"/>
      <c r="I21" s="809"/>
      <c r="J21" s="810">
        <f>(J23+J28+J34+J38+J43+J55+J70+J72+J78)</f>
        <v>5</v>
      </c>
      <c r="K21" s="365"/>
    </row>
    <row r="22" spans="2:15" ht="15.75" thickTop="1" thickBot="1" x14ac:dyDescent="0.25">
      <c r="B22" s="365"/>
      <c r="C22" s="622"/>
      <c r="D22" s="96"/>
      <c r="E22" s="96"/>
      <c r="F22" s="97">
        <f>(F23+F28+F34+F38+F43+F55+F70+F72+F77+F78)</f>
        <v>5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10"/>
      <c r="K22" s="365"/>
    </row>
    <row r="23" spans="2:15" ht="17.25" thickTop="1" thickBot="1" x14ac:dyDescent="0.3">
      <c r="B23" s="365"/>
      <c r="C23" s="623"/>
      <c r="D23" s="811" t="s">
        <v>66</v>
      </c>
      <c r="E23" s="812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65"/>
    </row>
    <row r="24" spans="2:15" ht="14.25" thickTop="1" thickBot="1" x14ac:dyDescent="0.25">
      <c r="B24" s="365"/>
      <c r="C24" s="623"/>
      <c r="D24" s="624"/>
      <c r="E24" s="625" t="s">
        <v>37</v>
      </c>
      <c r="F24" s="626"/>
      <c r="G24" s="626"/>
      <c r="H24" s="626"/>
      <c r="I24" s="626"/>
      <c r="J24" s="627">
        <f t="shared" si="0"/>
        <v>0</v>
      </c>
      <c r="K24" s="365"/>
    </row>
    <row r="25" spans="2:15" ht="14.25" thickTop="1" thickBot="1" x14ac:dyDescent="0.25">
      <c r="B25" s="365"/>
      <c r="C25" s="623"/>
      <c r="D25" s="624"/>
      <c r="E25" s="625" t="s">
        <v>24</v>
      </c>
      <c r="F25" s="626"/>
      <c r="G25" s="626"/>
      <c r="H25" s="626"/>
      <c r="I25" s="626"/>
      <c r="J25" s="627">
        <f t="shared" si="0"/>
        <v>0</v>
      </c>
      <c r="K25" s="365"/>
    </row>
    <row r="26" spans="2:15" ht="14.25" thickTop="1" thickBot="1" x14ac:dyDescent="0.25">
      <c r="B26" s="365"/>
      <c r="C26" s="623"/>
      <c r="D26" s="624"/>
      <c r="E26" s="625" t="s">
        <v>25</v>
      </c>
      <c r="F26" s="626"/>
      <c r="G26" s="626"/>
      <c r="H26" s="626"/>
      <c r="I26" s="626"/>
      <c r="J26" s="627">
        <f t="shared" si="0"/>
        <v>0</v>
      </c>
      <c r="K26" s="365"/>
    </row>
    <row r="27" spans="2:15" ht="14.25" thickTop="1" thickBot="1" x14ac:dyDescent="0.25">
      <c r="B27" s="365"/>
      <c r="C27" s="623"/>
      <c r="D27" s="624"/>
      <c r="E27" s="625" t="s">
        <v>7</v>
      </c>
      <c r="F27" s="626"/>
      <c r="G27" s="626"/>
      <c r="H27" s="626"/>
      <c r="I27" s="626"/>
      <c r="J27" s="627">
        <f t="shared" si="0"/>
        <v>0</v>
      </c>
      <c r="K27" s="365"/>
    </row>
    <row r="28" spans="2:15" ht="17.25" thickTop="1" thickBot="1" x14ac:dyDescent="0.3">
      <c r="B28" s="365"/>
      <c r="C28" s="623"/>
      <c r="D28" s="606" t="s">
        <v>20</v>
      </c>
      <c r="E28" s="101"/>
      <c r="F28" s="46">
        <f>SUM(F29:F33)</f>
        <v>3</v>
      </c>
      <c r="G28" s="46">
        <f>SUM(G29:G33)</f>
        <v>0</v>
      </c>
      <c r="H28" s="46">
        <f>SUM(H29:H33)</f>
        <v>0</v>
      </c>
      <c r="I28" s="46">
        <f>SUM(I29:I33)</f>
        <v>0</v>
      </c>
      <c r="J28" s="102">
        <f t="shared" si="0"/>
        <v>3</v>
      </c>
      <c r="K28" s="365"/>
      <c r="O28" s="628"/>
    </row>
    <row r="29" spans="2:15" ht="14.25" thickTop="1" thickBot="1" x14ac:dyDescent="0.25">
      <c r="B29" s="365"/>
      <c r="C29" s="623"/>
      <c r="D29" s="624"/>
      <c r="E29" s="625" t="s">
        <v>54</v>
      </c>
      <c r="F29" s="626"/>
      <c r="G29" s="626"/>
      <c r="H29" s="626"/>
      <c r="I29" s="626"/>
      <c r="J29" s="627">
        <f t="shared" si="0"/>
        <v>0</v>
      </c>
      <c r="K29" s="365"/>
    </row>
    <row r="30" spans="2:15" ht="14.25" thickTop="1" thickBot="1" x14ac:dyDescent="0.25">
      <c r="B30" s="365"/>
      <c r="C30" s="623"/>
      <c r="D30" s="624"/>
      <c r="E30" s="625" t="s">
        <v>26</v>
      </c>
      <c r="F30" s="626">
        <v>3</v>
      </c>
      <c r="G30" s="626"/>
      <c r="H30" s="626"/>
      <c r="I30" s="626"/>
      <c r="J30" s="627">
        <f t="shared" si="0"/>
        <v>3</v>
      </c>
      <c r="K30" s="365"/>
    </row>
    <row r="31" spans="2:15" ht="14.25" thickTop="1" thickBot="1" x14ac:dyDescent="0.25">
      <c r="B31" s="365"/>
      <c r="C31" s="623"/>
      <c r="D31" s="624"/>
      <c r="E31" s="625" t="s">
        <v>173</v>
      </c>
      <c r="F31" s="626"/>
      <c r="G31" s="626"/>
      <c r="H31" s="626"/>
      <c r="I31" s="626"/>
      <c r="J31" s="627">
        <f t="shared" si="0"/>
        <v>0</v>
      </c>
      <c r="K31" s="365"/>
    </row>
    <row r="32" spans="2:15" ht="14.25" thickTop="1" thickBot="1" x14ac:dyDescent="0.25">
      <c r="B32" s="365"/>
      <c r="C32" s="623"/>
      <c r="D32" s="624"/>
      <c r="E32" s="625" t="s">
        <v>56</v>
      </c>
      <c r="F32" s="626"/>
      <c r="G32" s="626"/>
      <c r="H32" s="626"/>
      <c r="I32" s="626"/>
      <c r="J32" s="627">
        <f t="shared" si="0"/>
        <v>0</v>
      </c>
      <c r="K32" s="365"/>
    </row>
    <row r="33" spans="2:11" ht="14.25" thickTop="1" thickBot="1" x14ac:dyDescent="0.25">
      <c r="B33" s="365"/>
      <c r="C33" s="623"/>
      <c r="D33" s="624"/>
      <c r="E33" s="625" t="s">
        <v>57</v>
      </c>
      <c r="F33" s="626"/>
      <c r="G33" s="626"/>
      <c r="H33" s="626"/>
      <c r="I33" s="626"/>
      <c r="J33" s="627">
        <f t="shared" si="0"/>
        <v>0</v>
      </c>
      <c r="K33" s="365"/>
    </row>
    <row r="34" spans="2:11" ht="17.25" thickTop="1" thickBot="1" x14ac:dyDescent="0.3">
      <c r="B34" s="365"/>
      <c r="C34" s="623"/>
      <c r="D34" s="791" t="s">
        <v>67</v>
      </c>
      <c r="E34" s="792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65"/>
    </row>
    <row r="35" spans="2:11" ht="14.25" thickTop="1" thickBot="1" x14ac:dyDescent="0.25">
      <c r="B35" s="365"/>
      <c r="C35" s="623"/>
      <c r="D35" s="624"/>
      <c r="E35" s="629" t="s">
        <v>59</v>
      </c>
      <c r="F35" s="630"/>
      <c r="G35" s="630"/>
      <c r="H35" s="630"/>
      <c r="I35" s="630"/>
      <c r="J35" s="631">
        <f t="shared" ref="J35:J54" si="1">SUM(F35:I35)</f>
        <v>0</v>
      </c>
      <c r="K35" s="365"/>
    </row>
    <row r="36" spans="2:11" ht="14.25" thickTop="1" thickBot="1" x14ac:dyDescent="0.25">
      <c r="B36" s="365"/>
      <c r="C36" s="623"/>
      <c r="D36" s="624"/>
      <c r="E36" s="629" t="s">
        <v>60</v>
      </c>
      <c r="F36" s="665"/>
      <c r="G36" s="665"/>
      <c r="H36" s="665"/>
      <c r="I36" s="665"/>
      <c r="J36" s="631">
        <f>SUM(F36:I36)</f>
        <v>0</v>
      </c>
      <c r="K36" s="365"/>
    </row>
    <row r="37" spans="2:11" ht="14.25" thickTop="1" thickBot="1" x14ac:dyDescent="0.25">
      <c r="B37" s="365"/>
      <c r="C37" s="623"/>
      <c r="D37" s="624"/>
      <c r="E37" s="121" t="s">
        <v>58</v>
      </c>
      <c r="F37" s="665"/>
      <c r="G37" s="665"/>
      <c r="H37" s="665"/>
      <c r="I37" s="665"/>
      <c r="J37" s="631">
        <f>SUM(F37:I37)</f>
        <v>0</v>
      </c>
      <c r="K37" s="365"/>
    </row>
    <row r="38" spans="2:11" ht="17.25" thickTop="1" thickBot="1" x14ac:dyDescent="0.3">
      <c r="B38" s="365"/>
      <c r="C38" s="633"/>
      <c r="D38" s="791" t="s">
        <v>61</v>
      </c>
      <c r="E38" s="792"/>
      <c r="F38" s="46">
        <f>SUM(F39:F42)</f>
        <v>0</v>
      </c>
      <c r="G38" s="46">
        <f>SUM(G39:G42)</f>
        <v>0</v>
      </c>
      <c r="H38" s="46">
        <f>SUM(H39:H42)</f>
        <v>0</v>
      </c>
      <c r="I38" s="46">
        <f>SUM(I39:I42)</f>
        <v>0</v>
      </c>
      <c r="J38" s="100">
        <f t="shared" si="1"/>
        <v>0</v>
      </c>
      <c r="K38" s="365"/>
    </row>
    <row r="39" spans="2:11" ht="14.25" thickTop="1" thickBot="1" x14ac:dyDescent="0.25">
      <c r="B39" s="365"/>
      <c r="C39" s="633"/>
      <c r="D39" s="634"/>
      <c r="E39" s="635" t="s">
        <v>6</v>
      </c>
      <c r="F39" s="626"/>
      <c r="G39" s="626"/>
      <c r="H39" s="626"/>
      <c r="I39" s="626"/>
      <c r="J39" s="631">
        <f t="shared" si="1"/>
        <v>0</v>
      </c>
      <c r="K39" s="365"/>
    </row>
    <row r="40" spans="2:11" ht="14.25" thickTop="1" thickBot="1" x14ac:dyDescent="0.25">
      <c r="B40" s="365"/>
      <c r="C40" s="633"/>
      <c r="D40" s="634"/>
      <c r="E40" s="635" t="s">
        <v>113</v>
      </c>
      <c r="F40" s="665"/>
      <c r="G40" s="665"/>
      <c r="H40" s="665"/>
      <c r="I40" s="665"/>
      <c r="J40" s="631">
        <f t="shared" si="1"/>
        <v>0</v>
      </c>
      <c r="K40" s="365"/>
    </row>
    <row r="41" spans="2:11" ht="14.25" thickTop="1" thickBot="1" x14ac:dyDescent="0.25">
      <c r="B41" s="365"/>
      <c r="C41" s="633"/>
      <c r="D41" s="634"/>
      <c r="E41" s="635" t="s">
        <v>68</v>
      </c>
      <c r="F41" s="665"/>
      <c r="G41" s="665"/>
      <c r="H41" s="665"/>
      <c r="I41" s="665"/>
      <c r="J41" s="631">
        <f t="shared" si="1"/>
        <v>0</v>
      </c>
      <c r="K41" s="365"/>
    </row>
    <row r="42" spans="2:11" ht="14.25" thickTop="1" thickBot="1" x14ac:dyDescent="0.25">
      <c r="B42" s="365"/>
      <c r="C42" s="633"/>
      <c r="D42" s="634"/>
      <c r="E42" s="121" t="s">
        <v>122</v>
      </c>
      <c r="F42" s="665"/>
      <c r="G42" s="665"/>
      <c r="H42" s="665"/>
      <c r="I42" s="665"/>
      <c r="J42" s="631">
        <f t="shared" si="1"/>
        <v>0</v>
      </c>
      <c r="K42" s="365"/>
    </row>
    <row r="43" spans="2:11" ht="17.25" thickTop="1" thickBot="1" x14ac:dyDescent="0.25">
      <c r="B43" s="365"/>
      <c r="C43" s="633"/>
      <c r="D43" s="791" t="s">
        <v>69</v>
      </c>
      <c r="E43" s="792"/>
      <c r="F43" s="46">
        <f>SUM(F44:F54)</f>
        <v>0</v>
      </c>
      <c r="G43" s="46">
        <f>SUM(G44:G54)</f>
        <v>0</v>
      </c>
      <c r="H43" s="46">
        <f>SUM(H44:H54)</f>
        <v>0</v>
      </c>
      <c r="I43" s="46">
        <f>SUM(I44:I54)</f>
        <v>0</v>
      </c>
      <c r="J43" s="105">
        <f>SUM(F43:I43)</f>
        <v>0</v>
      </c>
      <c r="K43" s="365"/>
    </row>
    <row r="44" spans="2:11" ht="14.25" customHeight="1" thickTop="1" thickBot="1" x14ac:dyDescent="0.25">
      <c r="B44" s="365"/>
      <c r="C44" s="633"/>
      <c r="D44" s="70"/>
      <c r="E44" s="635" t="s">
        <v>53</v>
      </c>
      <c r="F44" s="665"/>
      <c r="G44" s="665"/>
      <c r="H44" s="665"/>
      <c r="I44" s="665"/>
      <c r="J44" s="631">
        <f>SUM(F44:I44)</f>
        <v>0</v>
      </c>
      <c r="K44" s="365"/>
    </row>
    <row r="45" spans="2:11" ht="14.25" customHeight="1" thickTop="1" thickBot="1" x14ac:dyDescent="0.25">
      <c r="B45" s="365"/>
      <c r="C45" s="633"/>
      <c r="D45" s="70"/>
      <c r="E45" s="635" t="s">
        <v>38</v>
      </c>
      <c r="F45" s="665"/>
      <c r="G45" s="665"/>
      <c r="H45" s="665"/>
      <c r="I45" s="665"/>
      <c r="J45" s="631">
        <f t="shared" si="1"/>
        <v>0</v>
      </c>
      <c r="K45" s="365"/>
    </row>
    <row r="46" spans="2:11" ht="14.25" customHeight="1" thickTop="1" thickBot="1" x14ac:dyDescent="0.25">
      <c r="B46" s="365"/>
      <c r="C46" s="633"/>
      <c r="D46" s="634"/>
      <c r="E46" s="636" t="s">
        <v>130</v>
      </c>
      <c r="F46" s="665"/>
      <c r="G46" s="665"/>
      <c r="H46" s="665"/>
      <c r="I46" s="665"/>
      <c r="J46" s="631">
        <f>SUM(F46:I46)</f>
        <v>0</v>
      </c>
      <c r="K46" s="365"/>
    </row>
    <row r="47" spans="2:11" ht="14.25" customHeight="1" thickTop="1" thickBot="1" x14ac:dyDescent="0.25">
      <c r="B47" s="365"/>
      <c r="C47" s="633"/>
      <c r="D47" s="637"/>
      <c r="E47" s="635" t="s">
        <v>48</v>
      </c>
      <c r="F47" s="665"/>
      <c r="G47" s="665"/>
      <c r="H47" s="665"/>
      <c r="I47" s="665"/>
      <c r="J47" s="631">
        <f t="shared" si="1"/>
        <v>0</v>
      </c>
      <c r="K47" s="365"/>
    </row>
    <row r="48" spans="2:11" ht="14.25" customHeight="1" thickTop="1" thickBot="1" x14ac:dyDescent="0.25">
      <c r="B48" s="365"/>
      <c r="C48" s="633"/>
      <c r="D48" s="634"/>
      <c r="E48" s="635" t="s">
        <v>123</v>
      </c>
      <c r="F48" s="665"/>
      <c r="G48" s="665"/>
      <c r="H48" s="665"/>
      <c r="I48" s="665"/>
      <c r="J48" s="638">
        <f t="shared" si="1"/>
        <v>0</v>
      </c>
      <c r="K48" s="365"/>
    </row>
    <row r="49" spans="1:12" ht="14.25" customHeight="1" thickTop="1" thickBot="1" x14ac:dyDescent="0.25">
      <c r="B49" s="365"/>
      <c r="C49" s="633"/>
      <c r="D49" s="639"/>
      <c r="E49" s="635" t="s">
        <v>43</v>
      </c>
      <c r="F49" s="665"/>
      <c r="G49" s="665"/>
      <c r="H49" s="665"/>
      <c r="I49" s="665"/>
      <c r="J49" s="638">
        <f t="shared" si="1"/>
        <v>0</v>
      </c>
      <c r="K49" s="365"/>
    </row>
    <row r="50" spans="1:12" ht="14.25" customHeight="1" thickTop="1" thickBot="1" x14ac:dyDescent="0.25">
      <c r="B50" s="365"/>
      <c r="C50" s="633"/>
      <c r="D50" s="639"/>
      <c r="E50" s="635" t="s">
        <v>70</v>
      </c>
      <c r="F50" s="665"/>
      <c r="G50" s="665"/>
      <c r="H50" s="665"/>
      <c r="I50" s="665"/>
      <c r="J50" s="638">
        <f t="shared" si="1"/>
        <v>0</v>
      </c>
      <c r="K50" s="365"/>
    </row>
    <row r="51" spans="1:12" ht="14.25" customHeight="1" thickTop="1" thickBot="1" x14ac:dyDescent="0.25">
      <c r="B51" s="365"/>
      <c r="C51" s="633"/>
      <c r="D51" s="639"/>
      <c r="E51" s="635" t="s">
        <v>71</v>
      </c>
      <c r="F51" s="665"/>
      <c r="G51" s="665"/>
      <c r="H51" s="665"/>
      <c r="I51" s="665"/>
      <c r="J51" s="638">
        <f t="shared" si="1"/>
        <v>0</v>
      </c>
      <c r="K51" s="365"/>
    </row>
    <row r="52" spans="1:12" ht="14.25" customHeight="1" thickTop="1" thickBot="1" x14ac:dyDescent="0.25">
      <c r="B52" s="365"/>
      <c r="C52" s="633"/>
      <c r="D52" s="639"/>
      <c r="E52" s="635" t="s">
        <v>72</v>
      </c>
      <c r="F52" s="665"/>
      <c r="G52" s="665"/>
      <c r="H52" s="665"/>
      <c r="I52" s="665"/>
      <c r="J52" s="638">
        <f t="shared" si="1"/>
        <v>0</v>
      </c>
      <c r="K52" s="365"/>
    </row>
    <row r="53" spans="1:12" ht="14.25" customHeight="1" thickTop="1" thickBot="1" x14ac:dyDescent="0.25">
      <c r="A53" s="72"/>
      <c r="B53" s="365"/>
      <c r="C53" s="633"/>
      <c r="D53" s="639"/>
      <c r="E53" s="124" t="s">
        <v>114</v>
      </c>
      <c r="F53" s="665"/>
      <c r="G53" s="665"/>
      <c r="H53" s="665"/>
      <c r="I53" s="665"/>
      <c r="J53" s="638">
        <f t="shared" si="1"/>
        <v>0</v>
      </c>
      <c r="K53" s="365"/>
    </row>
    <row r="54" spans="1:12" ht="14.25" customHeight="1" thickTop="1" thickBot="1" x14ac:dyDescent="0.25">
      <c r="B54" s="365"/>
      <c r="C54" s="633"/>
      <c r="D54" s="640"/>
      <c r="E54" s="635" t="s">
        <v>73</v>
      </c>
      <c r="F54" s="665"/>
      <c r="G54" s="665"/>
      <c r="H54" s="665"/>
      <c r="I54" s="665"/>
      <c r="J54" s="638">
        <f t="shared" si="1"/>
        <v>0</v>
      </c>
      <c r="K54" s="365"/>
    </row>
    <row r="55" spans="1:12" ht="17.25" thickTop="1" thickBot="1" x14ac:dyDescent="0.25">
      <c r="B55" s="365"/>
      <c r="C55" s="633"/>
      <c r="D55" s="793" t="s">
        <v>112</v>
      </c>
      <c r="E55" s="794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65"/>
      <c r="L55" s="614"/>
    </row>
    <row r="56" spans="1:12" ht="14.25" customHeight="1" thickTop="1" thickBot="1" x14ac:dyDescent="0.25">
      <c r="B56" s="365"/>
      <c r="C56" s="633"/>
      <c r="D56" s="126"/>
      <c r="E56" s="635" t="s">
        <v>75</v>
      </c>
      <c r="F56" s="665"/>
      <c r="G56" s="665"/>
      <c r="H56" s="665"/>
      <c r="I56" s="665"/>
      <c r="J56" s="106">
        <f>SUM(F56:F56:I56)</f>
        <v>0</v>
      </c>
      <c r="K56" s="365"/>
    </row>
    <row r="57" spans="1:12" ht="14.25" customHeight="1" thickTop="1" thickBot="1" x14ac:dyDescent="0.25">
      <c r="B57" s="365"/>
      <c r="C57" s="633"/>
      <c r="D57" s="70"/>
      <c r="E57" s="635" t="s">
        <v>76</v>
      </c>
      <c r="F57" s="665"/>
      <c r="G57" s="665"/>
      <c r="H57" s="665"/>
      <c r="I57" s="665"/>
      <c r="J57" s="106">
        <f>(I57+H57+G57+F57)</f>
        <v>0</v>
      </c>
      <c r="K57" s="365"/>
    </row>
    <row r="58" spans="1:12" ht="14.25" customHeight="1" thickTop="1" thickBot="1" x14ac:dyDescent="0.25">
      <c r="B58" s="365"/>
      <c r="C58" s="633"/>
      <c r="D58" s="70"/>
      <c r="E58" s="635" t="s">
        <v>38</v>
      </c>
      <c r="F58" s="665"/>
      <c r="G58" s="665"/>
      <c r="H58" s="665"/>
      <c r="I58" s="665"/>
      <c r="J58" s="106">
        <f>(I58+H58+G58+F58)</f>
        <v>0</v>
      </c>
      <c r="K58" s="365"/>
    </row>
    <row r="59" spans="1:12" ht="14.25" customHeight="1" thickTop="1" thickBot="1" x14ac:dyDescent="0.25">
      <c r="B59" s="365"/>
      <c r="C59" s="633"/>
      <c r="D59" s="70"/>
      <c r="E59" s="635" t="s">
        <v>52</v>
      </c>
      <c r="F59" s="665"/>
      <c r="G59" s="665"/>
      <c r="H59" s="665"/>
      <c r="I59" s="665"/>
      <c r="J59" s="106">
        <f>(I59+H59+G59+F59)</f>
        <v>0</v>
      </c>
      <c r="K59" s="365"/>
    </row>
    <row r="60" spans="1:12" ht="14.25" customHeight="1" thickTop="1" thickBot="1" x14ac:dyDescent="0.25">
      <c r="B60" s="365"/>
      <c r="C60" s="633"/>
      <c r="D60" s="127"/>
      <c r="E60" s="635" t="s">
        <v>74</v>
      </c>
      <c r="F60" s="665"/>
      <c r="G60" s="665"/>
      <c r="H60" s="665"/>
      <c r="I60" s="665"/>
      <c r="J60" s="106">
        <f>SUM(F60:F60:I60)</f>
        <v>0</v>
      </c>
      <c r="K60" s="365"/>
    </row>
    <row r="61" spans="1:12" ht="14.25" customHeight="1" thickTop="1" thickBot="1" x14ac:dyDescent="0.25">
      <c r="B61" s="365"/>
      <c r="C61" s="633"/>
      <c r="D61" s="127"/>
      <c r="E61" s="641" t="s">
        <v>156</v>
      </c>
      <c r="F61" s="665"/>
      <c r="G61" s="665"/>
      <c r="H61" s="665"/>
      <c r="I61" s="665"/>
      <c r="J61" s="106">
        <f>SUM(F61:F61:I61)</f>
        <v>0</v>
      </c>
      <c r="K61" s="365"/>
    </row>
    <row r="62" spans="1:12" ht="14.25" customHeight="1" thickTop="1" thickBot="1" x14ac:dyDescent="0.25">
      <c r="B62" s="365"/>
      <c r="C62" s="633"/>
      <c r="D62" s="127"/>
      <c r="E62" s="635" t="s">
        <v>51</v>
      </c>
      <c r="F62" s="665"/>
      <c r="G62" s="665"/>
      <c r="H62" s="665"/>
      <c r="I62" s="665"/>
      <c r="J62" s="106">
        <f>SUM(F62:F62:I62)</f>
        <v>0</v>
      </c>
      <c r="K62" s="365"/>
    </row>
    <row r="63" spans="1:12" ht="14.25" customHeight="1" thickTop="1" thickBot="1" x14ac:dyDescent="0.25">
      <c r="B63" s="365"/>
      <c r="C63" s="633"/>
      <c r="D63" s="127"/>
      <c r="E63" s="641" t="s">
        <v>131</v>
      </c>
      <c r="F63" s="665"/>
      <c r="G63" s="665"/>
      <c r="H63" s="665"/>
      <c r="I63" s="665"/>
      <c r="J63" s="106">
        <f>SUM(F63:F63:I63)</f>
        <v>0</v>
      </c>
      <c r="K63" s="365"/>
    </row>
    <row r="64" spans="1:12" ht="14.25" customHeight="1" thickTop="1" thickBot="1" x14ac:dyDescent="0.25">
      <c r="B64" s="365"/>
      <c r="C64" s="633"/>
      <c r="D64" s="70"/>
      <c r="E64" s="641" t="s">
        <v>132</v>
      </c>
      <c r="F64" s="665"/>
      <c r="G64" s="665"/>
      <c r="H64" s="665"/>
      <c r="I64" s="665"/>
      <c r="J64" s="106">
        <f>SUM(F64:F64:I64)</f>
        <v>0</v>
      </c>
      <c r="K64" s="633"/>
    </row>
    <row r="65" spans="2:11" ht="3.75" customHeight="1" thickTop="1" thickBot="1" x14ac:dyDescent="0.25">
      <c r="B65" s="642"/>
      <c r="C65" s="643"/>
      <c r="D65" s="49"/>
      <c r="E65" s="644"/>
      <c r="F65" s="51"/>
      <c r="G65" s="51"/>
      <c r="H65" s="51"/>
      <c r="I65" s="52"/>
      <c r="J65" s="645"/>
      <c r="K65" s="643"/>
    </row>
    <row r="66" spans="2:11" ht="13.5" thickTop="1" x14ac:dyDescent="0.2">
      <c r="B66" s="365"/>
      <c r="C66" s="795" t="s">
        <v>27</v>
      </c>
      <c r="D66" s="796"/>
      <c r="E66" s="796"/>
      <c r="F66" s="796"/>
      <c r="G66" s="796"/>
      <c r="H66" s="796"/>
      <c r="I66" s="797"/>
      <c r="J66" s="804">
        <f>(J71+J73+J74+J75+J79+J80+J81+J82+J84+J86+J37+J48+J50+J51+J54+J56+J57+J58+J62)</f>
        <v>2</v>
      </c>
      <c r="K66" s="365"/>
    </row>
    <row r="67" spans="2:11" x14ac:dyDescent="0.2">
      <c r="B67" s="365"/>
      <c r="C67" s="798"/>
      <c r="D67" s="799"/>
      <c r="E67" s="799"/>
      <c r="F67" s="799"/>
      <c r="G67" s="799"/>
      <c r="H67" s="799"/>
      <c r="I67" s="800"/>
      <c r="J67" s="805"/>
      <c r="K67" s="365"/>
    </row>
    <row r="68" spans="2:11" ht="13.5" thickBot="1" x14ac:dyDescent="0.25">
      <c r="B68" s="365"/>
      <c r="C68" s="801"/>
      <c r="D68" s="802"/>
      <c r="E68" s="802"/>
      <c r="F68" s="802"/>
      <c r="G68" s="802"/>
      <c r="H68" s="802"/>
      <c r="I68" s="803"/>
      <c r="J68" s="806"/>
      <c r="K68" s="633"/>
    </row>
    <row r="69" spans="2:11" ht="14.25" customHeight="1" thickTop="1" thickBot="1" x14ac:dyDescent="0.25">
      <c r="B69" s="646"/>
      <c r="C69" s="16"/>
      <c r="D69" s="16"/>
      <c r="E69" s="16"/>
      <c r="F69" s="647"/>
      <c r="G69" s="647"/>
      <c r="H69" s="647"/>
      <c r="I69" s="648"/>
      <c r="J69" s="649"/>
      <c r="K69" s="365"/>
    </row>
    <row r="70" spans="2:11" ht="15.95" customHeight="1" thickTop="1" thickBot="1" x14ac:dyDescent="0.25">
      <c r="B70" s="646"/>
      <c r="C70" s="16"/>
      <c r="D70" s="791" t="s">
        <v>133</v>
      </c>
      <c r="E70" s="792"/>
      <c r="F70" s="46">
        <f>(F71)</f>
        <v>0</v>
      </c>
      <c r="G70" s="46">
        <f>(G71)</f>
        <v>0</v>
      </c>
      <c r="H70" s="46">
        <f>(H71)</f>
        <v>0</v>
      </c>
      <c r="I70" s="46">
        <f>(I71)</f>
        <v>0</v>
      </c>
      <c r="J70" s="46">
        <f>SUM(F70:I70)</f>
        <v>0</v>
      </c>
      <c r="K70" s="365"/>
    </row>
    <row r="71" spans="2:11" ht="14.25" customHeight="1" thickTop="1" thickBot="1" x14ac:dyDescent="0.25">
      <c r="B71" s="646"/>
      <c r="C71" s="16"/>
      <c r="D71" s="634"/>
      <c r="E71" s="650" t="s">
        <v>117</v>
      </c>
      <c r="F71" s="665"/>
      <c r="G71" s="665"/>
      <c r="H71" s="665"/>
      <c r="I71" s="665"/>
      <c r="J71" s="638">
        <f>SUM(F71:I71)</f>
        <v>0</v>
      </c>
      <c r="K71" s="365"/>
    </row>
    <row r="72" spans="2:11" ht="14.25" customHeight="1" thickTop="1" thickBot="1" x14ac:dyDescent="0.25">
      <c r="B72" s="365"/>
      <c r="C72" s="651"/>
      <c r="D72" s="791" t="s">
        <v>134</v>
      </c>
      <c r="E72" s="792"/>
      <c r="F72" s="46">
        <f>SUM(F73:F75)</f>
        <v>0</v>
      </c>
      <c r="G72" s="46">
        <f>SUM(G73:G75)</f>
        <v>0</v>
      </c>
      <c r="H72" s="46">
        <f>SUM(H73:H75)</f>
        <v>0</v>
      </c>
      <c r="I72" s="46">
        <f>SUM(I73:I75)</f>
        <v>0</v>
      </c>
      <c r="J72" s="46">
        <f t="shared" ref="J72:J86" si="2">SUM(F72:I72)</f>
        <v>0</v>
      </c>
      <c r="K72" s="365"/>
    </row>
    <row r="73" spans="2:11" ht="14.25" thickTop="1" thickBot="1" x14ac:dyDescent="0.25">
      <c r="B73" s="365"/>
      <c r="C73" s="651"/>
      <c r="D73" s="634"/>
      <c r="E73" s="650" t="s">
        <v>28</v>
      </c>
      <c r="F73" s="665"/>
      <c r="G73" s="665"/>
      <c r="H73" s="665"/>
      <c r="I73" s="665"/>
      <c r="J73" s="638">
        <f t="shared" si="2"/>
        <v>0</v>
      </c>
      <c r="K73" s="365"/>
    </row>
    <row r="74" spans="2:11" ht="14.25" thickTop="1" thickBot="1" x14ac:dyDescent="0.25">
      <c r="B74" s="365"/>
      <c r="C74" s="651"/>
      <c r="D74" s="634"/>
      <c r="E74" s="652" t="s">
        <v>77</v>
      </c>
      <c r="F74" s="665"/>
      <c r="G74" s="665"/>
      <c r="H74" s="665"/>
      <c r="I74" s="665"/>
      <c r="J74" s="638">
        <f t="shared" si="2"/>
        <v>0</v>
      </c>
      <c r="K74" s="365"/>
    </row>
    <row r="75" spans="2:11" ht="14.25" thickTop="1" thickBot="1" x14ac:dyDescent="0.25">
      <c r="B75" s="365"/>
      <c r="C75" s="651"/>
      <c r="D75" s="637"/>
      <c r="E75" s="653" t="s">
        <v>174</v>
      </c>
      <c r="F75" s="665"/>
      <c r="G75" s="665"/>
      <c r="H75" s="665"/>
      <c r="I75" s="665"/>
      <c r="J75" s="649">
        <f t="shared" si="2"/>
        <v>0</v>
      </c>
      <c r="K75" s="365"/>
    </row>
    <row r="76" spans="2:11" ht="35.25" customHeight="1" thickTop="1" thickBot="1" x14ac:dyDescent="0.3">
      <c r="B76" s="365"/>
      <c r="C76" s="818" t="s">
        <v>49</v>
      </c>
      <c r="D76" s="819"/>
      <c r="E76" s="819"/>
      <c r="F76" s="819"/>
      <c r="G76" s="819"/>
      <c r="H76" s="819"/>
      <c r="I76" s="820"/>
      <c r="J76" s="202">
        <f>(H247-J66)</f>
        <v>51</v>
      </c>
      <c r="K76" s="365"/>
    </row>
    <row r="77" spans="2:11" ht="17.25" thickTop="1" thickBot="1" x14ac:dyDescent="0.3">
      <c r="B77" s="365"/>
      <c r="C77" s="616"/>
      <c r="D77" s="821" t="s">
        <v>136</v>
      </c>
      <c r="E77" s="822"/>
      <c r="F77" s="715"/>
      <c r="G77" s="715"/>
      <c r="H77" s="715"/>
      <c r="I77" s="715"/>
      <c r="J77" s="225">
        <f>SUM(F77:I77)</f>
        <v>0</v>
      </c>
      <c r="K77" s="365"/>
    </row>
    <row r="78" spans="2:11" ht="17.25" thickTop="1" thickBot="1" x14ac:dyDescent="0.3">
      <c r="B78" s="365"/>
      <c r="C78" s="616"/>
      <c r="D78" s="821" t="s">
        <v>135</v>
      </c>
      <c r="E78" s="822"/>
      <c r="F78" s="117">
        <f>(F79+F80+F81+F82+F83+F84+F85+F86)</f>
        <v>2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6">
        <f>SUM(F78:I78)</f>
        <v>2</v>
      </c>
      <c r="K78" s="365"/>
    </row>
    <row r="79" spans="2:11" ht="14.25" customHeight="1" thickTop="1" thickBot="1" x14ac:dyDescent="0.25">
      <c r="B79" s="365"/>
      <c r="C79" s="616"/>
      <c r="D79" s="634"/>
      <c r="E79" s="650" t="s">
        <v>39</v>
      </c>
      <c r="F79" s="715"/>
      <c r="G79" s="715"/>
      <c r="H79" s="715"/>
      <c r="I79" s="715"/>
      <c r="J79" s="655">
        <f t="shared" si="2"/>
        <v>0</v>
      </c>
      <c r="K79" s="365"/>
    </row>
    <row r="80" spans="2:11" ht="14.25" customHeight="1" thickTop="1" thickBot="1" x14ac:dyDescent="0.25">
      <c r="B80" s="365"/>
      <c r="C80" s="616"/>
      <c r="D80" s="634"/>
      <c r="E80" s="652" t="s">
        <v>78</v>
      </c>
      <c r="F80" s="715">
        <v>1</v>
      </c>
      <c r="G80" s="715"/>
      <c r="H80" s="715"/>
      <c r="I80" s="715"/>
      <c r="J80" s="656">
        <f>SUM(F80:I80)</f>
        <v>1</v>
      </c>
      <c r="K80" s="365"/>
    </row>
    <row r="81" spans="2:12" ht="14.25" customHeight="1" thickTop="1" thickBot="1" x14ac:dyDescent="0.25">
      <c r="B81" s="365"/>
      <c r="C81" s="616"/>
      <c r="D81" s="634"/>
      <c r="E81" s="652" t="s">
        <v>79</v>
      </c>
      <c r="F81" s="715"/>
      <c r="G81" s="715"/>
      <c r="H81" s="715"/>
      <c r="I81" s="715"/>
      <c r="J81" s="656">
        <f t="shared" si="2"/>
        <v>0</v>
      </c>
      <c r="K81" s="365"/>
    </row>
    <row r="82" spans="2:12" ht="14.25" customHeight="1" thickTop="1" thickBot="1" x14ac:dyDescent="0.25">
      <c r="B82" s="365"/>
      <c r="C82" s="616"/>
      <c r="D82" s="634"/>
      <c r="E82" s="652" t="s">
        <v>80</v>
      </c>
      <c r="F82" s="715"/>
      <c r="G82" s="715"/>
      <c r="H82" s="715"/>
      <c r="I82" s="715"/>
      <c r="J82" s="656">
        <f t="shared" si="2"/>
        <v>0</v>
      </c>
      <c r="K82" s="365"/>
    </row>
    <row r="83" spans="2:12" ht="14.25" customHeight="1" thickTop="1" thickBot="1" x14ac:dyDescent="0.25">
      <c r="B83" s="365"/>
      <c r="C83" s="616"/>
      <c r="D83" s="634"/>
      <c r="E83" s="652" t="s">
        <v>81</v>
      </c>
      <c r="F83" s="715"/>
      <c r="G83" s="715"/>
      <c r="H83" s="715"/>
      <c r="I83" s="715"/>
      <c r="J83" s="656">
        <f t="shared" si="2"/>
        <v>0</v>
      </c>
      <c r="K83" s="365"/>
    </row>
    <row r="84" spans="2:12" ht="14.25" customHeight="1" thickTop="1" thickBot="1" x14ac:dyDescent="0.25">
      <c r="B84" s="365"/>
      <c r="C84" s="616"/>
      <c r="D84" s="634"/>
      <c r="E84" s="652" t="s">
        <v>82</v>
      </c>
      <c r="F84" s="715">
        <v>1</v>
      </c>
      <c r="G84" s="715"/>
      <c r="H84" s="715"/>
      <c r="I84" s="715"/>
      <c r="J84" s="656">
        <f t="shared" si="2"/>
        <v>1</v>
      </c>
      <c r="K84" s="365"/>
    </row>
    <row r="85" spans="2:12" ht="14.25" customHeight="1" thickTop="1" thickBot="1" x14ac:dyDescent="0.25">
      <c r="B85" s="365"/>
      <c r="C85" s="616"/>
      <c r="D85" s="634"/>
      <c r="E85" s="652" t="s">
        <v>83</v>
      </c>
      <c r="F85" s="715"/>
      <c r="G85" s="715"/>
      <c r="H85" s="715"/>
      <c r="I85" s="715"/>
      <c r="J85" s="656">
        <f t="shared" si="2"/>
        <v>0</v>
      </c>
      <c r="K85" s="365"/>
    </row>
    <row r="86" spans="2:12" ht="14.25" customHeight="1" thickTop="1" thickBot="1" x14ac:dyDescent="0.25">
      <c r="B86" s="365"/>
      <c r="C86" s="616"/>
      <c r="D86" s="634"/>
      <c r="E86" s="635" t="s">
        <v>41</v>
      </c>
      <c r="F86" s="715"/>
      <c r="G86" s="715"/>
      <c r="H86" s="715"/>
      <c r="I86" s="715"/>
      <c r="J86" s="656">
        <f t="shared" si="2"/>
        <v>0</v>
      </c>
      <c r="K86" s="365"/>
    </row>
    <row r="87" spans="2:12" ht="4.5" customHeight="1" thickTop="1" thickBot="1" x14ac:dyDescent="0.25">
      <c r="B87" s="365"/>
      <c r="C87" s="10" t="s">
        <v>11</v>
      </c>
      <c r="D87" s="633"/>
      <c r="E87" s="365"/>
      <c r="F87" s="616"/>
      <c r="G87" s="616"/>
      <c r="H87" s="616"/>
      <c r="I87" s="616"/>
      <c r="J87" s="616"/>
      <c r="K87" s="616"/>
    </row>
    <row r="88" spans="2:12" ht="14.25" customHeight="1" thickTop="1" thickBot="1" x14ac:dyDescent="0.25">
      <c r="B88" s="365"/>
      <c r="C88" s="795" t="s">
        <v>84</v>
      </c>
      <c r="D88" s="796"/>
      <c r="E88" s="796"/>
      <c r="F88" s="796"/>
      <c r="G88" s="797"/>
      <c r="H88" s="787" t="s">
        <v>0</v>
      </c>
      <c r="I88" s="788"/>
      <c r="J88" s="365"/>
      <c r="K88" s="365"/>
    </row>
    <row r="89" spans="2:12" ht="14.25" customHeight="1" thickTop="1" thickBot="1" x14ac:dyDescent="0.25">
      <c r="B89" s="365"/>
      <c r="C89" s="798"/>
      <c r="D89" s="799"/>
      <c r="E89" s="799"/>
      <c r="F89" s="799"/>
      <c r="G89" s="800"/>
      <c r="H89" s="823">
        <f>SUM(H91:I94)</f>
        <v>0</v>
      </c>
      <c r="I89" s="823"/>
      <c r="J89" s="365"/>
      <c r="K89" s="365"/>
    </row>
    <row r="90" spans="2:12" ht="12.75" customHeight="1" thickTop="1" thickBot="1" x14ac:dyDescent="0.25">
      <c r="B90" s="365"/>
      <c r="C90" s="801"/>
      <c r="D90" s="802"/>
      <c r="E90" s="802"/>
      <c r="F90" s="802"/>
      <c r="G90" s="803"/>
      <c r="H90" s="823"/>
      <c r="I90" s="823"/>
      <c r="J90" s="365"/>
      <c r="K90" s="365"/>
      <c r="L90" s="617"/>
    </row>
    <row r="91" spans="2:12" ht="14.25" customHeight="1" thickTop="1" thickBot="1" x14ac:dyDescent="0.25">
      <c r="B91" s="365"/>
      <c r="C91" s="633"/>
      <c r="D91" s="616"/>
      <c r="E91" s="813" t="s">
        <v>138</v>
      </c>
      <c r="F91" s="814"/>
      <c r="G91" s="705"/>
      <c r="H91" s="815">
        <f>SUM(F91:G91)</f>
        <v>0</v>
      </c>
      <c r="I91" s="815"/>
      <c r="J91" s="365"/>
      <c r="K91" s="616"/>
    </row>
    <row r="92" spans="2:12" ht="14.25" customHeight="1" thickTop="1" thickBot="1" x14ac:dyDescent="0.25">
      <c r="B92" s="365"/>
      <c r="C92" s="633"/>
      <c r="D92" s="616"/>
      <c r="E92" s="658" t="s">
        <v>137</v>
      </c>
      <c r="F92" s="604"/>
      <c r="G92" s="705"/>
      <c r="H92" s="815">
        <f>SUM(F92:G92)</f>
        <v>0</v>
      </c>
      <c r="I92" s="815"/>
      <c r="J92" s="365"/>
      <c r="K92" s="616"/>
    </row>
    <row r="93" spans="2:12" ht="14.25" customHeight="1" thickTop="1" thickBot="1" x14ac:dyDescent="0.25">
      <c r="B93" s="365"/>
      <c r="C93" s="633"/>
      <c r="D93" s="616"/>
      <c r="E93" s="658" t="s">
        <v>139</v>
      </c>
      <c r="F93" s="604"/>
      <c r="G93" s="705"/>
      <c r="H93" s="815">
        <f>SUM(F93:G93)</f>
        <v>0</v>
      </c>
      <c r="I93" s="815"/>
      <c r="J93" s="365"/>
      <c r="K93" s="616"/>
    </row>
    <row r="94" spans="2:12" ht="14.25" customHeight="1" thickTop="1" thickBot="1" x14ac:dyDescent="0.25">
      <c r="B94" s="365"/>
      <c r="C94" s="10" t="s">
        <v>9</v>
      </c>
      <c r="D94" s="365"/>
      <c r="E94" s="816" t="s">
        <v>140</v>
      </c>
      <c r="F94" s="817"/>
      <c r="G94" s="659"/>
      <c r="H94" s="815">
        <f>SUM(F94:G94)</f>
        <v>0</v>
      </c>
      <c r="I94" s="815"/>
      <c r="J94" s="365"/>
      <c r="K94" s="616"/>
    </row>
    <row r="95" spans="2:12" ht="15" customHeight="1" thickTop="1" thickBot="1" x14ac:dyDescent="0.25">
      <c r="B95" s="365"/>
      <c r="C95" s="828" t="s">
        <v>141</v>
      </c>
      <c r="D95" s="829"/>
      <c r="E95" s="829"/>
      <c r="F95" s="829"/>
      <c r="G95" s="829"/>
      <c r="H95" s="830"/>
      <c r="I95" s="837" t="s">
        <v>0</v>
      </c>
      <c r="J95" s="838"/>
      <c r="K95" s="365"/>
      <c r="L95" s="617"/>
    </row>
    <row r="96" spans="2:12" ht="18" customHeight="1" thickTop="1" x14ac:dyDescent="0.2">
      <c r="B96" s="365"/>
      <c r="C96" s="831"/>
      <c r="D96" s="832"/>
      <c r="E96" s="832"/>
      <c r="F96" s="832"/>
      <c r="G96" s="832"/>
      <c r="H96" s="833"/>
      <c r="I96" s="771">
        <f>(I98+I137+I173+I211+I215+I218+I223+I227+I232+I237+I242)</f>
        <v>6</v>
      </c>
      <c r="J96" s="772"/>
      <c r="K96" s="365"/>
      <c r="L96" s="617"/>
    </row>
    <row r="97" spans="2:15" ht="21" customHeight="1" thickBot="1" x14ac:dyDescent="0.25">
      <c r="B97" s="365"/>
      <c r="C97" s="834"/>
      <c r="D97" s="835"/>
      <c r="E97" s="835"/>
      <c r="F97" s="835"/>
      <c r="G97" s="835"/>
      <c r="H97" s="836"/>
      <c r="I97" s="773"/>
      <c r="J97" s="774"/>
      <c r="K97" s="365"/>
      <c r="L97" s="617"/>
    </row>
    <row r="98" spans="2:15" ht="15" customHeight="1" thickTop="1" thickBot="1" x14ac:dyDescent="0.25">
      <c r="B98" s="365"/>
      <c r="C98" s="660"/>
      <c r="D98" s="138">
        <v>7.1</v>
      </c>
      <c r="E98" s="139" t="s">
        <v>124</v>
      </c>
      <c r="F98" s="618"/>
      <c r="G98" s="618"/>
      <c r="H98" s="618"/>
      <c r="I98" s="807">
        <f>(I99+I105+I111+I117+I121+I125+I131)</f>
        <v>0</v>
      </c>
      <c r="J98" s="807"/>
      <c r="K98" s="365"/>
    </row>
    <row r="99" spans="2:15" ht="12.75" customHeight="1" thickTop="1" thickBot="1" x14ac:dyDescent="0.25">
      <c r="B99" s="365"/>
      <c r="C99" s="651"/>
      <c r="D99" s="651"/>
      <c r="E99" s="203" t="s">
        <v>85</v>
      </c>
      <c r="F99" s="661"/>
      <c r="G99" s="661"/>
      <c r="H99" s="661"/>
      <c r="I99" s="839">
        <f>(I100+I101+I102+I103+I104)</f>
        <v>0</v>
      </c>
      <c r="J99" s="840"/>
      <c r="K99" s="365"/>
    </row>
    <row r="100" spans="2:15" ht="12.75" customHeight="1" thickTop="1" thickBot="1" x14ac:dyDescent="0.25">
      <c r="B100" s="365"/>
      <c r="C100" s="616"/>
      <c r="D100" s="616"/>
      <c r="E100" s="662" t="s">
        <v>42</v>
      </c>
      <c r="F100" s="663"/>
      <c r="G100" s="663"/>
      <c r="H100" s="664"/>
      <c r="I100" s="827"/>
      <c r="J100" s="827"/>
      <c r="K100" s="365"/>
    </row>
    <row r="101" spans="2:15" ht="15" customHeight="1" thickTop="1" thickBot="1" x14ac:dyDescent="0.25">
      <c r="B101" s="365"/>
      <c r="C101" s="616"/>
      <c r="D101" s="666"/>
      <c r="E101" s="667" t="s">
        <v>142</v>
      </c>
      <c r="F101" s="668"/>
      <c r="G101" s="668"/>
      <c r="H101" s="669"/>
      <c r="I101" s="824"/>
      <c r="J101" s="825"/>
      <c r="K101" s="616"/>
    </row>
    <row r="102" spans="2:15" ht="15" customHeight="1" thickTop="1" thickBot="1" x14ac:dyDescent="0.25">
      <c r="B102" s="365"/>
      <c r="C102" s="616"/>
      <c r="D102" s="616"/>
      <c r="E102" s="667" t="s">
        <v>22</v>
      </c>
      <c r="F102" s="668"/>
      <c r="G102" s="668"/>
      <c r="H102" s="669"/>
      <c r="I102" s="824"/>
      <c r="J102" s="825"/>
      <c r="K102" s="616"/>
    </row>
    <row r="103" spans="2:15" ht="15" customHeight="1" thickTop="1" thickBot="1" x14ac:dyDescent="0.25">
      <c r="B103" s="365"/>
      <c r="C103" s="616"/>
      <c r="D103" s="616"/>
      <c r="E103" s="667" t="s">
        <v>21</v>
      </c>
      <c r="F103" s="668"/>
      <c r="G103" s="668"/>
      <c r="H103" s="669"/>
      <c r="I103" s="824"/>
      <c r="J103" s="825"/>
      <c r="K103" s="616"/>
    </row>
    <row r="104" spans="2:15" ht="15" customHeight="1" thickTop="1" thickBot="1" x14ac:dyDescent="0.25">
      <c r="B104" s="365"/>
      <c r="C104" s="616"/>
      <c r="D104" s="616"/>
      <c r="E104" s="670" t="s">
        <v>143</v>
      </c>
      <c r="F104" s="660"/>
      <c r="G104" s="660"/>
      <c r="H104" s="660"/>
      <c r="I104" s="826"/>
      <c r="J104" s="826"/>
      <c r="K104" s="616"/>
    </row>
    <row r="105" spans="2:15" ht="13.5" customHeight="1" thickTop="1" thickBot="1" x14ac:dyDescent="0.25">
      <c r="B105" s="365"/>
      <c r="C105" s="616"/>
      <c r="D105" s="616"/>
      <c r="E105" s="204" t="s">
        <v>29</v>
      </c>
      <c r="F105" s="671"/>
      <c r="G105" s="671"/>
      <c r="H105" s="671"/>
      <c r="I105" s="815">
        <f>SUM(I106:J110)</f>
        <v>0</v>
      </c>
      <c r="J105" s="815"/>
      <c r="K105" s="616"/>
    </row>
    <row r="106" spans="2:15" ht="13.5" customHeight="1" thickTop="1" thickBot="1" x14ac:dyDescent="0.25">
      <c r="B106" s="365"/>
      <c r="C106" s="616"/>
      <c r="D106" s="666"/>
      <c r="E106" s="662" t="s">
        <v>42</v>
      </c>
      <c r="F106" s="663"/>
      <c r="G106" s="663"/>
      <c r="H106" s="664"/>
      <c r="I106" s="827"/>
      <c r="J106" s="827"/>
      <c r="K106" s="616"/>
      <c r="L106" s="617"/>
    </row>
    <row r="107" spans="2:15" ht="14.25" thickTop="1" thickBot="1" x14ac:dyDescent="0.25">
      <c r="B107" s="365"/>
      <c r="C107" s="616"/>
      <c r="D107" s="666"/>
      <c r="E107" s="667" t="s">
        <v>142</v>
      </c>
      <c r="F107" s="668"/>
      <c r="G107" s="668"/>
      <c r="H107" s="669"/>
      <c r="I107" s="824"/>
      <c r="J107" s="825"/>
      <c r="K107" s="616"/>
      <c r="L107" s="617"/>
    </row>
    <row r="108" spans="2:15" ht="14.25" thickTop="1" thickBot="1" x14ac:dyDescent="0.25">
      <c r="B108" s="365"/>
      <c r="C108" s="616"/>
      <c r="D108" s="666"/>
      <c r="E108" s="667" t="s">
        <v>22</v>
      </c>
      <c r="F108" s="668"/>
      <c r="G108" s="668"/>
      <c r="H108" s="669"/>
      <c r="I108" s="824"/>
      <c r="J108" s="825"/>
      <c r="K108" s="616"/>
      <c r="L108" s="617"/>
    </row>
    <row r="109" spans="2:15" ht="14.25" thickTop="1" thickBot="1" x14ac:dyDescent="0.25">
      <c r="B109" s="365"/>
      <c r="C109" s="616"/>
      <c r="D109" s="666"/>
      <c r="E109" s="667" t="s">
        <v>21</v>
      </c>
      <c r="F109" s="668"/>
      <c r="G109" s="668"/>
      <c r="H109" s="669"/>
      <c r="I109" s="824"/>
      <c r="J109" s="825"/>
      <c r="K109" s="616"/>
      <c r="L109" s="617"/>
    </row>
    <row r="110" spans="2:15" ht="14.25" thickTop="1" thickBot="1" x14ac:dyDescent="0.25">
      <c r="B110" s="365"/>
      <c r="C110" s="616"/>
      <c r="D110" s="666"/>
      <c r="E110" s="672" t="s">
        <v>143</v>
      </c>
      <c r="F110" s="673"/>
      <c r="G110" s="673"/>
      <c r="H110" s="674"/>
      <c r="I110" s="826"/>
      <c r="J110" s="826"/>
      <c r="K110" s="616"/>
      <c r="L110" s="617"/>
    </row>
    <row r="111" spans="2:15" ht="14.25" thickTop="1" thickBot="1" x14ac:dyDescent="0.25">
      <c r="B111" s="365"/>
      <c r="C111" s="616"/>
      <c r="D111" s="666"/>
      <c r="E111" s="206" t="s">
        <v>86</v>
      </c>
      <c r="F111" s="671"/>
      <c r="G111" s="671"/>
      <c r="H111" s="675"/>
      <c r="I111" s="841">
        <f>(I112+I113+I114+I115+I116)</f>
        <v>0</v>
      </c>
      <c r="J111" s="842"/>
      <c r="K111" s="616"/>
      <c r="L111" s="617"/>
      <c r="O111" s="614"/>
    </row>
    <row r="112" spans="2:15" ht="14.25" thickTop="1" thickBot="1" x14ac:dyDescent="0.25">
      <c r="B112" s="365"/>
      <c r="C112" s="616"/>
      <c r="D112" s="666"/>
      <c r="E112" s="662" t="s">
        <v>42</v>
      </c>
      <c r="F112" s="663"/>
      <c r="G112" s="663"/>
      <c r="H112" s="664"/>
      <c r="I112" s="827"/>
      <c r="J112" s="827"/>
      <c r="K112" s="616"/>
      <c r="L112" s="617"/>
      <c r="O112" s="614"/>
    </row>
    <row r="113" spans="2:15" ht="14.25" thickTop="1" thickBot="1" x14ac:dyDescent="0.25">
      <c r="B113" s="365"/>
      <c r="C113" s="616"/>
      <c r="D113" s="666"/>
      <c r="E113" s="667" t="s">
        <v>142</v>
      </c>
      <c r="F113" s="668"/>
      <c r="G113" s="668"/>
      <c r="H113" s="669"/>
      <c r="I113" s="824"/>
      <c r="J113" s="825"/>
      <c r="K113" s="616"/>
      <c r="L113" s="617"/>
      <c r="O113" s="614"/>
    </row>
    <row r="114" spans="2:15" ht="14.25" thickTop="1" thickBot="1" x14ac:dyDescent="0.25">
      <c r="B114" s="365"/>
      <c r="C114" s="616"/>
      <c r="D114" s="666"/>
      <c r="E114" s="667" t="s">
        <v>22</v>
      </c>
      <c r="F114" s="668"/>
      <c r="G114" s="668"/>
      <c r="H114" s="669"/>
      <c r="I114" s="824"/>
      <c r="J114" s="825"/>
      <c r="K114" s="616"/>
      <c r="L114" s="617"/>
      <c r="O114" s="614"/>
    </row>
    <row r="115" spans="2:15" ht="14.25" thickTop="1" thickBot="1" x14ac:dyDescent="0.25">
      <c r="B115" s="365"/>
      <c r="C115" s="616"/>
      <c r="D115" s="666"/>
      <c r="E115" s="667" t="s">
        <v>21</v>
      </c>
      <c r="F115" s="668"/>
      <c r="G115" s="668"/>
      <c r="H115" s="669"/>
      <c r="I115" s="824"/>
      <c r="J115" s="825"/>
      <c r="K115" s="616"/>
      <c r="L115" s="617"/>
      <c r="O115" s="614"/>
    </row>
    <row r="116" spans="2:15" ht="14.25" thickTop="1" thickBot="1" x14ac:dyDescent="0.25">
      <c r="B116" s="365"/>
      <c r="C116" s="616"/>
      <c r="D116" s="666"/>
      <c r="E116" s="670" t="s">
        <v>143</v>
      </c>
      <c r="F116" s="660"/>
      <c r="G116" s="660"/>
      <c r="H116" s="660"/>
      <c r="I116" s="826"/>
      <c r="J116" s="826"/>
      <c r="K116" s="616"/>
      <c r="L116" s="617"/>
      <c r="O116" s="614"/>
    </row>
    <row r="117" spans="2:15" ht="14.25" thickTop="1" thickBot="1" x14ac:dyDescent="0.25">
      <c r="B117" s="365"/>
      <c r="C117" s="616"/>
      <c r="D117" s="666"/>
      <c r="E117" s="206" t="s">
        <v>88</v>
      </c>
      <c r="F117" s="671"/>
      <c r="G117" s="671"/>
      <c r="H117" s="675"/>
      <c r="I117" s="841">
        <f>I119+I120+I118</f>
        <v>0</v>
      </c>
      <c r="J117" s="842"/>
      <c r="K117" s="616"/>
      <c r="L117" s="617"/>
      <c r="O117" s="614"/>
    </row>
    <row r="118" spans="2:15" ht="14.25" thickTop="1" thickBot="1" x14ac:dyDescent="0.25">
      <c r="B118" s="365"/>
      <c r="C118" s="616"/>
      <c r="D118" s="666"/>
      <c r="E118" s="676" t="s">
        <v>144</v>
      </c>
      <c r="F118" s="677"/>
      <c r="G118" s="677"/>
      <c r="H118" s="677"/>
      <c r="I118" s="827"/>
      <c r="J118" s="827"/>
      <c r="K118" s="616"/>
      <c r="L118" s="617"/>
      <c r="O118" s="614"/>
    </row>
    <row r="119" spans="2:15" ht="14.25" thickTop="1" thickBot="1" x14ac:dyDescent="0.25">
      <c r="B119" s="365"/>
      <c r="C119" s="616"/>
      <c r="D119" s="666"/>
      <c r="E119" s="676" t="s">
        <v>46</v>
      </c>
      <c r="F119" s="678"/>
      <c r="G119" s="678"/>
      <c r="H119" s="678"/>
      <c r="I119" s="824"/>
      <c r="J119" s="825"/>
      <c r="K119" s="616"/>
      <c r="L119" s="617"/>
      <c r="O119" s="614"/>
    </row>
    <row r="120" spans="2:15" ht="14.25" thickTop="1" thickBot="1" x14ac:dyDescent="0.25">
      <c r="B120" s="365"/>
      <c r="C120" s="616"/>
      <c r="D120" s="666"/>
      <c r="E120" s="662" t="s">
        <v>45</v>
      </c>
      <c r="F120" s="678"/>
      <c r="G120" s="678"/>
      <c r="H120" s="679"/>
      <c r="I120" s="826"/>
      <c r="J120" s="826"/>
      <c r="K120" s="616"/>
      <c r="L120" s="617"/>
      <c r="O120" s="614"/>
    </row>
    <row r="121" spans="2:15" ht="14.25" thickTop="1" thickBot="1" x14ac:dyDescent="0.25">
      <c r="B121" s="365"/>
      <c r="C121" s="616"/>
      <c r="D121" s="666"/>
      <c r="E121" s="206" t="s">
        <v>89</v>
      </c>
      <c r="F121" s="671"/>
      <c r="G121" s="671"/>
      <c r="H121" s="671"/>
      <c r="I121" s="841">
        <f>I123+I124+I122</f>
        <v>0</v>
      </c>
      <c r="J121" s="842"/>
      <c r="K121" s="616"/>
      <c r="L121" s="617"/>
    </row>
    <row r="122" spans="2:15" ht="14.25" thickTop="1" thickBot="1" x14ac:dyDescent="0.25">
      <c r="B122" s="365"/>
      <c r="C122" s="616"/>
      <c r="D122" s="666"/>
      <c r="E122" s="676" t="s">
        <v>47</v>
      </c>
      <c r="F122" s="677"/>
      <c r="G122" s="677"/>
      <c r="H122" s="677"/>
      <c r="I122" s="827"/>
      <c r="J122" s="827"/>
      <c r="K122" s="616"/>
      <c r="L122" s="617"/>
    </row>
    <row r="123" spans="2:15" ht="14.25" thickTop="1" thickBot="1" x14ac:dyDescent="0.25">
      <c r="B123" s="365"/>
      <c r="C123" s="616"/>
      <c r="D123" s="666"/>
      <c r="E123" s="676" t="s">
        <v>46</v>
      </c>
      <c r="F123" s="678"/>
      <c r="G123" s="678"/>
      <c r="H123" s="678"/>
      <c r="I123" s="824"/>
      <c r="J123" s="825"/>
      <c r="K123" s="616"/>
      <c r="L123" s="617"/>
    </row>
    <row r="124" spans="2:15" ht="14.25" thickTop="1" thickBot="1" x14ac:dyDescent="0.25">
      <c r="B124" s="365"/>
      <c r="C124" s="616"/>
      <c r="D124" s="666"/>
      <c r="E124" s="662" t="s">
        <v>45</v>
      </c>
      <c r="F124" s="678"/>
      <c r="G124" s="678"/>
      <c r="H124" s="679"/>
      <c r="I124" s="826"/>
      <c r="J124" s="826"/>
      <c r="K124" s="616"/>
      <c r="L124" s="617"/>
    </row>
    <row r="125" spans="2:15" ht="14.25" thickTop="1" thickBot="1" x14ac:dyDescent="0.25">
      <c r="B125" s="365"/>
      <c r="C125" s="616"/>
      <c r="D125" s="666"/>
      <c r="E125" s="206" t="s">
        <v>90</v>
      </c>
      <c r="F125" s="671"/>
      <c r="G125" s="671"/>
      <c r="H125" s="671"/>
      <c r="I125" s="815">
        <f>(I126+I127+I128+I129+I130)</f>
        <v>0</v>
      </c>
      <c r="J125" s="815"/>
      <c r="K125" s="616"/>
      <c r="L125" s="617"/>
    </row>
    <row r="126" spans="2:15" ht="14.25" thickTop="1" thickBot="1" x14ac:dyDescent="0.25">
      <c r="B126" s="365"/>
      <c r="C126" s="616"/>
      <c r="D126" s="666"/>
      <c r="E126" s="662" t="s">
        <v>42</v>
      </c>
      <c r="F126" s="663"/>
      <c r="G126" s="663"/>
      <c r="H126" s="664"/>
      <c r="I126" s="827"/>
      <c r="J126" s="827"/>
      <c r="K126" s="616"/>
      <c r="L126" s="617"/>
    </row>
    <row r="127" spans="2:15" ht="14.25" thickTop="1" thickBot="1" x14ac:dyDescent="0.25">
      <c r="B127" s="365"/>
      <c r="C127" s="616"/>
      <c r="D127" s="666"/>
      <c r="E127" s="667" t="s">
        <v>142</v>
      </c>
      <c r="F127" s="668"/>
      <c r="G127" s="668"/>
      <c r="H127" s="669"/>
      <c r="I127" s="824"/>
      <c r="J127" s="825"/>
      <c r="K127" s="616"/>
      <c r="L127" s="617"/>
    </row>
    <row r="128" spans="2:15" ht="14.25" thickTop="1" thickBot="1" x14ac:dyDescent="0.25">
      <c r="B128" s="365"/>
      <c r="C128" s="616"/>
      <c r="D128" s="666"/>
      <c r="E128" s="667" t="s">
        <v>22</v>
      </c>
      <c r="F128" s="668"/>
      <c r="G128" s="668"/>
      <c r="H128" s="669"/>
      <c r="I128" s="824"/>
      <c r="J128" s="825"/>
      <c r="K128" s="616"/>
      <c r="L128" s="617"/>
    </row>
    <row r="129" spans="2:14" ht="14.25" thickTop="1" thickBot="1" x14ac:dyDescent="0.25">
      <c r="B129" s="365"/>
      <c r="C129" s="616"/>
      <c r="D129" s="666"/>
      <c r="E129" s="667" t="s">
        <v>21</v>
      </c>
      <c r="F129" s="668"/>
      <c r="G129" s="668"/>
      <c r="H129" s="669"/>
      <c r="I129" s="824"/>
      <c r="J129" s="825"/>
      <c r="K129" s="616"/>
      <c r="L129" s="617"/>
    </row>
    <row r="130" spans="2:14" ht="14.25" thickTop="1" thickBot="1" x14ac:dyDescent="0.25">
      <c r="B130" s="365"/>
      <c r="C130" s="616"/>
      <c r="D130" s="666"/>
      <c r="E130" s="670" t="s">
        <v>143</v>
      </c>
      <c r="F130" s="660"/>
      <c r="G130" s="660"/>
      <c r="H130" s="660"/>
      <c r="I130" s="826"/>
      <c r="J130" s="826"/>
      <c r="K130" s="616"/>
      <c r="L130" s="617"/>
    </row>
    <row r="131" spans="2:14" ht="14.25" thickTop="1" thickBot="1" x14ac:dyDescent="0.25">
      <c r="B131" s="365"/>
      <c r="C131" s="616"/>
      <c r="D131" s="666"/>
      <c r="E131" s="207" t="s">
        <v>87</v>
      </c>
      <c r="F131" s="671"/>
      <c r="G131" s="671"/>
      <c r="H131" s="671"/>
      <c r="I131" s="815">
        <f>(I132+I133++I134+I135+I136)</f>
        <v>0</v>
      </c>
      <c r="J131" s="815"/>
      <c r="K131" s="616"/>
      <c r="L131" s="617"/>
    </row>
    <row r="132" spans="2:14" ht="14.25" thickTop="1" thickBot="1" x14ac:dyDescent="0.25">
      <c r="B132" s="365"/>
      <c r="C132" s="616"/>
      <c r="D132" s="666"/>
      <c r="E132" s="662" t="s">
        <v>47</v>
      </c>
      <c r="F132" s="663"/>
      <c r="G132" s="663"/>
      <c r="H132" s="664"/>
      <c r="I132" s="826"/>
      <c r="J132" s="826"/>
      <c r="K132" s="616"/>
      <c r="L132" s="617"/>
    </row>
    <row r="133" spans="2:14" ht="14.25" thickTop="1" thickBot="1" x14ac:dyDescent="0.25">
      <c r="B133" s="365"/>
      <c r="C133" s="616"/>
      <c r="D133" s="666"/>
      <c r="E133" s="667" t="s">
        <v>142</v>
      </c>
      <c r="F133" s="668"/>
      <c r="G133" s="668"/>
      <c r="H133" s="669"/>
      <c r="I133" s="826"/>
      <c r="J133" s="826"/>
      <c r="K133" s="616"/>
      <c r="L133" s="617"/>
    </row>
    <row r="134" spans="2:14" ht="14.25" thickTop="1" thickBot="1" x14ac:dyDescent="0.25">
      <c r="B134" s="365"/>
      <c r="C134" s="616"/>
      <c r="D134" s="666"/>
      <c r="E134" s="667" t="s">
        <v>46</v>
      </c>
      <c r="F134" s="668"/>
      <c r="G134" s="668"/>
      <c r="H134" s="669"/>
      <c r="I134" s="826"/>
      <c r="J134" s="826"/>
      <c r="K134" s="616"/>
      <c r="L134" s="617"/>
    </row>
    <row r="135" spans="2:14" ht="14.25" thickTop="1" thickBot="1" x14ac:dyDescent="0.25">
      <c r="B135" s="365"/>
      <c r="C135" s="616"/>
      <c r="D135" s="666"/>
      <c r="E135" s="680" t="s">
        <v>45</v>
      </c>
      <c r="F135" s="678"/>
      <c r="G135" s="678"/>
      <c r="H135" s="678"/>
      <c r="I135" s="826"/>
      <c r="J135" s="826"/>
      <c r="K135" s="616"/>
      <c r="L135" s="617"/>
    </row>
    <row r="136" spans="2:14" ht="14.25" thickTop="1" thickBot="1" x14ac:dyDescent="0.25">
      <c r="B136" s="365"/>
      <c r="C136" s="616"/>
      <c r="D136" s="666"/>
      <c r="E136" s="670" t="s">
        <v>145</v>
      </c>
      <c r="F136" s="660"/>
      <c r="G136" s="660"/>
      <c r="H136" s="660"/>
      <c r="I136" s="826"/>
      <c r="J136" s="826"/>
      <c r="K136" s="616"/>
      <c r="L136" s="617"/>
    </row>
    <row r="137" spans="2:14" ht="16.5" thickTop="1" thickBot="1" x14ac:dyDescent="0.25">
      <c r="B137" s="365"/>
      <c r="C137" s="616"/>
      <c r="D137" s="73" t="s">
        <v>146</v>
      </c>
      <c r="E137" s="155"/>
      <c r="F137" s="156"/>
      <c r="G137" s="681"/>
      <c r="H137" s="681"/>
      <c r="I137" s="779">
        <f>(I138+I143+I148+I153+I158+I163+I168)</f>
        <v>0</v>
      </c>
      <c r="J137" s="780"/>
      <c r="K137" s="616"/>
      <c r="L137" s="617"/>
    </row>
    <row r="138" spans="2:14" ht="14.25" thickTop="1" thickBot="1" x14ac:dyDescent="0.25">
      <c r="B138" s="365"/>
      <c r="C138" s="616"/>
      <c r="D138" s="682"/>
      <c r="E138" s="209" t="s">
        <v>23</v>
      </c>
      <c r="F138" s="671"/>
      <c r="G138" s="671"/>
      <c r="H138" s="675"/>
      <c r="I138" s="841">
        <f>(I139+I140+I141+I142)</f>
        <v>0</v>
      </c>
      <c r="J138" s="842"/>
      <c r="K138" s="616"/>
      <c r="L138" s="617"/>
      <c r="N138" s="614"/>
    </row>
    <row r="139" spans="2:14" ht="14.25" thickTop="1" thickBot="1" x14ac:dyDescent="0.25">
      <c r="B139" s="365"/>
      <c r="C139" s="616"/>
      <c r="D139" s="683"/>
      <c r="E139" s="684" t="s">
        <v>42</v>
      </c>
      <c r="F139" s="678"/>
      <c r="G139" s="678"/>
      <c r="H139" s="679"/>
      <c r="I139" s="826"/>
      <c r="J139" s="826"/>
      <c r="K139" s="616"/>
      <c r="L139" s="617"/>
      <c r="N139" s="614"/>
    </row>
    <row r="140" spans="2:14" ht="14.25" thickTop="1" thickBot="1" x14ac:dyDescent="0.25">
      <c r="B140" s="365"/>
      <c r="C140" s="616"/>
      <c r="D140" s="683"/>
      <c r="E140" s="684" t="s">
        <v>142</v>
      </c>
      <c r="F140" s="678"/>
      <c r="G140" s="678"/>
      <c r="H140" s="679"/>
      <c r="I140" s="826"/>
      <c r="J140" s="826"/>
      <c r="K140" s="616"/>
      <c r="L140" s="617"/>
      <c r="N140" s="614"/>
    </row>
    <row r="141" spans="2:14" ht="14.25" thickTop="1" thickBot="1" x14ac:dyDescent="0.25">
      <c r="B141" s="365"/>
      <c r="C141" s="616"/>
      <c r="D141" s="683"/>
      <c r="E141" s="684" t="s">
        <v>22</v>
      </c>
      <c r="F141" s="678"/>
      <c r="G141" s="678"/>
      <c r="H141" s="679"/>
      <c r="I141" s="826"/>
      <c r="J141" s="826"/>
      <c r="K141" s="616"/>
      <c r="L141" s="617"/>
      <c r="N141" s="614"/>
    </row>
    <row r="142" spans="2:14" ht="14.25" thickTop="1" thickBot="1" x14ac:dyDescent="0.25">
      <c r="B142" s="365"/>
      <c r="C142" s="616"/>
      <c r="D142" s="683"/>
      <c r="E142" s="684" t="s">
        <v>21</v>
      </c>
      <c r="F142" s="685"/>
      <c r="G142" s="685"/>
      <c r="H142" s="686"/>
      <c r="I142" s="826"/>
      <c r="J142" s="826"/>
      <c r="K142" s="616"/>
      <c r="L142" s="617"/>
      <c r="M142" s="614"/>
      <c r="N142" s="614"/>
    </row>
    <row r="143" spans="2:14" ht="14.25" thickTop="1" thickBot="1" x14ac:dyDescent="0.25">
      <c r="B143" s="365"/>
      <c r="C143" s="616"/>
      <c r="D143" s="683"/>
      <c r="E143" s="210" t="s">
        <v>8</v>
      </c>
      <c r="F143" s="687"/>
      <c r="G143" s="687"/>
      <c r="H143" s="687"/>
      <c r="I143" s="843">
        <f>(I144+I145+I146+I147)</f>
        <v>0</v>
      </c>
      <c r="J143" s="843"/>
      <c r="K143" s="616"/>
      <c r="L143" s="617"/>
      <c r="M143" s="614"/>
      <c r="N143" s="614"/>
    </row>
    <row r="144" spans="2:14" ht="14.25" thickTop="1" thickBot="1" x14ac:dyDescent="0.25">
      <c r="B144" s="365"/>
      <c r="C144" s="616"/>
      <c r="D144" s="683"/>
      <c r="E144" s="684" t="s">
        <v>42</v>
      </c>
      <c r="F144" s="678"/>
      <c r="G144" s="678"/>
      <c r="H144" s="679"/>
      <c r="I144" s="826"/>
      <c r="J144" s="826"/>
      <c r="K144" s="616"/>
      <c r="L144" s="617"/>
      <c r="M144" s="614"/>
      <c r="N144" s="614"/>
    </row>
    <row r="145" spans="1:14" ht="14.25" thickTop="1" thickBot="1" x14ac:dyDescent="0.25">
      <c r="B145" s="365"/>
      <c r="C145" s="616"/>
      <c r="D145" s="683"/>
      <c r="E145" s="684" t="s">
        <v>142</v>
      </c>
      <c r="F145" s="678"/>
      <c r="G145" s="678"/>
      <c r="H145" s="679"/>
      <c r="I145" s="826"/>
      <c r="J145" s="826"/>
      <c r="K145" s="616"/>
      <c r="L145" s="617"/>
      <c r="M145" s="614"/>
      <c r="N145" s="614"/>
    </row>
    <row r="146" spans="1:14" ht="14.25" thickTop="1" thickBot="1" x14ac:dyDescent="0.25">
      <c r="B146" s="365"/>
      <c r="C146" s="616"/>
      <c r="D146" s="683"/>
      <c r="E146" s="684" t="s">
        <v>22</v>
      </c>
      <c r="F146" s="678"/>
      <c r="G146" s="678"/>
      <c r="H146" s="679"/>
      <c r="I146" s="826"/>
      <c r="J146" s="826"/>
      <c r="K146" s="616"/>
      <c r="L146" s="617"/>
      <c r="M146" s="614"/>
      <c r="N146" s="614"/>
    </row>
    <row r="147" spans="1:14" ht="14.25" thickTop="1" thickBot="1" x14ac:dyDescent="0.25">
      <c r="B147" s="365"/>
      <c r="C147" s="616"/>
      <c r="D147" s="683"/>
      <c r="E147" s="684" t="s">
        <v>21</v>
      </c>
      <c r="F147" s="685"/>
      <c r="G147" s="685"/>
      <c r="H147" s="686"/>
      <c r="I147" s="826"/>
      <c r="J147" s="826"/>
      <c r="K147" s="616"/>
      <c r="L147" s="617"/>
      <c r="M147" s="614"/>
      <c r="N147" s="614"/>
    </row>
    <row r="148" spans="1:14" ht="14.25" thickTop="1" thickBot="1" x14ac:dyDescent="0.25">
      <c r="B148" s="365"/>
      <c r="C148" s="616"/>
      <c r="D148" s="683"/>
      <c r="E148" s="209" t="s">
        <v>147</v>
      </c>
      <c r="F148" s="671"/>
      <c r="G148" s="671"/>
      <c r="H148" s="675"/>
      <c r="I148" s="841">
        <f>(I149+I150+I151+I152)</f>
        <v>0</v>
      </c>
      <c r="J148" s="842"/>
      <c r="K148" s="616"/>
      <c r="L148" s="617"/>
      <c r="M148" s="614"/>
      <c r="N148" s="614"/>
    </row>
    <row r="149" spans="1:14" ht="14.25" thickTop="1" thickBot="1" x14ac:dyDescent="0.25">
      <c r="B149" s="365"/>
      <c r="C149" s="616"/>
      <c r="D149" s="683"/>
      <c r="E149" s="684" t="s">
        <v>42</v>
      </c>
      <c r="F149" s="678"/>
      <c r="G149" s="678"/>
      <c r="H149" s="679"/>
      <c r="I149" s="826"/>
      <c r="J149" s="826"/>
      <c r="K149" s="616"/>
      <c r="L149" s="617"/>
      <c r="M149" s="614"/>
      <c r="N149" s="614"/>
    </row>
    <row r="150" spans="1:14" ht="14.25" thickTop="1" thickBot="1" x14ac:dyDescent="0.25">
      <c r="B150" s="365"/>
      <c r="C150" s="616"/>
      <c r="D150" s="683"/>
      <c r="E150" s="684" t="s">
        <v>142</v>
      </c>
      <c r="F150" s="678"/>
      <c r="G150" s="678"/>
      <c r="H150" s="679"/>
      <c r="I150" s="826"/>
      <c r="J150" s="826"/>
      <c r="K150" s="616"/>
      <c r="L150" s="617"/>
      <c r="M150" s="614"/>
      <c r="N150" s="614"/>
    </row>
    <row r="151" spans="1:14" ht="14.25" thickTop="1" thickBot="1" x14ac:dyDescent="0.25">
      <c r="B151" s="365"/>
      <c r="C151" s="616"/>
      <c r="D151" s="683"/>
      <c r="E151" s="684" t="s">
        <v>22</v>
      </c>
      <c r="F151" s="678"/>
      <c r="G151" s="678"/>
      <c r="H151" s="679"/>
      <c r="I151" s="826"/>
      <c r="J151" s="826"/>
      <c r="K151" s="616"/>
      <c r="L151" s="617"/>
      <c r="M151" s="614"/>
      <c r="N151" s="614"/>
    </row>
    <row r="152" spans="1:14" ht="14.25" thickTop="1" thickBot="1" x14ac:dyDescent="0.25">
      <c r="B152" s="365"/>
      <c r="C152" s="616"/>
      <c r="D152" s="683"/>
      <c r="E152" s="684" t="s">
        <v>21</v>
      </c>
      <c r="F152" s="685"/>
      <c r="G152" s="685"/>
      <c r="H152" s="686"/>
      <c r="I152" s="826"/>
      <c r="J152" s="826"/>
      <c r="K152" s="616"/>
      <c r="L152" s="617"/>
      <c r="M152" s="614"/>
      <c r="N152" s="614"/>
    </row>
    <row r="153" spans="1:14" ht="14.25" thickTop="1" thickBot="1" x14ac:dyDescent="0.25">
      <c r="B153" s="365"/>
      <c r="C153" s="616"/>
      <c r="D153" s="683"/>
      <c r="E153" s="211" t="s">
        <v>91</v>
      </c>
      <c r="F153" s="671"/>
      <c r="G153" s="671"/>
      <c r="H153" s="675"/>
      <c r="I153" s="843">
        <f>(I154+I155+I156+I157)</f>
        <v>0</v>
      </c>
      <c r="J153" s="843"/>
      <c r="K153" s="616"/>
      <c r="L153" s="617"/>
      <c r="M153" s="614"/>
      <c r="N153" s="614"/>
    </row>
    <row r="154" spans="1:14" ht="14.25" thickTop="1" thickBot="1" x14ac:dyDescent="0.25">
      <c r="B154" s="365"/>
      <c r="C154" s="616"/>
      <c r="D154" s="683"/>
      <c r="E154" s="688" t="s">
        <v>44</v>
      </c>
      <c r="F154" s="663"/>
      <c r="G154" s="663"/>
      <c r="H154" s="664"/>
      <c r="I154" s="826"/>
      <c r="J154" s="826"/>
      <c r="K154" s="616"/>
      <c r="L154" s="617"/>
      <c r="M154" s="614"/>
      <c r="N154" s="614"/>
    </row>
    <row r="155" spans="1:14" ht="14.25" thickTop="1" thickBot="1" x14ac:dyDescent="0.25">
      <c r="B155" s="365"/>
      <c r="C155" s="616"/>
      <c r="D155" s="683"/>
      <c r="E155" s="688" t="s">
        <v>142</v>
      </c>
      <c r="F155" s="663"/>
      <c r="G155" s="663"/>
      <c r="H155" s="664"/>
      <c r="I155" s="826"/>
      <c r="J155" s="826"/>
      <c r="K155" s="616"/>
      <c r="L155" s="617"/>
      <c r="M155" s="614"/>
      <c r="N155" s="614"/>
    </row>
    <row r="156" spans="1:14" ht="14.25" thickTop="1" thickBot="1" x14ac:dyDescent="0.25">
      <c r="B156" s="365"/>
      <c r="C156" s="616"/>
      <c r="D156" s="683"/>
      <c r="E156" s="688" t="s">
        <v>46</v>
      </c>
      <c r="F156" s="663"/>
      <c r="G156" s="663"/>
      <c r="H156" s="664"/>
      <c r="I156" s="826"/>
      <c r="J156" s="826"/>
      <c r="K156" s="616"/>
      <c r="L156" s="617"/>
      <c r="M156" s="614"/>
      <c r="N156" s="614"/>
    </row>
    <row r="157" spans="1:14" ht="14.25" thickTop="1" thickBot="1" x14ac:dyDescent="0.25">
      <c r="A157" s="614"/>
      <c r="B157" s="633"/>
      <c r="C157" s="616"/>
      <c r="D157" s="683"/>
      <c r="E157" s="688" t="s">
        <v>45</v>
      </c>
      <c r="F157" s="663"/>
      <c r="G157" s="663"/>
      <c r="H157" s="664"/>
      <c r="I157" s="826"/>
      <c r="J157" s="826"/>
      <c r="K157" s="616"/>
      <c r="L157" s="617"/>
      <c r="M157" s="614"/>
    </row>
    <row r="158" spans="1:14" ht="14.25" thickTop="1" thickBot="1" x14ac:dyDescent="0.25">
      <c r="A158" s="614"/>
      <c r="B158" s="633"/>
      <c r="C158" s="616"/>
      <c r="D158" s="683"/>
      <c r="E158" s="212" t="s">
        <v>92</v>
      </c>
      <c r="F158" s="671"/>
      <c r="G158" s="671"/>
      <c r="H158" s="675"/>
      <c r="I158" s="843">
        <f>(I159+I160+I161+I162)</f>
        <v>0</v>
      </c>
      <c r="J158" s="843"/>
      <c r="K158" s="616"/>
      <c r="L158" s="617"/>
      <c r="M158" s="614"/>
    </row>
    <row r="159" spans="1:14" ht="14.25" thickTop="1" thickBot="1" x14ac:dyDescent="0.25">
      <c r="A159" s="614"/>
      <c r="B159" s="633"/>
      <c r="C159" s="616"/>
      <c r="D159" s="683"/>
      <c r="E159" s="688" t="s">
        <v>47</v>
      </c>
      <c r="F159" s="663"/>
      <c r="G159" s="663"/>
      <c r="H159" s="664"/>
      <c r="I159" s="826"/>
      <c r="J159" s="826"/>
      <c r="K159" s="616"/>
      <c r="L159" s="617"/>
      <c r="M159" s="614"/>
    </row>
    <row r="160" spans="1:14" ht="14.25" thickTop="1" thickBot="1" x14ac:dyDescent="0.25">
      <c r="A160" s="614"/>
      <c r="B160" s="633"/>
      <c r="C160" s="616"/>
      <c r="D160" s="683"/>
      <c r="E160" s="688" t="s">
        <v>142</v>
      </c>
      <c r="F160" s="663"/>
      <c r="G160" s="663"/>
      <c r="H160" s="664"/>
      <c r="I160" s="826"/>
      <c r="J160" s="826"/>
      <c r="K160" s="616"/>
      <c r="L160" s="617"/>
      <c r="M160" s="614"/>
    </row>
    <row r="161" spans="1:17" ht="14.25" thickTop="1" thickBot="1" x14ac:dyDescent="0.25">
      <c r="A161" s="614"/>
      <c r="B161" s="633"/>
      <c r="C161" s="616"/>
      <c r="D161" s="683"/>
      <c r="E161" s="688" t="s">
        <v>46</v>
      </c>
      <c r="F161" s="663"/>
      <c r="G161" s="663"/>
      <c r="H161" s="664"/>
      <c r="I161" s="826"/>
      <c r="J161" s="826"/>
      <c r="K161" s="616"/>
      <c r="L161" s="617"/>
      <c r="M161" s="614"/>
    </row>
    <row r="162" spans="1:17" ht="14.25" thickTop="1" thickBot="1" x14ac:dyDescent="0.25">
      <c r="A162" s="614"/>
      <c r="B162" s="633"/>
      <c r="C162" s="616"/>
      <c r="D162" s="683"/>
      <c r="E162" s="688" t="s">
        <v>45</v>
      </c>
      <c r="F162" s="663"/>
      <c r="G162" s="663"/>
      <c r="H162" s="664"/>
      <c r="I162" s="826"/>
      <c r="J162" s="826"/>
      <c r="K162" s="616"/>
      <c r="L162" s="617"/>
      <c r="M162" s="614"/>
    </row>
    <row r="163" spans="1:17" ht="14.25" thickTop="1" thickBot="1" x14ac:dyDescent="0.25">
      <c r="A163" s="614"/>
      <c r="B163" s="633"/>
      <c r="C163" s="616"/>
      <c r="D163" s="683"/>
      <c r="E163" s="212" t="s">
        <v>148</v>
      </c>
      <c r="F163" s="689"/>
      <c r="G163" s="689"/>
      <c r="H163" s="690"/>
      <c r="I163" s="843">
        <f>(I164+I165+I166+I167)</f>
        <v>0</v>
      </c>
      <c r="J163" s="843"/>
      <c r="K163" s="616"/>
      <c r="L163" s="617"/>
      <c r="M163" s="614"/>
    </row>
    <row r="164" spans="1:17" ht="14.25" thickTop="1" thickBot="1" x14ac:dyDescent="0.25">
      <c r="A164" s="614"/>
      <c r="B164" s="633"/>
      <c r="C164" s="616"/>
      <c r="D164" s="683"/>
      <c r="E164" s="688" t="s">
        <v>47</v>
      </c>
      <c r="F164" s="663"/>
      <c r="G164" s="663"/>
      <c r="H164" s="664"/>
      <c r="I164" s="826"/>
      <c r="J164" s="826"/>
      <c r="K164" s="616"/>
      <c r="L164" s="617"/>
      <c r="M164" s="614"/>
    </row>
    <row r="165" spans="1:17" ht="14.25" thickTop="1" thickBot="1" x14ac:dyDescent="0.25">
      <c r="A165" s="614"/>
      <c r="B165" s="633"/>
      <c r="C165" s="616"/>
      <c r="D165" s="683"/>
      <c r="E165" s="688" t="s">
        <v>142</v>
      </c>
      <c r="F165" s="663"/>
      <c r="G165" s="663"/>
      <c r="H165" s="664"/>
      <c r="I165" s="844"/>
      <c r="J165" s="844"/>
      <c r="K165" s="616"/>
      <c r="L165" s="617"/>
      <c r="M165" s="614"/>
    </row>
    <row r="166" spans="1:17" ht="14.25" thickTop="1" thickBot="1" x14ac:dyDescent="0.25">
      <c r="A166" s="614"/>
      <c r="B166" s="633"/>
      <c r="C166" s="616"/>
      <c r="D166" s="683"/>
      <c r="E166" s="688" t="s">
        <v>46</v>
      </c>
      <c r="F166" s="663"/>
      <c r="G166" s="663"/>
      <c r="H166" s="664"/>
      <c r="I166" s="826"/>
      <c r="J166" s="826"/>
      <c r="K166" s="616"/>
      <c r="L166" s="617"/>
      <c r="M166" s="614"/>
    </row>
    <row r="167" spans="1:17" ht="14.25" thickTop="1" thickBot="1" x14ac:dyDescent="0.25">
      <c r="A167" s="614"/>
      <c r="B167" s="633"/>
      <c r="C167" s="616"/>
      <c r="D167" s="683"/>
      <c r="E167" s="688" t="s">
        <v>45</v>
      </c>
      <c r="F167" s="663"/>
      <c r="G167" s="663"/>
      <c r="H167" s="664"/>
      <c r="I167" s="826"/>
      <c r="J167" s="826"/>
      <c r="K167" s="616"/>
      <c r="L167" s="617"/>
      <c r="M167" s="614"/>
    </row>
    <row r="168" spans="1:17" ht="14.25" thickTop="1" thickBot="1" x14ac:dyDescent="0.25">
      <c r="A168" s="614"/>
      <c r="B168" s="633"/>
      <c r="C168" s="616"/>
      <c r="D168" s="683"/>
      <c r="E168" s="212" t="s">
        <v>149</v>
      </c>
      <c r="F168" s="689"/>
      <c r="G168" s="689"/>
      <c r="H168" s="690"/>
      <c r="I168" s="843">
        <f>(I169+I170+I171+I172)</f>
        <v>0</v>
      </c>
      <c r="J168" s="843"/>
      <c r="K168" s="616"/>
      <c r="L168" s="617"/>
      <c r="M168" s="614"/>
    </row>
    <row r="169" spans="1:17" ht="14.25" thickTop="1" thickBot="1" x14ac:dyDescent="0.25">
      <c r="A169" s="614"/>
      <c r="B169" s="633"/>
      <c r="C169" s="616"/>
      <c r="D169" s="683"/>
      <c r="E169" s="688" t="s">
        <v>47</v>
      </c>
      <c r="F169" s="663"/>
      <c r="G169" s="663"/>
      <c r="H169" s="664"/>
      <c r="I169" s="826"/>
      <c r="J169" s="826"/>
      <c r="K169" s="616"/>
      <c r="L169" s="617"/>
      <c r="M169" s="614"/>
    </row>
    <row r="170" spans="1:17" ht="14.25" thickTop="1" thickBot="1" x14ac:dyDescent="0.25">
      <c r="A170" s="614"/>
      <c r="B170" s="633"/>
      <c r="C170" s="616"/>
      <c r="D170" s="683"/>
      <c r="E170" s="688" t="s">
        <v>142</v>
      </c>
      <c r="F170" s="663"/>
      <c r="G170" s="663"/>
      <c r="H170" s="664"/>
      <c r="I170" s="826"/>
      <c r="J170" s="826"/>
      <c r="K170" s="616"/>
      <c r="L170" s="617"/>
      <c r="M170" s="614"/>
    </row>
    <row r="171" spans="1:17" ht="14.25" thickTop="1" thickBot="1" x14ac:dyDescent="0.25">
      <c r="A171" s="614"/>
      <c r="B171" s="633"/>
      <c r="C171" s="616"/>
      <c r="D171" s="683"/>
      <c r="E171" s="688" t="s">
        <v>46</v>
      </c>
      <c r="F171" s="663"/>
      <c r="G171" s="663"/>
      <c r="H171" s="664"/>
      <c r="I171" s="826"/>
      <c r="J171" s="826"/>
      <c r="K171" s="616"/>
      <c r="L171" s="617"/>
      <c r="M171" s="614"/>
    </row>
    <row r="172" spans="1:17" ht="14.25" thickTop="1" thickBot="1" x14ac:dyDescent="0.25">
      <c r="A172" s="614"/>
      <c r="B172" s="633"/>
      <c r="C172" s="616"/>
      <c r="D172" s="691"/>
      <c r="E172" s="688" t="s">
        <v>45</v>
      </c>
      <c r="F172" s="663"/>
      <c r="G172" s="663"/>
      <c r="H172" s="664"/>
      <c r="I172" s="826"/>
      <c r="J172" s="826"/>
      <c r="K172" s="616"/>
      <c r="L172" s="617"/>
    </row>
    <row r="173" spans="1:17" ht="16.5" thickTop="1" thickBot="1" x14ac:dyDescent="0.25">
      <c r="B173" s="365"/>
      <c r="C173" s="616"/>
      <c r="D173" s="606" t="s">
        <v>95</v>
      </c>
      <c r="E173" s="692"/>
      <c r="F173" s="681"/>
      <c r="G173" s="681"/>
      <c r="H173" s="693"/>
      <c r="I173" s="807">
        <f>SUM(I174:J210)</f>
        <v>0</v>
      </c>
      <c r="J173" s="807"/>
      <c r="K173" s="616"/>
      <c r="L173" s="617"/>
      <c r="P173" s="614"/>
      <c r="Q173" s="614"/>
    </row>
    <row r="174" spans="1:17" s="614" customFormat="1" ht="14.25" customHeight="1" thickTop="1" thickBot="1" x14ac:dyDescent="0.25">
      <c r="A174" s="608"/>
      <c r="B174" s="365"/>
      <c r="C174" s="365"/>
      <c r="D174" s="694"/>
      <c r="E174" s="695" t="s">
        <v>54</v>
      </c>
      <c r="F174" s="695"/>
      <c r="G174" s="695"/>
      <c r="H174" s="696"/>
      <c r="I174" s="826"/>
      <c r="J174" s="826"/>
      <c r="K174" s="616"/>
      <c r="L174" s="617"/>
      <c r="M174" s="608"/>
      <c r="N174" s="608"/>
      <c r="O174" s="608"/>
      <c r="P174" s="608"/>
      <c r="Q174" s="608"/>
    </row>
    <row r="175" spans="1:17" ht="14.25" customHeight="1" thickTop="1" thickBot="1" x14ac:dyDescent="0.25">
      <c r="B175" s="365"/>
      <c r="C175" s="365"/>
      <c r="D175" s="694"/>
      <c r="E175" s="695" t="s">
        <v>30</v>
      </c>
      <c r="F175" s="663"/>
      <c r="G175" s="663"/>
      <c r="H175" s="664"/>
      <c r="I175" s="826"/>
      <c r="J175" s="826"/>
      <c r="K175" s="616"/>
      <c r="L175" s="617"/>
    </row>
    <row r="176" spans="1:17" ht="14.25" customHeight="1" thickTop="1" thickBot="1" x14ac:dyDescent="0.25">
      <c r="B176" s="365"/>
      <c r="C176" s="365"/>
      <c r="D176" s="694"/>
      <c r="E176" s="695" t="s">
        <v>55</v>
      </c>
      <c r="F176" s="697"/>
      <c r="G176" s="663"/>
      <c r="H176" s="664"/>
      <c r="I176" s="826"/>
      <c r="J176" s="826"/>
      <c r="K176" s="616"/>
      <c r="L176" s="617"/>
    </row>
    <row r="177" spans="2:13" ht="14.25" customHeight="1" thickTop="1" thickBot="1" x14ac:dyDescent="0.25">
      <c r="B177" s="365"/>
      <c r="C177" s="616"/>
      <c r="D177" s="694"/>
      <c r="E177" s="695" t="s">
        <v>97</v>
      </c>
      <c r="F177" s="663"/>
      <c r="G177" s="663"/>
      <c r="H177" s="664"/>
      <c r="I177" s="826"/>
      <c r="J177" s="826"/>
      <c r="K177" s="616"/>
      <c r="L177" s="617"/>
    </row>
    <row r="178" spans="2:13" ht="14.25" customHeight="1" thickTop="1" thickBot="1" x14ac:dyDescent="0.4">
      <c r="B178" s="365"/>
      <c r="C178" s="616"/>
      <c r="D178" s="694"/>
      <c r="E178" s="695" t="s">
        <v>28</v>
      </c>
      <c r="F178" s="663"/>
      <c r="G178" s="663"/>
      <c r="H178" s="664"/>
      <c r="I178" s="826"/>
      <c r="J178" s="826"/>
      <c r="K178" s="616"/>
      <c r="L178" s="617"/>
      <c r="M178" s="61"/>
    </row>
    <row r="179" spans="2:13" ht="14.25" customHeight="1" thickTop="1" thickBot="1" x14ac:dyDescent="0.4">
      <c r="B179" s="365"/>
      <c r="C179" s="616"/>
      <c r="D179" s="694"/>
      <c r="E179" s="198" t="s">
        <v>129</v>
      </c>
      <c r="F179" s="663"/>
      <c r="G179" s="663"/>
      <c r="H179" s="664"/>
      <c r="I179" s="826"/>
      <c r="J179" s="826"/>
      <c r="K179" s="616"/>
      <c r="L179" s="617"/>
      <c r="M179" s="61"/>
    </row>
    <row r="180" spans="2:13" ht="14.25" customHeight="1" thickTop="1" thickBot="1" x14ac:dyDescent="0.25">
      <c r="B180" s="365"/>
      <c r="C180" s="616"/>
      <c r="D180" s="698"/>
      <c r="E180" s="695" t="s">
        <v>98</v>
      </c>
      <c r="F180" s="663"/>
      <c r="G180" s="663"/>
      <c r="H180" s="664"/>
      <c r="I180" s="826"/>
      <c r="J180" s="826"/>
      <c r="K180" s="616"/>
      <c r="L180" s="617"/>
    </row>
    <row r="181" spans="2:13" ht="14.25" customHeight="1" thickTop="1" thickBot="1" x14ac:dyDescent="0.25">
      <c r="B181" s="365"/>
      <c r="C181" s="616"/>
      <c r="D181" s="694"/>
      <c r="E181" s="695" t="s">
        <v>56</v>
      </c>
      <c r="F181" s="663"/>
      <c r="G181" s="663"/>
      <c r="H181" s="664"/>
      <c r="I181" s="826"/>
      <c r="J181" s="826"/>
      <c r="K181" s="616"/>
      <c r="L181" s="617"/>
    </row>
    <row r="182" spans="2:13" ht="14.25" customHeight="1" thickTop="1" thickBot="1" x14ac:dyDescent="0.25">
      <c r="B182" s="365"/>
      <c r="C182" s="616"/>
      <c r="D182" s="698"/>
      <c r="E182" s="699" t="s">
        <v>100</v>
      </c>
      <c r="F182" s="663"/>
      <c r="G182" s="663"/>
      <c r="H182" s="664"/>
      <c r="I182" s="826"/>
      <c r="J182" s="826"/>
      <c r="K182" s="616"/>
      <c r="L182" s="617"/>
    </row>
    <row r="183" spans="2:13" ht="14.25" customHeight="1" thickTop="1" thickBot="1" x14ac:dyDescent="0.25">
      <c r="B183" s="365"/>
      <c r="C183" s="616"/>
      <c r="D183" s="694"/>
      <c r="E183" s="695" t="s">
        <v>99</v>
      </c>
      <c r="F183" s="663"/>
      <c r="G183" s="663"/>
      <c r="H183" s="664"/>
      <c r="I183" s="826"/>
      <c r="J183" s="826"/>
      <c r="K183" s="616"/>
      <c r="L183" s="617"/>
    </row>
    <row r="184" spans="2:13" ht="14.25" customHeight="1" thickTop="1" thickBot="1" x14ac:dyDescent="0.25">
      <c r="B184" s="365"/>
      <c r="C184" s="616"/>
      <c r="D184" s="694"/>
      <c r="E184" s="695" t="s">
        <v>94</v>
      </c>
      <c r="F184" s="663"/>
      <c r="G184" s="663"/>
      <c r="H184" s="664"/>
      <c r="I184" s="826"/>
      <c r="J184" s="826"/>
      <c r="K184" s="616"/>
      <c r="L184" s="617"/>
    </row>
    <row r="185" spans="2:13" ht="14.25" customHeight="1" thickTop="1" thickBot="1" x14ac:dyDescent="0.25">
      <c r="B185" s="365"/>
      <c r="C185" s="616"/>
      <c r="D185" s="694"/>
      <c r="E185" s="700" t="s">
        <v>59</v>
      </c>
      <c r="F185" s="660"/>
      <c r="G185" s="660"/>
      <c r="H185" s="660"/>
      <c r="I185" s="826"/>
      <c r="J185" s="826"/>
      <c r="K185" s="616"/>
      <c r="L185" s="617"/>
    </row>
    <row r="186" spans="2:13" ht="14.25" customHeight="1" thickTop="1" thickBot="1" x14ac:dyDescent="0.25">
      <c r="B186" s="365"/>
      <c r="C186" s="616"/>
      <c r="D186" s="694"/>
      <c r="E186" s="701" t="s">
        <v>103</v>
      </c>
      <c r="F186" s="663"/>
      <c r="G186" s="663"/>
      <c r="H186" s="664"/>
      <c r="I186" s="826"/>
      <c r="J186" s="826"/>
      <c r="K186" s="616"/>
      <c r="L186" s="617"/>
    </row>
    <row r="187" spans="2:13" ht="14.25" customHeight="1" thickTop="1" thickBot="1" x14ac:dyDescent="0.25">
      <c r="B187" s="365"/>
      <c r="C187" s="616"/>
      <c r="D187" s="694"/>
      <c r="E187" s="695" t="s">
        <v>101</v>
      </c>
      <c r="F187" s="660"/>
      <c r="G187" s="660"/>
      <c r="H187" s="660"/>
      <c r="I187" s="826"/>
      <c r="J187" s="826"/>
      <c r="K187" s="616"/>
      <c r="L187" s="617"/>
    </row>
    <row r="188" spans="2:13" ht="14.25" customHeight="1" thickTop="1" thickBot="1" x14ac:dyDescent="0.25">
      <c r="B188" s="365"/>
      <c r="C188" s="616"/>
      <c r="D188" s="694"/>
      <c r="E188" s="695" t="s">
        <v>107</v>
      </c>
      <c r="F188" s="663"/>
      <c r="G188" s="663"/>
      <c r="H188" s="664"/>
      <c r="I188" s="826"/>
      <c r="J188" s="826"/>
      <c r="K188" s="616"/>
      <c r="L188" s="617"/>
    </row>
    <row r="189" spans="2:13" ht="14.25" customHeight="1" thickTop="1" thickBot="1" x14ac:dyDescent="0.25">
      <c r="B189" s="365"/>
      <c r="C189" s="616"/>
      <c r="D189" s="694"/>
      <c r="E189" s="695" t="s">
        <v>93</v>
      </c>
      <c r="F189" s="663"/>
      <c r="G189" s="663"/>
      <c r="H189" s="664"/>
      <c r="I189" s="826"/>
      <c r="J189" s="826"/>
      <c r="K189" s="616"/>
      <c r="L189" s="617"/>
    </row>
    <row r="190" spans="2:13" ht="14.25" customHeight="1" thickTop="1" thickBot="1" x14ac:dyDescent="0.25">
      <c r="B190" s="365"/>
      <c r="C190" s="616"/>
      <c r="D190" s="694"/>
      <c r="E190" s="695" t="s">
        <v>102</v>
      </c>
      <c r="F190" s="697"/>
      <c r="G190" s="663"/>
      <c r="H190" s="664"/>
      <c r="I190" s="826"/>
      <c r="J190" s="826"/>
      <c r="K190" s="616"/>
      <c r="L190" s="617"/>
    </row>
    <row r="191" spans="2:13" ht="14.25" customHeight="1" thickTop="1" thickBot="1" x14ac:dyDescent="0.25">
      <c r="B191" s="365"/>
      <c r="C191" s="365"/>
      <c r="D191" s="698"/>
      <c r="E191" s="695" t="s">
        <v>106</v>
      </c>
      <c r="F191" s="697"/>
      <c r="G191" s="663"/>
      <c r="H191" s="664"/>
      <c r="I191" s="826"/>
      <c r="J191" s="826"/>
      <c r="K191" s="616"/>
      <c r="L191" s="617"/>
    </row>
    <row r="192" spans="2:13" ht="14.25" customHeight="1" thickTop="1" thickBot="1" x14ac:dyDescent="0.25">
      <c r="B192" s="365"/>
      <c r="C192" s="365"/>
      <c r="D192" s="698"/>
      <c r="E192" s="695" t="s">
        <v>70</v>
      </c>
      <c r="F192" s="697"/>
      <c r="G192" s="663"/>
      <c r="H192" s="664"/>
      <c r="I192" s="826"/>
      <c r="J192" s="826"/>
      <c r="K192" s="616"/>
      <c r="L192" s="617"/>
    </row>
    <row r="193" spans="2:12" ht="14.25" customHeight="1" thickTop="1" thickBot="1" x14ac:dyDescent="0.25">
      <c r="B193" s="365"/>
      <c r="C193" s="365"/>
      <c r="D193" s="694"/>
      <c r="E193" s="702" t="s">
        <v>109</v>
      </c>
      <c r="F193" s="660"/>
      <c r="G193" s="660"/>
      <c r="H193" s="660"/>
      <c r="I193" s="826"/>
      <c r="J193" s="826"/>
      <c r="K193" s="616"/>
      <c r="L193" s="617"/>
    </row>
    <row r="194" spans="2:12" ht="14.25" customHeight="1" thickTop="1" thickBot="1" x14ac:dyDescent="0.25">
      <c r="B194" s="365"/>
      <c r="C194" s="365"/>
      <c r="D194" s="694"/>
      <c r="E194" s="702" t="s">
        <v>38</v>
      </c>
      <c r="F194" s="663"/>
      <c r="G194" s="663"/>
      <c r="H194" s="664"/>
      <c r="I194" s="826"/>
      <c r="J194" s="826"/>
      <c r="K194" s="616"/>
      <c r="L194" s="617"/>
    </row>
    <row r="195" spans="2:12" ht="14.25" customHeight="1" thickTop="1" thickBot="1" x14ac:dyDescent="0.25">
      <c r="B195" s="365"/>
      <c r="C195" s="365"/>
      <c r="D195" s="694"/>
      <c r="E195" s="703" t="s">
        <v>74</v>
      </c>
      <c r="F195" s="660"/>
      <c r="G195" s="660"/>
      <c r="H195" s="660"/>
      <c r="I195" s="826"/>
      <c r="J195" s="826"/>
      <c r="K195" s="616"/>
      <c r="L195" s="617"/>
    </row>
    <row r="196" spans="2:12" ht="14.25" customHeight="1" thickTop="1" thickBot="1" x14ac:dyDescent="0.25">
      <c r="B196" s="365"/>
      <c r="C196" s="365"/>
      <c r="D196" s="694"/>
      <c r="E196" s="702" t="s">
        <v>150</v>
      </c>
      <c r="F196" s="663"/>
      <c r="G196" s="663"/>
      <c r="H196" s="664"/>
      <c r="I196" s="826"/>
      <c r="J196" s="826"/>
      <c r="K196" s="616"/>
      <c r="L196" s="617"/>
    </row>
    <row r="197" spans="2:12" ht="14.25" customHeight="1" thickTop="1" thickBot="1" x14ac:dyDescent="0.25">
      <c r="B197" s="365"/>
      <c r="C197" s="365"/>
      <c r="D197" s="698"/>
      <c r="E197" s="702" t="s">
        <v>52</v>
      </c>
      <c r="F197" s="663"/>
      <c r="G197" s="663"/>
      <c r="H197" s="664"/>
      <c r="I197" s="826"/>
      <c r="J197" s="826"/>
      <c r="K197" s="616"/>
      <c r="L197" s="617"/>
    </row>
    <row r="198" spans="2:12" ht="14.25" customHeight="1" thickTop="1" thickBot="1" x14ac:dyDescent="0.25">
      <c r="B198" s="365"/>
      <c r="C198" s="365"/>
      <c r="D198" s="698"/>
      <c r="E198" s="704" t="s">
        <v>110</v>
      </c>
      <c r="F198" s="663"/>
      <c r="G198" s="663"/>
      <c r="H198" s="664"/>
      <c r="I198" s="826"/>
      <c r="J198" s="826"/>
      <c r="K198" s="616"/>
      <c r="L198" s="617"/>
    </row>
    <row r="199" spans="2:12" ht="14.25" customHeight="1" thickTop="1" thickBot="1" x14ac:dyDescent="0.25">
      <c r="B199" s="365"/>
      <c r="C199" s="365"/>
      <c r="D199" s="698"/>
      <c r="E199" s="702" t="s">
        <v>75</v>
      </c>
      <c r="F199" s="663"/>
      <c r="G199" s="663"/>
      <c r="H199" s="664"/>
      <c r="I199" s="826"/>
      <c r="J199" s="826"/>
      <c r="K199" s="616"/>
      <c r="L199" s="617"/>
    </row>
    <row r="200" spans="2:12" ht="14.25" customHeight="1" thickTop="1" thickBot="1" x14ac:dyDescent="0.25">
      <c r="B200" s="365"/>
      <c r="C200" s="365"/>
      <c r="D200" s="698"/>
      <c r="E200" s="702" t="s">
        <v>111</v>
      </c>
      <c r="F200" s="663"/>
      <c r="G200" s="663"/>
      <c r="H200" s="664"/>
      <c r="I200" s="826"/>
      <c r="J200" s="826"/>
      <c r="K200" s="616"/>
      <c r="L200" s="617"/>
    </row>
    <row r="201" spans="2:12" ht="14.25" customHeight="1" thickTop="1" thickBot="1" x14ac:dyDescent="0.25">
      <c r="B201" s="365"/>
      <c r="C201" s="365"/>
      <c r="D201" s="698"/>
      <c r="E201" s="702" t="s">
        <v>151</v>
      </c>
      <c r="F201" s="663"/>
      <c r="G201" s="663"/>
      <c r="H201" s="664"/>
      <c r="I201" s="826"/>
      <c r="J201" s="826"/>
      <c r="K201" s="616"/>
      <c r="L201" s="617"/>
    </row>
    <row r="202" spans="2:12" ht="14.25" customHeight="1" thickTop="1" thickBot="1" x14ac:dyDescent="0.25">
      <c r="B202" s="365"/>
      <c r="C202" s="365"/>
      <c r="D202" s="698"/>
      <c r="E202" s="702" t="s">
        <v>152</v>
      </c>
      <c r="F202" s="663"/>
      <c r="G202" s="663"/>
      <c r="H202" s="664"/>
      <c r="I202" s="826"/>
      <c r="J202" s="826"/>
      <c r="K202" s="616"/>
      <c r="L202" s="617"/>
    </row>
    <row r="203" spans="2:12" ht="14.25" customHeight="1" thickTop="1" thickBot="1" x14ac:dyDescent="0.25">
      <c r="B203" s="365"/>
      <c r="C203" s="365"/>
      <c r="D203" s="698"/>
      <c r="E203" s="702" t="s">
        <v>153</v>
      </c>
      <c r="F203" s="663"/>
      <c r="G203" s="663"/>
      <c r="H203" s="664"/>
      <c r="I203" s="826"/>
      <c r="J203" s="826"/>
      <c r="K203" s="616"/>
      <c r="L203" s="617"/>
    </row>
    <row r="204" spans="2:12" ht="14.25" customHeight="1" thickTop="1" thickBot="1" x14ac:dyDescent="0.25">
      <c r="B204" s="365"/>
      <c r="C204" s="365"/>
      <c r="D204" s="698"/>
      <c r="E204" s="702" t="s">
        <v>154</v>
      </c>
      <c r="F204" s="663"/>
      <c r="G204" s="663"/>
      <c r="H204" s="664"/>
      <c r="I204" s="826"/>
      <c r="J204" s="826"/>
      <c r="K204" s="616"/>
      <c r="L204" s="617"/>
    </row>
    <row r="205" spans="2:12" ht="14.25" customHeight="1" thickTop="1" thickBot="1" x14ac:dyDescent="0.25">
      <c r="B205" s="365"/>
      <c r="C205" s="365"/>
      <c r="D205" s="698"/>
      <c r="E205" s="703" t="s">
        <v>108</v>
      </c>
      <c r="F205" s="663"/>
      <c r="G205" s="663"/>
      <c r="H205" s="664"/>
      <c r="I205" s="826"/>
      <c r="J205" s="826"/>
      <c r="K205" s="616"/>
      <c r="L205" s="617"/>
    </row>
    <row r="206" spans="2:12" ht="14.25" customHeight="1" thickTop="1" thickBot="1" x14ac:dyDescent="0.25">
      <c r="B206" s="365"/>
      <c r="C206" s="365"/>
      <c r="D206" s="694"/>
      <c r="E206" s="678" t="s">
        <v>105</v>
      </c>
      <c r="F206" s="660"/>
      <c r="G206" s="660"/>
      <c r="H206" s="660"/>
      <c r="I206" s="826"/>
      <c r="J206" s="826"/>
      <c r="K206" s="616"/>
      <c r="L206" s="617"/>
    </row>
    <row r="207" spans="2:12" ht="14.25" customHeight="1" thickTop="1" thickBot="1" x14ac:dyDescent="0.25">
      <c r="B207" s="365"/>
      <c r="C207" s="365"/>
      <c r="D207" s="68"/>
      <c r="E207" s="702" t="s">
        <v>104</v>
      </c>
      <c r="F207" s="663"/>
      <c r="G207" s="663"/>
      <c r="H207" s="664"/>
      <c r="I207" s="826"/>
      <c r="J207" s="826"/>
      <c r="K207" s="616"/>
      <c r="L207" s="617"/>
    </row>
    <row r="208" spans="2:12" ht="14.25" customHeight="1" thickTop="1" thickBot="1" x14ac:dyDescent="0.25">
      <c r="B208" s="365"/>
      <c r="C208" s="365"/>
      <c r="D208" s="698"/>
      <c r="E208" s="678" t="s">
        <v>96</v>
      </c>
      <c r="F208" s="663"/>
      <c r="G208" s="663"/>
      <c r="H208" s="664"/>
      <c r="I208" s="845"/>
      <c r="J208" s="845"/>
      <c r="K208" s="616"/>
      <c r="L208" s="617"/>
    </row>
    <row r="209" spans="2:12" ht="14.25" customHeight="1" thickTop="1" thickBot="1" x14ac:dyDescent="0.25">
      <c r="B209" s="365"/>
      <c r="C209" s="365"/>
      <c r="D209" s="698"/>
      <c r="E209" s="702" t="s">
        <v>155</v>
      </c>
      <c r="F209" s="663"/>
      <c r="G209" s="663"/>
      <c r="H209" s="664"/>
      <c r="I209" s="845"/>
      <c r="J209" s="845"/>
      <c r="K209" s="616"/>
      <c r="L209" s="617"/>
    </row>
    <row r="210" spans="2:12" ht="14.25" customHeight="1" thickTop="1" thickBot="1" x14ac:dyDescent="0.25">
      <c r="B210" s="365"/>
      <c r="C210" s="365"/>
      <c r="D210" s="706"/>
      <c r="E210" s="216" t="s">
        <v>50</v>
      </c>
      <c r="F210" s="663"/>
      <c r="G210" s="663"/>
      <c r="H210" s="664"/>
      <c r="I210" s="845"/>
      <c r="J210" s="845"/>
      <c r="K210" s="616"/>
      <c r="L210" s="617"/>
    </row>
    <row r="211" spans="2:12" ht="16.5" thickTop="1" thickBot="1" x14ac:dyDescent="0.25">
      <c r="B211" s="365"/>
      <c r="C211" s="365"/>
      <c r="D211" s="75" t="s">
        <v>157</v>
      </c>
      <c r="E211" s="220"/>
      <c r="F211" s="171"/>
      <c r="G211" s="171"/>
      <c r="H211" s="172"/>
      <c r="I211" s="769">
        <f>SUM(I212:J214)</f>
        <v>3</v>
      </c>
      <c r="J211" s="770"/>
      <c r="K211" s="616"/>
      <c r="L211" s="617"/>
    </row>
    <row r="212" spans="2:12" ht="14.25" thickTop="1" thickBot="1" x14ac:dyDescent="0.25">
      <c r="B212" s="365"/>
      <c r="C212" s="365"/>
      <c r="D212" s="707"/>
      <c r="E212" s="688" t="s">
        <v>115</v>
      </c>
      <c r="F212" s="663"/>
      <c r="G212" s="663"/>
      <c r="H212" s="664"/>
      <c r="I212" s="845">
        <v>1</v>
      </c>
      <c r="J212" s="845"/>
      <c r="K212" s="616"/>
      <c r="L212" s="617"/>
    </row>
    <row r="213" spans="2:12" ht="14.25" thickTop="1" thickBot="1" x14ac:dyDescent="0.25">
      <c r="B213" s="365"/>
      <c r="C213" s="365"/>
      <c r="D213" s="708"/>
      <c r="E213" s="688" t="s">
        <v>158</v>
      </c>
      <c r="F213" s="663"/>
      <c r="G213" s="663"/>
      <c r="H213" s="664"/>
      <c r="I213" s="845"/>
      <c r="J213" s="845"/>
      <c r="K213" s="616"/>
      <c r="L213" s="617"/>
    </row>
    <row r="214" spans="2:12" ht="14.25" thickTop="1" thickBot="1" x14ac:dyDescent="0.25">
      <c r="B214" s="365"/>
      <c r="C214" s="365"/>
      <c r="D214" s="708"/>
      <c r="E214" s="688" t="s">
        <v>159</v>
      </c>
      <c r="F214" s="668"/>
      <c r="G214" s="668"/>
      <c r="H214" s="669"/>
      <c r="I214" s="846">
        <v>2</v>
      </c>
      <c r="J214" s="847"/>
      <c r="K214" s="616"/>
      <c r="L214" s="617"/>
    </row>
    <row r="215" spans="2:12" ht="16.5" thickTop="1" thickBot="1" x14ac:dyDescent="0.3">
      <c r="B215" s="365"/>
      <c r="C215" s="365"/>
      <c r="D215" s="633"/>
      <c r="E215" s="224" t="s">
        <v>116</v>
      </c>
      <c r="F215" s="709"/>
      <c r="G215" s="709"/>
      <c r="H215" s="710"/>
      <c r="I215" s="815">
        <f>(I216+I217)</f>
        <v>0</v>
      </c>
      <c r="J215" s="815"/>
      <c r="K215" s="616"/>
      <c r="L215" s="617"/>
    </row>
    <row r="216" spans="2:12" ht="14.25" thickTop="1" thickBot="1" x14ac:dyDescent="0.25">
      <c r="B216" s="365"/>
      <c r="C216" s="365"/>
      <c r="D216" s="708"/>
      <c r="E216" s="711" t="s">
        <v>175</v>
      </c>
      <c r="F216" s="663"/>
      <c r="G216" s="663"/>
      <c r="H216" s="664"/>
      <c r="I216" s="845"/>
      <c r="J216" s="845"/>
      <c r="K216" s="616"/>
      <c r="L216" s="617"/>
    </row>
    <row r="217" spans="2:12" ht="14.25" thickTop="1" thickBot="1" x14ac:dyDescent="0.25">
      <c r="B217"/>
      <c r="C217" s="365"/>
      <c r="D217" s="28"/>
      <c r="E217" s="712" t="s">
        <v>176</v>
      </c>
      <c r="F217" s="713"/>
      <c r="G217" s="713"/>
      <c r="H217" s="714"/>
      <c r="I217" s="851"/>
      <c r="J217" s="851"/>
      <c r="K217" s="616"/>
      <c r="L217" s="617"/>
    </row>
    <row r="218" spans="2:12" ht="15.75" thickTop="1" thickBot="1" x14ac:dyDescent="0.25">
      <c r="B218" s="365"/>
      <c r="C218" s="365"/>
      <c r="D218" s="708"/>
      <c r="E218" s="223" t="s">
        <v>120</v>
      </c>
      <c r="F218" s="217"/>
      <c r="G218" s="217"/>
      <c r="H218" s="218"/>
      <c r="I218" s="815">
        <f>(I219+I220+I221+I222)</f>
        <v>0</v>
      </c>
      <c r="J218" s="815"/>
      <c r="K218" s="616"/>
      <c r="L218" s="617"/>
    </row>
    <row r="219" spans="2:12" ht="14.25" thickTop="1" thickBot="1" x14ac:dyDescent="0.25">
      <c r="B219" s="365"/>
      <c r="C219" s="365"/>
      <c r="D219" s="708"/>
      <c r="E219" s="716" t="s">
        <v>160</v>
      </c>
      <c r="F219" s="684"/>
      <c r="G219" s="684"/>
      <c r="H219" s="717"/>
      <c r="I219" s="852"/>
      <c r="J219" s="853"/>
      <c r="K219" s="616"/>
      <c r="L219" s="617"/>
    </row>
    <row r="220" spans="2:12" ht="14.25" thickTop="1" thickBot="1" x14ac:dyDescent="0.25">
      <c r="B220" s="365"/>
      <c r="C220" s="365"/>
      <c r="D220" s="708"/>
      <c r="E220" s="716" t="s">
        <v>118</v>
      </c>
      <c r="F220" s="684"/>
      <c r="G220" s="684"/>
      <c r="H220" s="717"/>
      <c r="I220" s="846"/>
      <c r="J220" s="847"/>
      <c r="K220" s="616"/>
      <c r="L220" s="617"/>
    </row>
    <row r="221" spans="2:12" ht="14.25" thickTop="1" thickBot="1" x14ac:dyDescent="0.25">
      <c r="B221" s="365"/>
      <c r="C221" s="365"/>
      <c r="D221" s="708"/>
      <c r="E221" s="716" t="s">
        <v>119</v>
      </c>
      <c r="F221" s="684"/>
      <c r="G221" s="684"/>
      <c r="H221" s="717"/>
      <c r="I221" s="846"/>
      <c r="J221" s="847"/>
      <c r="K221" s="616"/>
      <c r="L221" s="617"/>
    </row>
    <row r="222" spans="2:12" ht="14.25" thickTop="1" thickBot="1" x14ac:dyDescent="0.25">
      <c r="B222" s="365"/>
      <c r="C222" s="365"/>
      <c r="D222" s="708"/>
      <c r="E222" s="704" t="s">
        <v>161</v>
      </c>
      <c r="F222" s="663"/>
      <c r="G222" s="663"/>
      <c r="H222" s="664"/>
      <c r="I222" s="846"/>
      <c r="J222" s="847"/>
      <c r="K222" s="616"/>
      <c r="L222" s="617"/>
    </row>
    <row r="223" spans="2:12" ht="16.5" thickTop="1" thickBot="1" x14ac:dyDescent="0.25">
      <c r="B223" s="365"/>
      <c r="C223" s="365"/>
      <c r="D223" s="221" t="s">
        <v>162</v>
      </c>
      <c r="E223" s="220"/>
      <c r="F223" s="220"/>
      <c r="G223" s="220"/>
      <c r="H223" s="222"/>
      <c r="I223" s="769">
        <f>(I224+I225+I226)</f>
        <v>2</v>
      </c>
      <c r="J223" s="770"/>
      <c r="K223" s="616"/>
      <c r="L223" s="617"/>
    </row>
    <row r="224" spans="2:12" ht="14.25" thickTop="1" thickBot="1" x14ac:dyDescent="0.25">
      <c r="B224" s="365"/>
      <c r="C224" s="365"/>
      <c r="D224" s="708"/>
      <c r="E224" s="718" t="s">
        <v>10</v>
      </c>
      <c r="F224" s="660"/>
      <c r="G224" s="660"/>
      <c r="H224" s="660"/>
      <c r="I224" s="851"/>
      <c r="J224" s="851"/>
      <c r="K224" s="616"/>
      <c r="L224" s="617"/>
    </row>
    <row r="225" spans="2:13" ht="14.25" thickTop="1" thickBot="1" x14ac:dyDescent="0.25">
      <c r="B225" s="365"/>
      <c r="C225" s="365"/>
      <c r="D225" s="708"/>
      <c r="E225" s="688" t="s">
        <v>163</v>
      </c>
      <c r="F225" s="663"/>
      <c r="G225" s="663"/>
      <c r="H225" s="664"/>
      <c r="I225" s="845"/>
      <c r="J225" s="845"/>
      <c r="K225" s="616"/>
      <c r="L225" s="617"/>
    </row>
    <row r="226" spans="2:13" ht="14.25" thickTop="1" thickBot="1" x14ac:dyDescent="0.25">
      <c r="B226" s="365"/>
      <c r="C226" s="365"/>
      <c r="D226" s="708"/>
      <c r="E226" s="719" t="s">
        <v>164</v>
      </c>
      <c r="F226" s="668"/>
      <c r="G226" s="668"/>
      <c r="H226" s="669"/>
      <c r="I226" s="845">
        <v>2</v>
      </c>
      <c r="J226" s="845"/>
      <c r="K226" s="616"/>
      <c r="L226" s="617"/>
    </row>
    <row r="227" spans="2:13" ht="16.5" thickTop="1" thickBot="1" x14ac:dyDescent="0.25">
      <c r="B227" s="365"/>
      <c r="C227" s="365"/>
      <c r="D227" s="221" t="s">
        <v>165</v>
      </c>
      <c r="E227" s="220"/>
      <c r="F227" s="220"/>
      <c r="G227" s="220"/>
      <c r="H227" s="222"/>
      <c r="I227" s="769">
        <f>(I228+I229+I230+I231)</f>
        <v>0</v>
      </c>
      <c r="J227" s="770"/>
      <c r="K227" s="616"/>
      <c r="L227" s="617"/>
      <c r="M227" s="720"/>
    </row>
    <row r="228" spans="2:13" ht="14.25" thickTop="1" thickBot="1" x14ac:dyDescent="0.25">
      <c r="B228" s="365"/>
      <c r="C228" s="365"/>
      <c r="D228" s="707"/>
      <c r="E228" s="688" t="s">
        <v>10</v>
      </c>
      <c r="F228" s="663"/>
      <c r="G228" s="663"/>
      <c r="H228" s="664"/>
      <c r="I228" s="846"/>
      <c r="J228" s="847"/>
      <c r="K228" s="616"/>
      <c r="L228" s="617"/>
    </row>
    <row r="229" spans="2:13" ht="14.25" thickTop="1" thickBot="1" x14ac:dyDescent="0.25">
      <c r="B229" s="365"/>
      <c r="C229" s="365"/>
      <c r="D229" s="708"/>
      <c r="E229" s="688" t="s">
        <v>163</v>
      </c>
      <c r="F229" s="663"/>
      <c r="G229" s="663"/>
      <c r="H229" s="664"/>
      <c r="I229" s="846"/>
      <c r="J229" s="847"/>
      <c r="K229" s="616"/>
      <c r="L229" s="721"/>
    </row>
    <row r="230" spans="2:13" ht="14.25" thickTop="1" thickBot="1" x14ac:dyDescent="0.25">
      <c r="B230" s="365"/>
      <c r="C230" s="365"/>
      <c r="D230" s="708"/>
      <c r="E230" s="719" t="s">
        <v>164</v>
      </c>
      <c r="F230" s="668"/>
      <c r="G230" s="668"/>
      <c r="H230" s="669"/>
      <c r="I230" s="846"/>
      <c r="J230" s="847"/>
      <c r="K230" s="616"/>
      <c r="L230" s="617"/>
    </row>
    <row r="231" spans="2:13" ht="14.25" thickTop="1" thickBot="1" x14ac:dyDescent="0.25">
      <c r="B231" s="365"/>
      <c r="C231" s="365"/>
      <c r="D231" s="708"/>
      <c r="E231" s="719" t="s">
        <v>166</v>
      </c>
      <c r="F231" s="668"/>
      <c r="G231" s="668"/>
      <c r="H231" s="669"/>
      <c r="I231" s="846"/>
      <c r="J231" s="847"/>
      <c r="K231" s="616"/>
      <c r="L231" s="617"/>
    </row>
    <row r="232" spans="2:13" ht="16.5" thickTop="1" thickBot="1" x14ac:dyDescent="0.3">
      <c r="B232" s="365"/>
      <c r="C232" s="365"/>
      <c r="D232" s="708"/>
      <c r="E232" s="848" t="s">
        <v>31</v>
      </c>
      <c r="F232" s="849"/>
      <c r="G232" s="849"/>
      <c r="H232" s="850"/>
      <c r="I232" s="815">
        <f>(I233+I234+I235+I236)</f>
        <v>1</v>
      </c>
      <c r="J232" s="815"/>
      <c r="K232" s="616"/>
      <c r="L232" s="617"/>
    </row>
    <row r="233" spans="2:13" ht="14.25" thickTop="1" thickBot="1" x14ac:dyDescent="0.25">
      <c r="B233" s="365"/>
      <c r="C233" s="365"/>
      <c r="D233" s="708"/>
      <c r="E233" s="718" t="s">
        <v>10</v>
      </c>
      <c r="F233" s="660"/>
      <c r="G233" s="660"/>
      <c r="H233" s="660"/>
      <c r="I233" s="846"/>
      <c r="J233" s="847"/>
      <c r="K233" s="616"/>
      <c r="L233" s="617"/>
    </row>
    <row r="234" spans="2:13" ht="14.25" thickTop="1" thickBot="1" x14ac:dyDescent="0.25">
      <c r="B234" s="365"/>
      <c r="C234" s="365"/>
      <c r="D234" s="708"/>
      <c r="E234" s="688" t="s">
        <v>163</v>
      </c>
      <c r="F234" s="663"/>
      <c r="G234" s="663"/>
      <c r="H234" s="664"/>
      <c r="I234" s="846"/>
      <c r="J234" s="847"/>
      <c r="K234" s="616"/>
      <c r="L234" s="617"/>
    </row>
    <row r="235" spans="2:13" ht="14.25" thickTop="1" thickBot="1" x14ac:dyDescent="0.25">
      <c r="B235" s="365"/>
      <c r="C235" s="365"/>
      <c r="D235" s="708"/>
      <c r="E235" s="719" t="s">
        <v>164</v>
      </c>
      <c r="F235" s="668"/>
      <c r="G235" s="668"/>
      <c r="H235" s="669"/>
      <c r="I235" s="846"/>
      <c r="J235" s="847"/>
      <c r="K235" s="616"/>
      <c r="L235" s="617"/>
    </row>
    <row r="236" spans="2:13" ht="14.25" thickTop="1" thickBot="1" x14ac:dyDescent="0.25">
      <c r="B236" s="365"/>
      <c r="C236" s="365"/>
      <c r="D236" s="708"/>
      <c r="E236" s="688" t="s">
        <v>44</v>
      </c>
      <c r="F236" s="668"/>
      <c r="G236" s="668"/>
      <c r="H236" s="669"/>
      <c r="I236" s="846">
        <v>1</v>
      </c>
      <c r="J236" s="847"/>
      <c r="K236" s="616"/>
      <c r="L236" s="617"/>
    </row>
    <row r="237" spans="2:13" ht="16.5" thickTop="1" thickBot="1" x14ac:dyDescent="0.25">
      <c r="B237" s="365"/>
      <c r="C237" s="722"/>
      <c r="D237" s="605" t="s">
        <v>171</v>
      </c>
      <c r="E237" s="155"/>
      <c r="F237" s="723"/>
      <c r="G237" s="681"/>
      <c r="H237" s="693"/>
      <c r="I237" s="787">
        <f>(I238+I239+I240+I241)</f>
        <v>0</v>
      </c>
      <c r="J237" s="787"/>
      <c r="K237" s="365"/>
      <c r="L237" s="617"/>
    </row>
    <row r="238" spans="2:13" ht="14.25" thickTop="1" thickBot="1" x14ac:dyDescent="0.25">
      <c r="B238" s="365"/>
      <c r="C238" s="609"/>
      <c r="D238" s="724"/>
      <c r="E238" s="725" t="s">
        <v>167</v>
      </c>
      <c r="F238" s="713"/>
      <c r="G238" s="713"/>
      <c r="H238" s="714"/>
      <c r="I238" s="845"/>
      <c r="J238" s="845"/>
      <c r="K238" s="365"/>
      <c r="L238" s="617"/>
    </row>
    <row r="239" spans="2:13" ht="12.75" customHeight="1" thickTop="1" thickBot="1" x14ac:dyDescent="0.25">
      <c r="B239" s="365"/>
      <c r="C239" s="87"/>
      <c r="D239" s="722"/>
      <c r="E239" s="713" t="s">
        <v>168</v>
      </c>
      <c r="F239" s="713"/>
      <c r="G239" s="713"/>
      <c r="H239" s="713"/>
      <c r="I239" s="851"/>
      <c r="J239" s="851"/>
      <c r="K239" s="365"/>
    </row>
    <row r="240" spans="2:13" ht="12.75" customHeight="1" thickTop="1" thickBot="1" x14ac:dyDescent="0.25">
      <c r="B240" s="365"/>
      <c r="C240" s="87"/>
      <c r="D240" s="722"/>
      <c r="E240" s="726" t="s">
        <v>169</v>
      </c>
      <c r="F240" s="713"/>
      <c r="G240" s="713"/>
      <c r="H240" s="714"/>
      <c r="I240" s="845"/>
      <c r="J240" s="845"/>
      <c r="K240" s="365"/>
    </row>
    <row r="241" spans="2:11" ht="13.5" customHeight="1" thickTop="1" thickBot="1" x14ac:dyDescent="0.25">
      <c r="B241" s="365"/>
      <c r="C241" s="87"/>
      <c r="D241" s="722"/>
      <c r="E241" s="726" t="s">
        <v>170</v>
      </c>
      <c r="F241" s="713"/>
      <c r="G241" s="713"/>
      <c r="H241" s="714"/>
      <c r="I241" s="845"/>
      <c r="J241" s="845"/>
      <c r="K241" s="365"/>
    </row>
    <row r="242" spans="2:11" ht="15" customHeight="1" thickTop="1" thickBot="1" x14ac:dyDescent="0.3">
      <c r="B242" s="365"/>
      <c r="C242" s="10"/>
      <c r="D242" s="708"/>
      <c r="E242" s="224" t="s">
        <v>40</v>
      </c>
      <c r="F242" s="709"/>
      <c r="G242" s="709"/>
      <c r="H242" s="710"/>
      <c r="I242" s="815">
        <f>I243+I244+I245</f>
        <v>0</v>
      </c>
      <c r="J242" s="815"/>
      <c r="K242" s="365"/>
    </row>
    <row r="243" spans="2:11" ht="13.5" customHeight="1" thickTop="1" thickBot="1" x14ac:dyDescent="0.25">
      <c r="B243" s="365"/>
      <c r="C243" s="365"/>
      <c r="D243" s="708"/>
      <c r="E243" s="186" t="s">
        <v>13</v>
      </c>
      <c r="F243" s="663"/>
      <c r="G243" s="663"/>
      <c r="H243" s="664"/>
      <c r="I243" s="845"/>
      <c r="J243" s="845"/>
      <c r="K243" s="365"/>
    </row>
    <row r="244" spans="2:11" ht="13.5" customHeight="1" thickTop="1" thickBot="1" x14ac:dyDescent="0.25">
      <c r="B244" s="365"/>
      <c r="C244" s="10"/>
      <c r="D244" s="708"/>
      <c r="E244" s="187" t="s">
        <v>14</v>
      </c>
      <c r="F244" s="713"/>
      <c r="G244" s="713"/>
      <c r="H244" s="714"/>
      <c r="I244" s="851"/>
      <c r="J244" s="851"/>
      <c r="K244" s="365"/>
    </row>
    <row r="245" spans="2:11" ht="15.75" customHeight="1" thickTop="1" thickBot="1" x14ac:dyDescent="0.25">
      <c r="B245" s="365"/>
      <c r="C245" s="10"/>
      <c r="D245" s="708"/>
      <c r="E245" s="727" t="s">
        <v>121</v>
      </c>
      <c r="F245" s="713"/>
      <c r="G245" s="713"/>
      <c r="H245" s="714"/>
      <c r="I245" s="845"/>
      <c r="J245" s="845"/>
      <c r="K245" s="633"/>
    </row>
    <row r="246" spans="2:11" ht="17.25" thickTop="1" thickBot="1" x14ac:dyDescent="0.25">
      <c r="B246" s="365"/>
      <c r="C246" s="190" t="s">
        <v>172</v>
      </c>
      <c r="D246" s="189"/>
      <c r="E246" s="189"/>
      <c r="F246" s="189"/>
      <c r="G246" s="191"/>
      <c r="H246" s="769" t="s">
        <v>0</v>
      </c>
      <c r="I246" s="854"/>
      <c r="J246" s="770"/>
      <c r="K246" s="365"/>
    </row>
    <row r="247" spans="2:11" ht="16.5" thickTop="1" x14ac:dyDescent="0.2">
      <c r="B247" s="365"/>
      <c r="C247" s="192"/>
      <c r="D247" s="193"/>
      <c r="E247" s="193"/>
      <c r="F247" s="193"/>
      <c r="G247" s="194"/>
      <c r="H247" s="855">
        <f>(F10+J15-F21+J77-H89)</f>
        <v>53</v>
      </c>
      <c r="I247" s="856"/>
      <c r="J247" s="857"/>
      <c r="K247" s="365"/>
    </row>
    <row r="248" spans="2:11" ht="16.5" thickBot="1" x14ac:dyDescent="0.25">
      <c r="B248" s="633"/>
      <c r="C248" s="195"/>
      <c r="D248" s="196"/>
      <c r="E248" s="196"/>
      <c r="F248" s="196"/>
      <c r="G248" s="197"/>
      <c r="H248" s="858"/>
      <c r="I248" s="859"/>
      <c r="J248" s="860"/>
      <c r="K248" s="633"/>
    </row>
    <row r="249" spans="2:11" ht="13.5" thickTop="1" x14ac:dyDescent="0.2">
      <c r="E249" s="614"/>
    </row>
    <row r="251" spans="2:11" x14ac:dyDescent="0.2">
      <c r="E251" s="728"/>
    </row>
    <row r="252" spans="2:11" x14ac:dyDescent="0.2">
      <c r="E252" s="728"/>
    </row>
    <row r="253" spans="2:11" x14ac:dyDescent="0.2">
      <c r="E253" s="728"/>
    </row>
    <row r="254" spans="2:11" x14ac:dyDescent="0.2">
      <c r="E254" s="728"/>
    </row>
    <row r="255" spans="2:11" x14ac:dyDescent="0.2">
      <c r="E255" s="728"/>
    </row>
    <row r="256" spans="2:11" x14ac:dyDescent="0.2">
      <c r="E256" s="614"/>
    </row>
    <row r="258" spans="5:5" x14ac:dyDescent="0.2">
      <c r="E258" s="614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zoomScale="70" zoomScaleNormal="70" zoomScaleSheetLayoutView="75" workbookViewId="0">
      <selection activeCell="C229" sqref="C229"/>
    </sheetView>
  </sheetViews>
  <sheetFormatPr baseColWidth="10" defaultColWidth="9.140625" defaultRowHeight="12.75" x14ac:dyDescent="0.2"/>
  <cols>
    <col min="1" max="1" width="7.5703125" style="608" customWidth="1"/>
    <col min="2" max="2" width="18.7109375" style="608" customWidth="1"/>
    <col min="3" max="3" width="13.5703125" style="608" customWidth="1"/>
    <col min="4" max="4" width="13.85546875" style="608" customWidth="1"/>
    <col min="5" max="5" width="46.85546875" style="608" customWidth="1"/>
    <col min="6" max="6" width="9.28515625" style="608" customWidth="1"/>
    <col min="7" max="7" width="7.7109375" style="608" customWidth="1"/>
    <col min="8" max="8" width="8.7109375" style="608" customWidth="1"/>
    <col min="9" max="9" width="7.85546875" style="608" customWidth="1"/>
    <col min="10" max="10" width="9.7109375" style="608" customWidth="1"/>
    <col min="11" max="17" width="7.7109375" style="608" customWidth="1"/>
    <col min="18" max="256" width="9.140625" style="608"/>
    <col min="257" max="257" width="7.5703125" style="608" customWidth="1"/>
    <col min="258" max="258" width="18.7109375" style="608" customWidth="1"/>
    <col min="259" max="259" width="13.5703125" style="608" customWidth="1"/>
    <col min="260" max="260" width="13.85546875" style="608" customWidth="1"/>
    <col min="261" max="261" width="46.85546875" style="608" customWidth="1"/>
    <col min="262" max="262" width="9.28515625" style="608" customWidth="1"/>
    <col min="263" max="263" width="7.7109375" style="608" customWidth="1"/>
    <col min="264" max="264" width="8.7109375" style="608" customWidth="1"/>
    <col min="265" max="265" width="7.85546875" style="608" customWidth="1"/>
    <col min="266" max="266" width="9.7109375" style="608" customWidth="1"/>
    <col min="267" max="273" width="7.7109375" style="608" customWidth="1"/>
    <col min="274" max="512" width="9.140625" style="608"/>
    <col min="513" max="513" width="7.5703125" style="608" customWidth="1"/>
    <col min="514" max="514" width="18.7109375" style="608" customWidth="1"/>
    <col min="515" max="515" width="13.5703125" style="608" customWidth="1"/>
    <col min="516" max="516" width="13.85546875" style="608" customWidth="1"/>
    <col min="517" max="517" width="46.85546875" style="608" customWidth="1"/>
    <col min="518" max="518" width="9.28515625" style="608" customWidth="1"/>
    <col min="519" max="519" width="7.7109375" style="608" customWidth="1"/>
    <col min="520" max="520" width="8.7109375" style="608" customWidth="1"/>
    <col min="521" max="521" width="7.85546875" style="608" customWidth="1"/>
    <col min="522" max="522" width="9.7109375" style="608" customWidth="1"/>
    <col min="523" max="529" width="7.7109375" style="608" customWidth="1"/>
    <col min="530" max="768" width="9.140625" style="608"/>
    <col min="769" max="769" width="7.5703125" style="608" customWidth="1"/>
    <col min="770" max="770" width="18.7109375" style="608" customWidth="1"/>
    <col min="771" max="771" width="13.5703125" style="608" customWidth="1"/>
    <col min="772" max="772" width="13.85546875" style="608" customWidth="1"/>
    <col min="773" max="773" width="46.85546875" style="608" customWidth="1"/>
    <col min="774" max="774" width="9.28515625" style="608" customWidth="1"/>
    <col min="775" max="775" width="7.7109375" style="608" customWidth="1"/>
    <col min="776" max="776" width="8.7109375" style="608" customWidth="1"/>
    <col min="777" max="777" width="7.85546875" style="608" customWidth="1"/>
    <col min="778" max="778" width="9.7109375" style="608" customWidth="1"/>
    <col min="779" max="785" width="7.7109375" style="608" customWidth="1"/>
    <col min="786" max="1024" width="9.140625" style="608"/>
    <col min="1025" max="1025" width="7.5703125" style="608" customWidth="1"/>
    <col min="1026" max="1026" width="18.7109375" style="608" customWidth="1"/>
    <col min="1027" max="1027" width="13.5703125" style="608" customWidth="1"/>
    <col min="1028" max="1028" width="13.85546875" style="608" customWidth="1"/>
    <col min="1029" max="1029" width="46.85546875" style="608" customWidth="1"/>
    <col min="1030" max="1030" width="9.28515625" style="608" customWidth="1"/>
    <col min="1031" max="1031" width="7.7109375" style="608" customWidth="1"/>
    <col min="1032" max="1032" width="8.7109375" style="608" customWidth="1"/>
    <col min="1033" max="1033" width="7.85546875" style="608" customWidth="1"/>
    <col min="1034" max="1034" width="9.7109375" style="608" customWidth="1"/>
    <col min="1035" max="1041" width="7.7109375" style="608" customWidth="1"/>
    <col min="1042" max="1280" width="9.140625" style="608"/>
    <col min="1281" max="1281" width="7.5703125" style="608" customWidth="1"/>
    <col min="1282" max="1282" width="18.7109375" style="608" customWidth="1"/>
    <col min="1283" max="1283" width="13.5703125" style="608" customWidth="1"/>
    <col min="1284" max="1284" width="13.85546875" style="608" customWidth="1"/>
    <col min="1285" max="1285" width="46.85546875" style="608" customWidth="1"/>
    <col min="1286" max="1286" width="9.28515625" style="608" customWidth="1"/>
    <col min="1287" max="1287" width="7.7109375" style="608" customWidth="1"/>
    <col min="1288" max="1288" width="8.7109375" style="608" customWidth="1"/>
    <col min="1289" max="1289" width="7.85546875" style="608" customWidth="1"/>
    <col min="1290" max="1290" width="9.7109375" style="608" customWidth="1"/>
    <col min="1291" max="1297" width="7.7109375" style="608" customWidth="1"/>
    <col min="1298" max="1536" width="9.140625" style="608"/>
    <col min="1537" max="1537" width="7.5703125" style="608" customWidth="1"/>
    <col min="1538" max="1538" width="18.7109375" style="608" customWidth="1"/>
    <col min="1539" max="1539" width="13.5703125" style="608" customWidth="1"/>
    <col min="1540" max="1540" width="13.85546875" style="608" customWidth="1"/>
    <col min="1541" max="1541" width="46.85546875" style="608" customWidth="1"/>
    <col min="1542" max="1542" width="9.28515625" style="608" customWidth="1"/>
    <col min="1543" max="1543" width="7.7109375" style="608" customWidth="1"/>
    <col min="1544" max="1544" width="8.7109375" style="608" customWidth="1"/>
    <col min="1545" max="1545" width="7.85546875" style="608" customWidth="1"/>
    <col min="1546" max="1546" width="9.7109375" style="608" customWidth="1"/>
    <col min="1547" max="1553" width="7.7109375" style="608" customWidth="1"/>
    <col min="1554" max="1792" width="9.140625" style="608"/>
    <col min="1793" max="1793" width="7.5703125" style="608" customWidth="1"/>
    <col min="1794" max="1794" width="18.7109375" style="608" customWidth="1"/>
    <col min="1795" max="1795" width="13.5703125" style="608" customWidth="1"/>
    <col min="1796" max="1796" width="13.85546875" style="608" customWidth="1"/>
    <col min="1797" max="1797" width="46.85546875" style="608" customWidth="1"/>
    <col min="1798" max="1798" width="9.28515625" style="608" customWidth="1"/>
    <col min="1799" max="1799" width="7.7109375" style="608" customWidth="1"/>
    <col min="1800" max="1800" width="8.7109375" style="608" customWidth="1"/>
    <col min="1801" max="1801" width="7.85546875" style="608" customWidth="1"/>
    <col min="1802" max="1802" width="9.7109375" style="608" customWidth="1"/>
    <col min="1803" max="1809" width="7.7109375" style="608" customWidth="1"/>
    <col min="1810" max="2048" width="9.140625" style="608"/>
    <col min="2049" max="2049" width="7.5703125" style="608" customWidth="1"/>
    <col min="2050" max="2050" width="18.7109375" style="608" customWidth="1"/>
    <col min="2051" max="2051" width="13.5703125" style="608" customWidth="1"/>
    <col min="2052" max="2052" width="13.85546875" style="608" customWidth="1"/>
    <col min="2053" max="2053" width="46.85546875" style="608" customWidth="1"/>
    <col min="2054" max="2054" width="9.28515625" style="608" customWidth="1"/>
    <col min="2055" max="2055" width="7.7109375" style="608" customWidth="1"/>
    <col min="2056" max="2056" width="8.7109375" style="608" customWidth="1"/>
    <col min="2057" max="2057" width="7.85546875" style="608" customWidth="1"/>
    <col min="2058" max="2058" width="9.7109375" style="608" customWidth="1"/>
    <col min="2059" max="2065" width="7.7109375" style="608" customWidth="1"/>
    <col min="2066" max="2304" width="9.140625" style="608"/>
    <col min="2305" max="2305" width="7.5703125" style="608" customWidth="1"/>
    <col min="2306" max="2306" width="18.7109375" style="608" customWidth="1"/>
    <col min="2307" max="2307" width="13.5703125" style="608" customWidth="1"/>
    <col min="2308" max="2308" width="13.85546875" style="608" customWidth="1"/>
    <col min="2309" max="2309" width="46.85546875" style="608" customWidth="1"/>
    <col min="2310" max="2310" width="9.28515625" style="608" customWidth="1"/>
    <col min="2311" max="2311" width="7.7109375" style="608" customWidth="1"/>
    <col min="2312" max="2312" width="8.7109375" style="608" customWidth="1"/>
    <col min="2313" max="2313" width="7.85546875" style="608" customWidth="1"/>
    <col min="2314" max="2314" width="9.7109375" style="608" customWidth="1"/>
    <col min="2315" max="2321" width="7.7109375" style="608" customWidth="1"/>
    <col min="2322" max="2560" width="9.140625" style="608"/>
    <col min="2561" max="2561" width="7.5703125" style="608" customWidth="1"/>
    <col min="2562" max="2562" width="18.7109375" style="608" customWidth="1"/>
    <col min="2563" max="2563" width="13.5703125" style="608" customWidth="1"/>
    <col min="2564" max="2564" width="13.85546875" style="608" customWidth="1"/>
    <col min="2565" max="2565" width="46.85546875" style="608" customWidth="1"/>
    <col min="2566" max="2566" width="9.28515625" style="608" customWidth="1"/>
    <col min="2567" max="2567" width="7.7109375" style="608" customWidth="1"/>
    <col min="2568" max="2568" width="8.7109375" style="608" customWidth="1"/>
    <col min="2569" max="2569" width="7.85546875" style="608" customWidth="1"/>
    <col min="2570" max="2570" width="9.7109375" style="608" customWidth="1"/>
    <col min="2571" max="2577" width="7.7109375" style="608" customWidth="1"/>
    <col min="2578" max="2816" width="9.140625" style="608"/>
    <col min="2817" max="2817" width="7.5703125" style="608" customWidth="1"/>
    <col min="2818" max="2818" width="18.7109375" style="608" customWidth="1"/>
    <col min="2819" max="2819" width="13.5703125" style="608" customWidth="1"/>
    <col min="2820" max="2820" width="13.85546875" style="608" customWidth="1"/>
    <col min="2821" max="2821" width="46.85546875" style="608" customWidth="1"/>
    <col min="2822" max="2822" width="9.28515625" style="608" customWidth="1"/>
    <col min="2823" max="2823" width="7.7109375" style="608" customWidth="1"/>
    <col min="2824" max="2824" width="8.7109375" style="608" customWidth="1"/>
    <col min="2825" max="2825" width="7.85546875" style="608" customWidth="1"/>
    <col min="2826" max="2826" width="9.7109375" style="608" customWidth="1"/>
    <col min="2827" max="2833" width="7.7109375" style="608" customWidth="1"/>
    <col min="2834" max="3072" width="9.140625" style="608"/>
    <col min="3073" max="3073" width="7.5703125" style="608" customWidth="1"/>
    <col min="3074" max="3074" width="18.7109375" style="608" customWidth="1"/>
    <col min="3075" max="3075" width="13.5703125" style="608" customWidth="1"/>
    <col min="3076" max="3076" width="13.85546875" style="608" customWidth="1"/>
    <col min="3077" max="3077" width="46.85546875" style="608" customWidth="1"/>
    <col min="3078" max="3078" width="9.28515625" style="608" customWidth="1"/>
    <col min="3079" max="3079" width="7.7109375" style="608" customWidth="1"/>
    <col min="3080" max="3080" width="8.7109375" style="608" customWidth="1"/>
    <col min="3081" max="3081" width="7.85546875" style="608" customWidth="1"/>
    <col min="3082" max="3082" width="9.7109375" style="608" customWidth="1"/>
    <col min="3083" max="3089" width="7.7109375" style="608" customWidth="1"/>
    <col min="3090" max="3328" width="9.140625" style="608"/>
    <col min="3329" max="3329" width="7.5703125" style="608" customWidth="1"/>
    <col min="3330" max="3330" width="18.7109375" style="608" customWidth="1"/>
    <col min="3331" max="3331" width="13.5703125" style="608" customWidth="1"/>
    <col min="3332" max="3332" width="13.85546875" style="608" customWidth="1"/>
    <col min="3333" max="3333" width="46.85546875" style="608" customWidth="1"/>
    <col min="3334" max="3334" width="9.28515625" style="608" customWidth="1"/>
    <col min="3335" max="3335" width="7.7109375" style="608" customWidth="1"/>
    <col min="3336" max="3336" width="8.7109375" style="608" customWidth="1"/>
    <col min="3337" max="3337" width="7.85546875" style="608" customWidth="1"/>
    <col min="3338" max="3338" width="9.7109375" style="608" customWidth="1"/>
    <col min="3339" max="3345" width="7.7109375" style="608" customWidth="1"/>
    <col min="3346" max="3584" width="9.140625" style="608"/>
    <col min="3585" max="3585" width="7.5703125" style="608" customWidth="1"/>
    <col min="3586" max="3586" width="18.7109375" style="608" customWidth="1"/>
    <col min="3587" max="3587" width="13.5703125" style="608" customWidth="1"/>
    <col min="3588" max="3588" width="13.85546875" style="608" customWidth="1"/>
    <col min="3589" max="3589" width="46.85546875" style="608" customWidth="1"/>
    <col min="3590" max="3590" width="9.28515625" style="608" customWidth="1"/>
    <col min="3591" max="3591" width="7.7109375" style="608" customWidth="1"/>
    <col min="3592" max="3592" width="8.7109375" style="608" customWidth="1"/>
    <col min="3593" max="3593" width="7.85546875" style="608" customWidth="1"/>
    <col min="3594" max="3594" width="9.7109375" style="608" customWidth="1"/>
    <col min="3595" max="3601" width="7.7109375" style="608" customWidth="1"/>
    <col min="3602" max="3840" width="9.140625" style="608"/>
    <col min="3841" max="3841" width="7.5703125" style="608" customWidth="1"/>
    <col min="3842" max="3842" width="18.7109375" style="608" customWidth="1"/>
    <col min="3843" max="3843" width="13.5703125" style="608" customWidth="1"/>
    <col min="3844" max="3844" width="13.85546875" style="608" customWidth="1"/>
    <col min="3845" max="3845" width="46.85546875" style="608" customWidth="1"/>
    <col min="3846" max="3846" width="9.28515625" style="608" customWidth="1"/>
    <col min="3847" max="3847" width="7.7109375" style="608" customWidth="1"/>
    <col min="3848" max="3848" width="8.7109375" style="608" customWidth="1"/>
    <col min="3849" max="3849" width="7.85546875" style="608" customWidth="1"/>
    <col min="3850" max="3850" width="9.7109375" style="608" customWidth="1"/>
    <col min="3851" max="3857" width="7.7109375" style="608" customWidth="1"/>
    <col min="3858" max="4096" width="9.140625" style="608"/>
    <col min="4097" max="4097" width="7.5703125" style="608" customWidth="1"/>
    <col min="4098" max="4098" width="18.7109375" style="608" customWidth="1"/>
    <col min="4099" max="4099" width="13.5703125" style="608" customWidth="1"/>
    <col min="4100" max="4100" width="13.85546875" style="608" customWidth="1"/>
    <col min="4101" max="4101" width="46.85546875" style="608" customWidth="1"/>
    <col min="4102" max="4102" width="9.28515625" style="608" customWidth="1"/>
    <col min="4103" max="4103" width="7.7109375" style="608" customWidth="1"/>
    <col min="4104" max="4104" width="8.7109375" style="608" customWidth="1"/>
    <col min="4105" max="4105" width="7.85546875" style="608" customWidth="1"/>
    <col min="4106" max="4106" width="9.7109375" style="608" customWidth="1"/>
    <col min="4107" max="4113" width="7.7109375" style="608" customWidth="1"/>
    <col min="4114" max="4352" width="9.140625" style="608"/>
    <col min="4353" max="4353" width="7.5703125" style="608" customWidth="1"/>
    <col min="4354" max="4354" width="18.7109375" style="608" customWidth="1"/>
    <col min="4355" max="4355" width="13.5703125" style="608" customWidth="1"/>
    <col min="4356" max="4356" width="13.85546875" style="608" customWidth="1"/>
    <col min="4357" max="4357" width="46.85546875" style="608" customWidth="1"/>
    <col min="4358" max="4358" width="9.28515625" style="608" customWidth="1"/>
    <col min="4359" max="4359" width="7.7109375" style="608" customWidth="1"/>
    <col min="4360" max="4360" width="8.7109375" style="608" customWidth="1"/>
    <col min="4361" max="4361" width="7.85546875" style="608" customWidth="1"/>
    <col min="4362" max="4362" width="9.7109375" style="608" customWidth="1"/>
    <col min="4363" max="4369" width="7.7109375" style="608" customWidth="1"/>
    <col min="4370" max="4608" width="9.140625" style="608"/>
    <col min="4609" max="4609" width="7.5703125" style="608" customWidth="1"/>
    <col min="4610" max="4610" width="18.7109375" style="608" customWidth="1"/>
    <col min="4611" max="4611" width="13.5703125" style="608" customWidth="1"/>
    <col min="4612" max="4612" width="13.85546875" style="608" customWidth="1"/>
    <col min="4613" max="4613" width="46.85546875" style="608" customWidth="1"/>
    <col min="4614" max="4614" width="9.28515625" style="608" customWidth="1"/>
    <col min="4615" max="4615" width="7.7109375" style="608" customWidth="1"/>
    <col min="4616" max="4616" width="8.7109375" style="608" customWidth="1"/>
    <col min="4617" max="4617" width="7.85546875" style="608" customWidth="1"/>
    <col min="4618" max="4618" width="9.7109375" style="608" customWidth="1"/>
    <col min="4619" max="4625" width="7.7109375" style="608" customWidth="1"/>
    <col min="4626" max="4864" width="9.140625" style="608"/>
    <col min="4865" max="4865" width="7.5703125" style="608" customWidth="1"/>
    <col min="4866" max="4866" width="18.7109375" style="608" customWidth="1"/>
    <col min="4867" max="4867" width="13.5703125" style="608" customWidth="1"/>
    <col min="4868" max="4868" width="13.85546875" style="608" customWidth="1"/>
    <col min="4869" max="4869" width="46.85546875" style="608" customWidth="1"/>
    <col min="4870" max="4870" width="9.28515625" style="608" customWidth="1"/>
    <col min="4871" max="4871" width="7.7109375" style="608" customWidth="1"/>
    <col min="4872" max="4872" width="8.7109375" style="608" customWidth="1"/>
    <col min="4873" max="4873" width="7.85546875" style="608" customWidth="1"/>
    <col min="4874" max="4874" width="9.7109375" style="608" customWidth="1"/>
    <col min="4875" max="4881" width="7.7109375" style="608" customWidth="1"/>
    <col min="4882" max="5120" width="9.140625" style="608"/>
    <col min="5121" max="5121" width="7.5703125" style="608" customWidth="1"/>
    <col min="5122" max="5122" width="18.7109375" style="608" customWidth="1"/>
    <col min="5123" max="5123" width="13.5703125" style="608" customWidth="1"/>
    <col min="5124" max="5124" width="13.85546875" style="608" customWidth="1"/>
    <col min="5125" max="5125" width="46.85546875" style="608" customWidth="1"/>
    <col min="5126" max="5126" width="9.28515625" style="608" customWidth="1"/>
    <col min="5127" max="5127" width="7.7109375" style="608" customWidth="1"/>
    <col min="5128" max="5128" width="8.7109375" style="608" customWidth="1"/>
    <col min="5129" max="5129" width="7.85546875" style="608" customWidth="1"/>
    <col min="5130" max="5130" width="9.7109375" style="608" customWidth="1"/>
    <col min="5131" max="5137" width="7.7109375" style="608" customWidth="1"/>
    <col min="5138" max="5376" width="9.140625" style="608"/>
    <col min="5377" max="5377" width="7.5703125" style="608" customWidth="1"/>
    <col min="5378" max="5378" width="18.7109375" style="608" customWidth="1"/>
    <col min="5379" max="5379" width="13.5703125" style="608" customWidth="1"/>
    <col min="5380" max="5380" width="13.85546875" style="608" customWidth="1"/>
    <col min="5381" max="5381" width="46.85546875" style="608" customWidth="1"/>
    <col min="5382" max="5382" width="9.28515625" style="608" customWidth="1"/>
    <col min="5383" max="5383" width="7.7109375" style="608" customWidth="1"/>
    <col min="5384" max="5384" width="8.7109375" style="608" customWidth="1"/>
    <col min="5385" max="5385" width="7.85546875" style="608" customWidth="1"/>
    <col min="5386" max="5386" width="9.7109375" style="608" customWidth="1"/>
    <col min="5387" max="5393" width="7.7109375" style="608" customWidth="1"/>
    <col min="5394" max="5632" width="9.140625" style="608"/>
    <col min="5633" max="5633" width="7.5703125" style="608" customWidth="1"/>
    <col min="5634" max="5634" width="18.7109375" style="608" customWidth="1"/>
    <col min="5635" max="5635" width="13.5703125" style="608" customWidth="1"/>
    <col min="5636" max="5636" width="13.85546875" style="608" customWidth="1"/>
    <col min="5637" max="5637" width="46.85546875" style="608" customWidth="1"/>
    <col min="5638" max="5638" width="9.28515625" style="608" customWidth="1"/>
    <col min="5639" max="5639" width="7.7109375" style="608" customWidth="1"/>
    <col min="5640" max="5640" width="8.7109375" style="608" customWidth="1"/>
    <col min="5641" max="5641" width="7.85546875" style="608" customWidth="1"/>
    <col min="5642" max="5642" width="9.7109375" style="608" customWidth="1"/>
    <col min="5643" max="5649" width="7.7109375" style="608" customWidth="1"/>
    <col min="5650" max="5888" width="9.140625" style="608"/>
    <col min="5889" max="5889" width="7.5703125" style="608" customWidth="1"/>
    <col min="5890" max="5890" width="18.7109375" style="608" customWidth="1"/>
    <col min="5891" max="5891" width="13.5703125" style="608" customWidth="1"/>
    <col min="5892" max="5892" width="13.85546875" style="608" customWidth="1"/>
    <col min="5893" max="5893" width="46.85546875" style="608" customWidth="1"/>
    <col min="5894" max="5894" width="9.28515625" style="608" customWidth="1"/>
    <col min="5895" max="5895" width="7.7109375" style="608" customWidth="1"/>
    <col min="5896" max="5896" width="8.7109375" style="608" customWidth="1"/>
    <col min="5897" max="5897" width="7.85546875" style="608" customWidth="1"/>
    <col min="5898" max="5898" width="9.7109375" style="608" customWidth="1"/>
    <col min="5899" max="5905" width="7.7109375" style="608" customWidth="1"/>
    <col min="5906" max="6144" width="9.140625" style="608"/>
    <col min="6145" max="6145" width="7.5703125" style="608" customWidth="1"/>
    <col min="6146" max="6146" width="18.7109375" style="608" customWidth="1"/>
    <col min="6147" max="6147" width="13.5703125" style="608" customWidth="1"/>
    <col min="6148" max="6148" width="13.85546875" style="608" customWidth="1"/>
    <col min="6149" max="6149" width="46.85546875" style="608" customWidth="1"/>
    <col min="6150" max="6150" width="9.28515625" style="608" customWidth="1"/>
    <col min="6151" max="6151" width="7.7109375" style="608" customWidth="1"/>
    <col min="6152" max="6152" width="8.7109375" style="608" customWidth="1"/>
    <col min="6153" max="6153" width="7.85546875" style="608" customWidth="1"/>
    <col min="6154" max="6154" width="9.7109375" style="608" customWidth="1"/>
    <col min="6155" max="6161" width="7.7109375" style="608" customWidth="1"/>
    <col min="6162" max="6400" width="9.140625" style="608"/>
    <col min="6401" max="6401" width="7.5703125" style="608" customWidth="1"/>
    <col min="6402" max="6402" width="18.7109375" style="608" customWidth="1"/>
    <col min="6403" max="6403" width="13.5703125" style="608" customWidth="1"/>
    <col min="6404" max="6404" width="13.85546875" style="608" customWidth="1"/>
    <col min="6405" max="6405" width="46.85546875" style="608" customWidth="1"/>
    <col min="6406" max="6406" width="9.28515625" style="608" customWidth="1"/>
    <col min="6407" max="6407" width="7.7109375" style="608" customWidth="1"/>
    <col min="6408" max="6408" width="8.7109375" style="608" customWidth="1"/>
    <col min="6409" max="6409" width="7.85546875" style="608" customWidth="1"/>
    <col min="6410" max="6410" width="9.7109375" style="608" customWidth="1"/>
    <col min="6411" max="6417" width="7.7109375" style="608" customWidth="1"/>
    <col min="6418" max="6656" width="9.140625" style="608"/>
    <col min="6657" max="6657" width="7.5703125" style="608" customWidth="1"/>
    <col min="6658" max="6658" width="18.7109375" style="608" customWidth="1"/>
    <col min="6659" max="6659" width="13.5703125" style="608" customWidth="1"/>
    <col min="6660" max="6660" width="13.85546875" style="608" customWidth="1"/>
    <col min="6661" max="6661" width="46.85546875" style="608" customWidth="1"/>
    <col min="6662" max="6662" width="9.28515625" style="608" customWidth="1"/>
    <col min="6663" max="6663" width="7.7109375" style="608" customWidth="1"/>
    <col min="6664" max="6664" width="8.7109375" style="608" customWidth="1"/>
    <col min="6665" max="6665" width="7.85546875" style="608" customWidth="1"/>
    <col min="6666" max="6666" width="9.7109375" style="608" customWidth="1"/>
    <col min="6667" max="6673" width="7.7109375" style="608" customWidth="1"/>
    <col min="6674" max="6912" width="9.140625" style="608"/>
    <col min="6913" max="6913" width="7.5703125" style="608" customWidth="1"/>
    <col min="6914" max="6914" width="18.7109375" style="608" customWidth="1"/>
    <col min="6915" max="6915" width="13.5703125" style="608" customWidth="1"/>
    <col min="6916" max="6916" width="13.85546875" style="608" customWidth="1"/>
    <col min="6917" max="6917" width="46.85546875" style="608" customWidth="1"/>
    <col min="6918" max="6918" width="9.28515625" style="608" customWidth="1"/>
    <col min="6919" max="6919" width="7.7109375" style="608" customWidth="1"/>
    <col min="6920" max="6920" width="8.7109375" style="608" customWidth="1"/>
    <col min="6921" max="6921" width="7.85546875" style="608" customWidth="1"/>
    <col min="6922" max="6922" width="9.7109375" style="608" customWidth="1"/>
    <col min="6923" max="6929" width="7.7109375" style="608" customWidth="1"/>
    <col min="6930" max="7168" width="9.140625" style="608"/>
    <col min="7169" max="7169" width="7.5703125" style="608" customWidth="1"/>
    <col min="7170" max="7170" width="18.7109375" style="608" customWidth="1"/>
    <col min="7171" max="7171" width="13.5703125" style="608" customWidth="1"/>
    <col min="7172" max="7172" width="13.85546875" style="608" customWidth="1"/>
    <col min="7173" max="7173" width="46.85546875" style="608" customWidth="1"/>
    <col min="7174" max="7174" width="9.28515625" style="608" customWidth="1"/>
    <col min="7175" max="7175" width="7.7109375" style="608" customWidth="1"/>
    <col min="7176" max="7176" width="8.7109375" style="608" customWidth="1"/>
    <col min="7177" max="7177" width="7.85546875" style="608" customWidth="1"/>
    <col min="7178" max="7178" width="9.7109375" style="608" customWidth="1"/>
    <col min="7179" max="7185" width="7.7109375" style="608" customWidth="1"/>
    <col min="7186" max="7424" width="9.140625" style="608"/>
    <col min="7425" max="7425" width="7.5703125" style="608" customWidth="1"/>
    <col min="7426" max="7426" width="18.7109375" style="608" customWidth="1"/>
    <col min="7427" max="7427" width="13.5703125" style="608" customWidth="1"/>
    <col min="7428" max="7428" width="13.85546875" style="608" customWidth="1"/>
    <col min="7429" max="7429" width="46.85546875" style="608" customWidth="1"/>
    <col min="7430" max="7430" width="9.28515625" style="608" customWidth="1"/>
    <col min="7431" max="7431" width="7.7109375" style="608" customWidth="1"/>
    <col min="7432" max="7432" width="8.7109375" style="608" customWidth="1"/>
    <col min="7433" max="7433" width="7.85546875" style="608" customWidth="1"/>
    <col min="7434" max="7434" width="9.7109375" style="608" customWidth="1"/>
    <col min="7435" max="7441" width="7.7109375" style="608" customWidth="1"/>
    <col min="7442" max="7680" width="9.140625" style="608"/>
    <col min="7681" max="7681" width="7.5703125" style="608" customWidth="1"/>
    <col min="7682" max="7682" width="18.7109375" style="608" customWidth="1"/>
    <col min="7683" max="7683" width="13.5703125" style="608" customWidth="1"/>
    <col min="7684" max="7684" width="13.85546875" style="608" customWidth="1"/>
    <col min="7685" max="7685" width="46.85546875" style="608" customWidth="1"/>
    <col min="7686" max="7686" width="9.28515625" style="608" customWidth="1"/>
    <col min="7687" max="7687" width="7.7109375" style="608" customWidth="1"/>
    <col min="7688" max="7688" width="8.7109375" style="608" customWidth="1"/>
    <col min="7689" max="7689" width="7.85546875" style="608" customWidth="1"/>
    <col min="7690" max="7690" width="9.7109375" style="608" customWidth="1"/>
    <col min="7691" max="7697" width="7.7109375" style="608" customWidth="1"/>
    <col min="7698" max="7936" width="9.140625" style="608"/>
    <col min="7937" max="7937" width="7.5703125" style="608" customWidth="1"/>
    <col min="7938" max="7938" width="18.7109375" style="608" customWidth="1"/>
    <col min="7939" max="7939" width="13.5703125" style="608" customWidth="1"/>
    <col min="7940" max="7940" width="13.85546875" style="608" customWidth="1"/>
    <col min="7941" max="7941" width="46.85546875" style="608" customWidth="1"/>
    <col min="7942" max="7942" width="9.28515625" style="608" customWidth="1"/>
    <col min="7943" max="7943" width="7.7109375" style="608" customWidth="1"/>
    <col min="7944" max="7944" width="8.7109375" style="608" customWidth="1"/>
    <col min="7945" max="7945" width="7.85546875" style="608" customWidth="1"/>
    <col min="7946" max="7946" width="9.7109375" style="608" customWidth="1"/>
    <col min="7947" max="7953" width="7.7109375" style="608" customWidth="1"/>
    <col min="7954" max="8192" width="9.140625" style="608"/>
    <col min="8193" max="8193" width="7.5703125" style="608" customWidth="1"/>
    <col min="8194" max="8194" width="18.7109375" style="608" customWidth="1"/>
    <col min="8195" max="8195" width="13.5703125" style="608" customWidth="1"/>
    <col min="8196" max="8196" width="13.85546875" style="608" customWidth="1"/>
    <col min="8197" max="8197" width="46.85546875" style="608" customWidth="1"/>
    <col min="8198" max="8198" width="9.28515625" style="608" customWidth="1"/>
    <col min="8199" max="8199" width="7.7109375" style="608" customWidth="1"/>
    <col min="8200" max="8200" width="8.7109375" style="608" customWidth="1"/>
    <col min="8201" max="8201" width="7.85546875" style="608" customWidth="1"/>
    <col min="8202" max="8202" width="9.7109375" style="608" customWidth="1"/>
    <col min="8203" max="8209" width="7.7109375" style="608" customWidth="1"/>
    <col min="8210" max="8448" width="9.140625" style="608"/>
    <col min="8449" max="8449" width="7.5703125" style="608" customWidth="1"/>
    <col min="8450" max="8450" width="18.7109375" style="608" customWidth="1"/>
    <col min="8451" max="8451" width="13.5703125" style="608" customWidth="1"/>
    <col min="8452" max="8452" width="13.85546875" style="608" customWidth="1"/>
    <col min="8453" max="8453" width="46.85546875" style="608" customWidth="1"/>
    <col min="8454" max="8454" width="9.28515625" style="608" customWidth="1"/>
    <col min="8455" max="8455" width="7.7109375" style="608" customWidth="1"/>
    <col min="8456" max="8456" width="8.7109375" style="608" customWidth="1"/>
    <col min="8457" max="8457" width="7.85546875" style="608" customWidth="1"/>
    <col min="8458" max="8458" width="9.7109375" style="608" customWidth="1"/>
    <col min="8459" max="8465" width="7.7109375" style="608" customWidth="1"/>
    <col min="8466" max="8704" width="9.140625" style="608"/>
    <col min="8705" max="8705" width="7.5703125" style="608" customWidth="1"/>
    <col min="8706" max="8706" width="18.7109375" style="608" customWidth="1"/>
    <col min="8707" max="8707" width="13.5703125" style="608" customWidth="1"/>
    <col min="8708" max="8708" width="13.85546875" style="608" customWidth="1"/>
    <col min="8709" max="8709" width="46.85546875" style="608" customWidth="1"/>
    <col min="8710" max="8710" width="9.28515625" style="608" customWidth="1"/>
    <col min="8711" max="8711" width="7.7109375" style="608" customWidth="1"/>
    <col min="8712" max="8712" width="8.7109375" style="608" customWidth="1"/>
    <col min="8713" max="8713" width="7.85546875" style="608" customWidth="1"/>
    <col min="8714" max="8714" width="9.7109375" style="608" customWidth="1"/>
    <col min="8715" max="8721" width="7.7109375" style="608" customWidth="1"/>
    <col min="8722" max="8960" width="9.140625" style="608"/>
    <col min="8961" max="8961" width="7.5703125" style="608" customWidth="1"/>
    <col min="8962" max="8962" width="18.7109375" style="608" customWidth="1"/>
    <col min="8963" max="8963" width="13.5703125" style="608" customWidth="1"/>
    <col min="8964" max="8964" width="13.85546875" style="608" customWidth="1"/>
    <col min="8965" max="8965" width="46.85546875" style="608" customWidth="1"/>
    <col min="8966" max="8966" width="9.28515625" style="608" customWidth="1"/>
    <col min="8967" max="8967" width="7.7109375" style="608" customWidth="1"/>
    <col min="8968" max="8968" width="8.7109375" style="608" customWidth="1"/>
    <col min="8969" max="8969" width="7.85546875" style="608" customWidth="1"/>
    <col min="8970" max="8970" width="9.7109375" style="608" customWidth="1"/>
    <col min="8971" max="8977" width="7.7109375" style="608" customWidth="1"/>
    <col min="8978" max="9216" width="9.140625" style="608"/>
    <col min="9217" max="9217" width="7.5703125" style="608" customWidth="1"/>
    <col min="9218" max="9218" width="18.7109375" style="608" customWidth="1"/>
    <col min="9219" max="9219" width="13.5703125" style="608" customWidth="1"/>
    <col min="9220" max="9220" width="13.85546875" style="608" customWidth="1"/>
    <col min="9221" max="9221" width="46.85546875" style="608" customWidth="1"/>
    <col min="9222" max="9222" width="9.28515625" style="608" customWidth="1"/>
    <col min="9223" max="9223" width="7.7109375" style="608" customWidth="1"/>
    <col min="9224" max="9224" width="8.7109375" style="608" customWidth="1"/>
    <col min="9225" max="9225" width="7.85546875" style="608" customWidth="1"/>
    <col min="9226" max="9226" width="9.7109375" style="608" customWidth="1"/>
    <col min="9227" max="9233" width="7.7109375" style="608" customWidth="1"/>
    <col min="9234" max="9472" width="9.140625" style="608"/>
    <col min="9473" max="9473" width="7.5703125" style="608" customWidth="1"/>
    <col min="9474" max="9474" width="18.7109375" style="608" customWidth="1"/>
    <col min="9475" max="9475" width="13.5703125" style="608" customWidth="1"/>
    <col min="9476" max="9476" width="13.85546875" style="608" customWidth="1"/>
    <col min="9477" max="9477" width="46.85546875" style="608" customWidth="1"/>
    <col min="9478" max="9478" width="9.28515625" style="608" customWidth="1"/>
    <col min="9479" max="9479" width="7.7109375" style="608" customWidth="1"/>
    <col min="9480" max="9480" width="8.7109375" style="608" customWidth="1"/>
    <col min="9481" max="9481" width="7.85546875" style="608" customWidth="1"/>
    <col min="9482" max="9482" width="9.7109375" style="608" customWidth="1"/>
    <col min="9483" max="9489" width="7.7109375" style="608" customWidth="1"/>
    <col min="9490" max="9728" width="9.140625" style="608"/>
    <col min="9729" max="9729" width="7.5703125" style="608" customWidth="1"/>
    <col min="9730" max="9730" width="18.7109375" style="608" customWidth="1"/>
    <col min="9731" max="9731" width="13.5703125" style="608" customWidth="1"/>
    <col min="9732" max="9732" width="13.85546875" style="608" customWidth="1"/>
    <col min="9733" max="9733" width="46.85546875" style="608" customWidth="1"/>
    <col min="9734" max="9734" width="9.28515625" style="608" customWidth="1"/>
    <col min="9735" max="9735" width="7.7109375" style="608" customWidth="1"/>
    <col min="9736" max="9736" width="8.7109375" style="608" customWidth="1"/>
    <col min="9737" max="9737" width="7.85546875" style="608" customWidth="1"/>
    <col min="9738" max="9738" width="9.7109375" style="608" customWidth="1"/>
    <col min="9739" max="9745" width="7.7109375" style="608" customWidth="1"/>
    <col min="9746" max="9984" width="9.140625" style="608"/>
    <col min="9985" max="9985" width="7.5703125" style="608" customWidth="1"/>
    <col min="9986" max="9986" width="18.7109375" style="608" customWidth="1"/>
    <col min="9987" max="9987" width="13.5703125" style="608" customWidth="1"/>
    <col min="9988" max="9988" width="13.85546875" style="608" customWidth="1"/>
    <col min="9989" max="9989" width="46.85546875" style="608" customWidth="1"/>
    <col min="9990" max="9990" width="9.28515625" style="608" customWidth="1"/>
    <col min="9991" max="9991" width="7.7109375" style="608" customWidth="1"/>
    <col min="9992" max="9992" width="8.7109375" style="608" customWidth="1"/>
    <col min="9993" max="9993" width="7.85546875" style="608" customWidth="1"/>
    <col min="9994" max="9994" width="9.7109375" style="608" customWidth="1"/>
    <col min="9995" max="10001" width="7.7109375" style="608" customWidth="1"/>
    <col min="10002" max="10240" width="9.140625" style="608"/>
    <col min="10241" max="10241" width="7.5703125" style="608" customWidth="1"/>
    <col min="10242" max="10242" width="18.7109375" style="608" customWidth="1"/>
    <col min="10243" max="10243" width="13.5703125" style="608" customWidth="1"/>
    <col min="10244" max="10244" width="13.85546875" style="608" customWidth="1"/>
    <col min="10245" max="10245" width="46.85546875" style="608" customWidth="1"/>
    <col min="10246" max="10246" width="9.28515625" style="608" customWidth="1"/>
    <col min="10247" max="10247" width="7.7109375" style="608" customWidth="1"/>
    <col min="10248" max="10248" width="8.7109375" style="608" customWidth="1"/>
    <col min="10249" max="10249" width="7.85546875" style="608" customWidth="1"/>
    <col min="10250" max="10250" width="9.7109375" style="608" customWidth="1"/>
    <col min="10251" max="10257" width="7.7109375" style="608" customWidth="1"/>
    <col min="10258" max="10496" width="9.140625" style="608"/>
    <col min="10497" max="10497" width="7.5703125" style="608" customWidth="1"/>
    <col min="10498" max="10498" width="18.7109375" style="608" customWidth="1"/>
    <col min="10499" max="10499" width="13.5703125" style="608" customWidth="1"/>
    <col min="10500" max="10500" width="13.85546875" style="608" customWidth="1"/>
    <col min="10501" max="10501" width="46.85546875" style="608" customWidth="1"/>
    <col min="10502" max="10502" width="9.28515625" style="608" customWidth="1"/>
    <col min="10503" max="10503" width="7.7109375" style="608" customWidth="1"/>
    <col min="10504" max="10504" width="8.7109375" style="608" customWidth="1"/>
    <col min="10505" max="10505" width="7.85546875" style="608" customWidth="1"/>
    <col min="10506" max="10506" width="9.7109375" style="608" customWidth="1"/>
    <col min="10507" max="10513" width="7.7109375" style="608" customWidth="1"/>
    <col min="10514" max="10752" width="9.140625" style="608"/>
    <col min="10753" max="10753" width="7.5703125" style="608" customWidth="1"/>
    <col min="10754" max="10754" width="18.7109375" style="608" customWidth="1"/>
    <col min="10755" max="10755" width="13.5703125" style="608" customWidth="1"/>
    <col min="10756" max="10756" width="13.85546875" style="608" customWidth="1"/>
    <col min="10757" max="10757" width="46.85546875" style="608" customWidth="1"/>
    <col min="10758" max="10758" width="9.28515625" style="608" customWidth="1"/>
    <col min="10759" max="10759" width="7.7109375" style="608" customWidth="1"/>
    <col min="10760" max="10760" width="8.7109375" style="608" customWidth="1"/>
    <col min="10761" max="10761" width="7.85546875" style="608" customWidth="1"/>
    <col min="10762" max="10762" width="9.7109375" style="608" customWidth="1"/>
    <col min="10763" max="10769" width="7.7109375" style="608" customWidth="1"/>
    <col min="10770" max="11008" width="9.140625" style="608"/>
    <col min="11009" max="11009" width="7.5703125" style="608" customWidth="1"/>
    <col min="11010" max="11010" width="18.7109375" style="608" customWidth="1"/>
    <col min="11011" max="11011" width="13.5703125" style="608" customWidth="1"/>
    <col min="11012" max="11012" width="13.85546875" style="608" customWidth="1"/>
    <col min="11013" max="11013" width="46.85546875" style="608" customWidth="1"/>
    <col min="11014" max="11014" width="9.28515625" style="608" customWidth="1"/>
    <col min="11015" max="11015" width="7.7109375" style="608" customWidth="1"/>
    <col min="11016" max="11016" width="8.7109375" style="608" customWidth="1"/>
    <col min="11017" max="11017" width="7.85546875" style="608" customWidth="1"/>
    <col min="11018" max="11018" width="9.7109375" style="608" customWidth="1"/>
    <col min="11019" max="11025" width="7.7109375" style="608" customWidth="1"/>
    <col min="11026" max="11264" width="9.140625" style="608"/>
    <col min="11265" max="11265" width="7.5703125" style="608" customWidth="1"/>
    <col min="11266" max="11266" width="18.7109375" style="608" customWidth="1"/>
    <col min="11267" max="11267" width="13.5703125" style="608" customWidth="1"/>
    <col min="11268" max="11268" width="13.85546875" style="608" customWidth="1"/>
    <col min="11269" max="11269" width="46.85546875" style="608" customWidth="1"/>
    <col min="11270" max="11270" width="9.28515625" style="608" customWidth="1"/>
    <col min="11271" max="11271" width="7.7109375" style="608" customWidth="1"/>
    <col min="11272" max="11272" width="8.7109375" style="608" customWidth="1"/>
    <col min="11273" max="11273" width="7.85546875" style="608" customWidth="1"/>
    <col min="11274" max="11274" width="9.7109375" style="608" customWidth="1"/>
    <col min="11275" max="11281" width="7.7109375" style="608" customWidth="1"/>
    <col min="11282" max="11520" width="9.140625" style="608"/>
    <col min="11521" max="11521" width="7.5703125" style="608" customWidth="1"/>
    <col min="11522" max="11522" width="18.7109375" style="608" customWidth="1"/>
    <col min="11523" max="11523" width="13.5703125" style="608" customWidth="1"/>
    <col min="11524" max="11524" width="13.85546875" style="608" customWidth="1"/>
    <col min="11525" max="11525" width="46.85546875" style="608" customWidth="1"/>
    <col min="11526" max="11526" width="9.28515625" style="608" customWidth="1"/>
    <col min="11527" max="11527" width="7.7109375" style="608" customWidth="1"/>
    <col min="11528" max="11528" width="8.7109375" style="608" customWidth="1"/>
    <col min="11529" max="11529" width="7.85546875" style="608" customWidth="1"/>
    <col min="11530" max="11530" width="9.7109375" style="608" customWidth="1"/>
    <col min="11531" max="11537" width="7.7109375" style="608" customWidth="1"/>
    <col min="11538" max="11776" width="9.140625" style="608"/>
    <col min="11777" max="11777" width="7.5703125" style="608" customWidth="1"/>
    <col min="11778" max="11778" width="18.7109375" style="608" customWidth="1"/>
    <col min="11779" max="11779" width="13.5703125" style="608" customWidth="1"/>
    <col min="11780" max="11780" width="13.85546875" style="608" customWidth="1"/>
    <col min="11781" max="11781" width="46.85546875" style="608" customWidth="1"/>
    <col min="11782" max="11782" width="9.28515625" style="608" customWidth="1"/>
    <col min="11783" max="11783" width="7.7109375" style="608" customWidth="1"/>
    <col min="11784" max="11784" width="8.7109375" style="608" customWidth="1"/>
    <col min="11785" max="11785" width="7.85546875" style="608" customWidth="1"/>
    <col min="11786" max="11786" width="9.7109375" style="608" customWidth="1"/>
    <col min="11787" max="11793" width="7.7109375" style="608" customWidth="1"/>
    <col min="11794" max="12032" width="9.140625" style="608"/>
    <col min="12033" max="12033" width="7.5703125" style="608" customWidth="1"/>
    <col min="12034" max="12034" width="18.7109375" style="608" customWidth="1"/>
    <col min="12035" max="12035" width="13.5703125" style="608" customWidth="1"/>
    <col min="12036" max="12036" width="13.85546875" style="608" customWidth="1"/>
    <col min="12037" max="12037" width="46.85546875" style="608" customWidth="1"/>
    <col min="12038" max="12038" width="9.28515625" style="608" customWidth="1"/>
    <col min="12039" max="12039" width="7.7109375" style="608" customWidth="1"/>
    <col min="12040" max="12040" width="8.7109375" style="608" customWidth="1"/>
    <col min="12041" max="12041" width="7.85546875" style="608" customWidth="1"/>
    <col min="12042" max="12042" width="9.7109375" style="608" customWidth="1"/>
    <col min="12043" max="12049" width="7.7109375" style="608" customWidth="1"/>
    <col min="12050" max="12288" width="9.140625" style="608"/>
    <col min="12289" max="12289" width="7.5703125" style="608" customWidth="1"/>
    <col min="12290" max="12290" width="18.7109375" style="608" customWidth="1"/>
    <col min="12291" max="12291" width="13.5703125" style="608" customWidth="1"/>
    <col min="12292" max="12292" width="13.85546875" style="608" customWidth="1"/>
    <col min="12293" max="12293" width="46.85546875" style="608" customWidth="1"/>
    <col min="12294" max="12294" width="9.28515625" style="608" customWidth="1"/>
    <col min="12295" max="12295" width="7.7109375" style="608" customWidth="1"/>
    <col min="12296" max="12296" width="8.7109375" style="608" customWidth="1"/>
    <col min="12297" max="12297" width="7.85546875" style="608" customWidth="1"/>
    <col min="12298" max="12298" width="9.7109375" style="608" customWidth="1"/>
    <col min="12299" max="12305" width="7.7109375" style="608" customWidth="1"/>
    <col min="12306" max="12544" width="9.140625" style="608"/>
    <col min="12545" max="12545" width="7.5703125" style="608" customWidth="1"/>
    <col min="12546" max="12546" width="18.7109375" style="608" customWidth="1"/>
    <col min="12547" max="12547" width="13.5703125" style="608" customWidth="1"/>
    <col min="12548" max="12548" width="13.85546875" style="608" customWidth="1"/>
    <col min="12549" max="12549" width="46.85546875" style="608" customWidth="1"/>
    <col min="12550" max="12550" width="9.28515625" style="608" customWidth="1"/>
    <col min="12551" max="12551" width="7.7109375" style="608" customWidth="1"/>
    <col min="12552" max="12552" width="8.7109375" style="608" customWidth="1"/>
    <col min="12553" max="12553" width="7.85546875" style="608" customWidth="1"/>
    <col min="12554" max="12554" width="9.7109375" style="608" customWidth="1"/>
    <col min="12555" max="12561" width="7.7109375" style="608" customWidth="1"/>
    <col min="12562" max="12800" width="9.140625" style="608"/>
    <col min="12801" max="12801" width="7.5703125" style="608" customWidth="1"/>
    <col min="12802" max="12802" width="18.7109375" style="608" customWidth="1"/>
    <col min="12803" max="12803" width="13.5703125" style="608" customWidth="1"/>
    <col min="12804" max="12804" width="13.85546875" style="608" customWidth="1"/>
    <col min="12805" max="12805" width="46.85546875" style="608" customWidth="1"/>
    <col min="12806" max="12806" width="9.28515625" style="608" customWidth="1"/>
    <col min="12807" max="12807" width="7.7109375" style="608" customWidth="1"/>
    <col min="12808" max="12808" width="8.7109375" style="608" customWidth="1"/>
    <col min="12809" max="12809" width="7.85546875" style="608" customWidth="1"/>
    <col min="12810" max="12810" width="9.7109375" style="608" customWidth="1"/>
    <col min="12811" max="12817" width="7.7109375" style="608" customWidth="1"/>
    <col min="12818" max="13056" width="9.140625" style="608"/>
    <col min="13057" max="13057" width="7.5703125" style="608" customWidth="1"/>
    <col min="13058" max="13058" width="18.7109375" style="608" customWidth="1"/>
    <col min="13059" max="13059" width="13.5703125" style="608" customWidth="1"/>
    <col min="13060" max="13060" width="13.85546875" style="608" customWidth="1"/>
    <col min="13061" max="13061" width="46.85546875" style="608" customWidth="1"/>
    <col min="13062" max="13062" width="9.28515625" style="608" customWidth="1"/>
    <col min="13063" max="13063" width="7.7109375" style="608" customWidth="1"/>
    <col min="13064" max="13064" width="8.7109375" style="608" customWidth="1"/>
    <col min="13065" max="13065" width="7.85546875" style="608" customWidth="1"/>
    <col min="13066" max="13066" width="9.7109375" style="608" customWidth="1"/>
    <col min="13067" max="13073" width="7.7109375" style="608" customWidth="1"/>
    <col min="13074" max="13312" width="9.140625" style="608"/>
    <col min="13313" max="13313" width="7.5703125" style="608" customWidth="1"/>
    <col min="13314" max="13314" width="18.7109375" style="608" customWidth="1"/>
    <col min="13315" max="13315" width="13.5703125" style="608" customWidth="1"/>
    <col min="13316" max="13316" width="13.85546875" style="608" customWidth="1"/>
    <col min="13317" max="13317" width="46.85546875" style="608" customWidth="1"/>
    <col min="13318" max="13318" width="9.28515625" style="608" customWidth="1"/>
    <col min="13319" max="13319" width="7.7109375" style="608" customWidth="1"/>
    <col min="13320" max="13320" width="8.7109375" style="608" customWidth="1"/>
    <col min="13321" max="13321" width="7.85546875" style="608" customWidth="1"/>
    <col min="13322" max="13322" width="9.7109375" style="608" customWidth="1"/>
    <col min="13323" max="13329" width="7.7109375" style="608" customWidth="1"/>
    <col min="13330" max="13568" width="9.140625" style="608"/>
    <col min="13569" max="13569" width="7.5703125" style="608" customWidth="1"/>
    <col min="13570" max="13570" width="18.7109375" style="608" customWidth="1"/>
    <col min="13571" max="13571" width="13.5703125" style="608" customWidth="1"/>
    <col min="13572" max="13572" width="13.85546875" style="608" customWidth="1"/>
    <col min="13573" max="13573" width="46.85546875" style="608" customWidth="1"/>
    <col min="13574" max="13574" width="9.28515625" style="608" customWidth="1"/>
    <col min="13575" max="13575" width="7.7109375" style="608" customWidth="1"/>
    <col min="13576" max="13576" width="8.7109375" style="608" customWidth="1"/>
    <col min="13577" max="13577" width="7.85546875" style="608" customWidth="1"/>
    <col min="13578" max="13578" width="9.7109375" style="608" customWidth="1"/>
    <col min="13579" max="13585" width="7.7109375" style="608" customWidth="1"/>
    <col min="13586" max="13824" width="9.140625" style="608"/>
    <col min="13825" max="13825" width="7.5703125" style="608" customWidth="1"/>
    <col min="13826" max="13826" width="18.7109375" style="608" customWidth="1"/>
    <col min="13827" max="13827" width="13.5703125" style="608" customWidth="1"/>
    <col min="13828" max="13828" width="13.85546875" style="608" customWidth="1"/>
    <col min="13829" max="13829" width="46.85546875" style="608" customWidth="1"/>
    <col min="13830" max="13830" width="9.28515625" style="608" customWidth="1"/>
    <col min="13831" max="13831" width="7.7109375" style="608" customWidth="1"/>
    <col min="13832" max="13832" width="8.7109375" style="608" customWidth="1"/>
    <col min="13833" max="13833" width="7.85546875" style="608" customWidth="1"/>
    <col min="13834" max="13834" width="9.7109375" style="608" customWidth="1"/>
    <col min="13835" max="13841" width="7.7109375" style="608" customWidth="1"/>
    <col min="13842" max="14080" width="9.140625" style="608"/>
    <col min="14081" max="14081" width="7.5703125" style="608" customWidth="1"/>
    <col min="14082" max="14082" width="18.7109375" style="608" customWidth="1"/>
    <col min="14083" max="14083" width="13.5703125" style="608" customWidth="1"/>
    <col min="14084" max="14084" width="13.85546875" style="608" customWidth="1"/>
    <col min="14085" max="14085" width="46.85546875" style="608" customWidth="1"/>
    <col min="14086" max="14086" width="9.28515625" style="608" customWidth="1"/>
    <col min="14087" max="14087" width="7.7109375" style="608" customWidth="1"/>
    <col min="14088" max="14088" width="8.7109375" style="608" customWidth="1"/>
    <col min="14089" max="14089" width="7.85546875" style="608" customWidth="1"/>
    <col min="14090" max="14090" width="9.7109375" style="608" customWidth="1"/>
    <col min="14091" max="14097" width="7.7109375" style="608" customWidth="1"/>
    <col min="14098" max="14336" width="9.140625" style="608"/>
    <col min="14337" max="14337" width="7.5703125" style="608" customWidth="1"/>
    <col min="14338" max="14338" width="18.7109375" style="608" customWidth="1"/>
    <col min="14339" max="14339" width="13.5703125" style="608" customWidth="1"/>
    <col min="14340" max="14340" width="13.85546875" style="608" customWidth="1"/>
    <col min="14341" max="14341" width="46.85546875" style="608" customWidth="1"/>
    <col min="14342" max="14342" width="9.28515625" style="608" customWidth="1"/>
    <col min="14343" max="14343" width="7.7109375" style="608" customWidth="1"/>
    <col min="14344" max="14344" width="8.7109375" style="608" customWidth="1"/>
    <col min="14345" max="14345" width="7.85546875" style="608" customWidth="1"/>
    <col min="14346" max="14346" width="9.7109375" style="608" customWidth="1"/>
    <col min="14347" max="14353" width="7.7109375" style="608" customWidth="1"/>
    <col min="14354" max="14592" width="9.140625" style="608"/>
    <col min="14593" max="14593" width="7.5703125" style="608" customWidth="1"/>
    <col min="14594" max="14594" width="18.7109375" style="608" customWidth="1"/>
    <col min="14595" max="14595" width="13.5703125" style="608" customWidth="1"/>
    <col min="14596" max="14596" width="13.85546875" style="608" customWidth="1"/>
    <col min="14597" max="14597" width="46.85546875" style="608" customWidth="1"/>
    <col min="14598" max="14598" width="9.28515625" style="608" customWidth="1"/>
    <col min="14599" max="14599" width="7.7109375" style="608" customWidth="1"/>
    <col min="14600" max="14600" width="8.7109375" style="608" customWidth="1"/>
    <col min="14601" max="14601" width="7.85546875" style="608" customWidth="1"/>
    <col min="14602" max="14602" width="9.7109375" style="608" customWidth="1"/>
    <col min="14603" max="14609" width="7.7109375" style="608" customWidth="1"/>
    <col min="14610" max="14848" width="9.140625" style="608"/>
    <col min="14849" max="14849" width="7.5703125" style="608" customWidth="1"/>
    <col min="14850" max="14850" width="18.7109375" style="608" customWidth="1"/>
    <col min="14851" max="14851" width="13.5703125" style="608" customWidth="1"/>
    <col min="14852" max="14852" width="13.85546875" style="608" customWidth="1"/>
    <col min="14853" max="14853" width="46.85546875" style="608" customWidth="1"/>
    <col min="14854" max="14854" width="9.28515625" style="608" customWidth="1"/>
    <col min="14855" max="14855" width="7.7109375" style="608" customWidth="1"/>
    <col min="14856" max="14856" width="8.7109375" style="608" customWidth="1"/>
    <col min="14857" max="14857" width="7.85546875" style="608" customWidth="1"/>
    <col min="14858" max="14858" width="9.7109375" style="608" customWidth="1"/>
    <col min="14859" max="14865" width="7.7109375" style="608" customWidth="1"/>
    <col min="14866" max="15104" width="9.140625" style="608"/>
    <col min="15105" max="15105" width="7.5703125" style="608" customWidth="1"/>
    <col min="15106" max="15106" width="18.7109375" style="608" customWidth="1"/>
    <col min="15107" max="15107" width="13.5703125" style="608" customWidth="1"/>
    <col min="15108" max="15108" width="13.85546875" style="608" customWidth="1"/>
    <col min="15109" max="15109" width="46.85546875" style="608" customWidth="1"/>
    <col min="15110" max="15110" width="9.28515625" style="608" customWidth="1"/>
    <col min="15111" max="15111" width="7.7109375" style="608" customWidth="1"/>
    <col min="15112" max="15112" width="8.7109375" style="608" customWidth="1"/>
    <col min="15113" max="15113" width="7.85546875" style="608" customWidth="1"/>
    <col min="15114" max="15114" width="9.7109375" style="608" customWidth="1"/>
    <col min="15115" max="15121" width="7.7109375" style="608" customWidth="1"/>
    <col min="15122" max="15360" width="9.140625" style="608"/>
    <col min="15361" max="15361" width="7.5703125" style="608" customWidth="1"/>
    <col min="15362" max="15362" width="18.7109375" style="608" customWidth="1"/>
    <col min="15363" max="15363" width="13.5703125" style="608" customWidth="1"/>
    <col min="15364" max="15364" width="13.85546875" style="608" customWidth="1"/>
    <col min="15365" max="15365" width="46.85546875" style="608" customWidth="1"/>
    <col min="15366" max="15366" width="9.28515625" style="608" customWidth="1"/>
    <col min="15367" max="15367" width="7.7109375" style="608" customWidth="1"/>
    <col min="15368" max="15368" width="8.7109375" style="608" customWidth="1"/>
    <col min="15369" max="15369" width="7.85546875" style="608" customWidth="1"/>
    <col min="15370" max="15370" width="9.7109375" style="608" customWidth="1"/>
    <col min="15371" max="15377" width="7.7109375" style="608" customWidth="1"/>
    <col min="15378" max="15616" width="9.140625" style="608"/>
    <col min="15617" max="15617" width="7.5703125" style="608" customWidth="1"/>
    <col min="15618" max="15618" width="18.7109375" style="608" customWidth="1"/>
    <col min="15619" max="15619" width="13.5703125" style="608" customWidth="1"/>
    <col min="15620" max="15620" width="13.85546875" style="608" customWidth="1"/>
    <col min="15621" max="15621" width="46.85546875" style="608" customWidth="1"/>
    <col min="15622" max="15622" width="9.28515625" style="608" customWidth="1"/>
    <col min="15623" max="15623" width="7.7109375" style="608" customWidth="1"/>
    <col min="15624" max="15624" width="8.7109375" style="608" customWidth="1"/>
    <col min="15625" max="15625" width="7.85546875" style="608" customWidth="1"/>
    <col min="15626" max="15626" width="9.7109375" style="608" customWidth="1"/>
    <col min="15627" max="15633" width="7.7109375" style="608" customWidth="1"/>
    <col min="15634" max="15872" width="9.140625" style="608"/>
    <col min="15873" max="15873" width="7.5703125" style="608" customWidth="1"/>
    <col min="15874" max="15874" width="18.7109375" style="608" customWidth="1"/>
    <col min="15875" max="15875" width="13.5703125" style="608" customWidth="1"/>
    <col min="15876" max="15876" width="13.85546875" style="608" customWidth="1"/>
    <col min="15877" max="15877" width="46.85546875" style="608" customWidth="1"/>
    <col min="15878" max="15878" width="9.28515625" style="608" customWidth="1"/>
    <col min="15879" max="15879" width="7.7109375" style="608" customWidth="1"/>
    <col min="15880" max="15880" width="8.7109375" style="608" customWidth="1"/>
    <col min="15881" max="15881" width="7.85546875" style="608" customWidth="1"/>
    <col min="15882" max="15882" width="9.7109375" style="608" customWidth="1"/>
    <col min="15883" max="15889" width="7.7109375" style="608" customWidth="1"/>
    <col min="15890" max="16128" width="9.140625" style="608"/>
    <col min="16129" max="16129" width="7.5703125" style="608" customWidth="1"/>
    <col min="16130" max="16130" width="18.7109375" style="608" customWidth="1"/>
    <col min="16131" max="16131" width="13.5703125" style="608" customWidth="1"/>
    <col min="16132" max="16132" width="13.85546875" style="608" customWidth="1"/>
    <col min="16133" max="16133" width="46.85546875" style="608" customWidth="1"/>
    <col min="16134" max="16134" width="9.28515625" style="608" customWidth="1"/>
    <col min="16135" max="16135" width="7.7109375" style="608" customWidth="1"/>
    <col min="16136" max="16136" width="8.7109375" style="608" customWidth="1"/>
    <col min="16137" max="16137" width="7.85546875" style="608" customWidth="1"/>
    <col min="16138" max="16138" width="9.7109375" style="608" customWidth="1"/>
    <col min="16139" max="16145" width="7.7109375" style="608" customWidth="1"/>
    <col min="16146" max="16384" width="9.140625" style="608"/>
  </cols>
  <sheetData>
    <row r="1" spans="1:18" ht="60.75" customHeight="1" thickBot="1" x14ac:dyDescent="0.25">
      <c r="A1" s="607"/>
      <c r="B1" s="365"/>
      <c r="C1" s="365"/>
      <c r="D1" s="365"/>
      <c r="E1" s="365"/>
      <c r="F1" s="12"/>
      <c r="G1" s="229"/>
      <c r="H1" s="229"/>
      <c r="I1" s="229"/>
      <c r="J1" s="365"/>
      <c r="K1" s="365"/>
      <c r="M1" s="607"/>
      <c r="N1" s="607"/>
    </row>
    <row r="2" spans="1:18" ht="17.25" thickTop="1" thickBot="1" x14ac:dyDescent="0.3">
      <c r="A2" s="607"/>
      <c r="B2" s="12"/>
      <c r="C2" s="609"/>
      <c r="D2" s="609"/>
      <c r="E2" s="609"/>
      <c r="F2" s="609"/>
      <c r="G2" s="365"/>
      <c r="H2" s="76" t="s">
        <v>16</v>
      </c>
      <c r="I2" s="77"/>
      <c r="J2" s="81"/>
      <c r="K2" s="609"/>
      <c r="L2" s="607"/>
      <c r="M2" s="607"/>
      <c r="N2" s="607"/>
    </row>
    <row r="3" spans="1:18" ht="17.25" thickTop="1" thickBot="1" x14ac:dyDescent="0.3">
      <c r="A3" s="607"/>
      <c r="B3" s="609"/>
      <c r="C3" s="609"/>
      <c r="D3" s="12"/>
      <c r="E3" s="12"/>
      <c r="F3" s="12"/>
      <c r="G3" s="365"/>
      <c r="H3" s="78" t="s">
        <v>17</v>
      </c>
      <c r="I3" s="610"/>
      <c r="J3" s="81" t="s">
        <v>255</v>
      </c>
      <c r="K3" s="609"/>
      <c r="L3" s="607"/>
      <c r="M3" s="611"/>
      <c r="N3" s="611"/>
    </row>
    <row r="4" spans="1:18" ht="12" customHeight="1" thickTop="1" thickBot="1" x14ac:dyDescent="0.25">
      <c r="A4" s="607"/>
      <c r="B4" s="609"/>
      <c r="C4" s="609"/>
      <c r="D4" s="609"/>
      <c r="E4" s="612"/>
      <c r="F4" s="613"/>
      <c r="G4" s="612"/>
      <c r="H4" s="612"/>
      <c r="I4" s="612"/>
      <c r="J4" s="612"/>
      <c r="K4" s="612"/>
      <c r="L4" s="611"/>
      <c r="M4" s="611"/>
      <c r="N4" s="611"/>
      <c r="O4" s="614"/>
      <c r="P4" s="614"/>
      <c r="Q4" s="614"/>
      <c r="R4" s="614"/>
    </row>
    <row r="5" spans="1:18" ht="17.25" thickTop="1" thickBot="1" x14ac:dyDescent="0.3">
      <c r="A5" s="607"/>
      <c r="B5" s="76" t="s">
        <v>211</v>
      </c>
      <c r="C5" s="781" t="s">
        <v>311</v>
      </c>
      <c r="D5" s="782"/>
      <c r="E5" s="782"/>
      <c r="F5" s="782"/>
      <c r="G5" s="782"/>
      <c r="H5" s="783"/>
      <c r="I5" s="365"/>
      <c r="J5" s="365"/>
      <c r="K5" s="365"/>
      <c r="L5" s="57"/>
      <c r="M5" s="611"/>
      <c r="N5" s="607"/>
    </row>
    <row r="6" spans="1:18" ht="21" customHeight="1" thickTop="1" thickBot="1" x14ac:dyDescent="0.3">
      <c r="A6" s="607"/>
      <c r="B6" s="76" t="s">
        <v>18</v>
      </c>
      <c r="C6" s="781" t="s">
        <v>312</v>
      </c>
      <c r="D6" s="782"/>
      <c r="E6" s="782"/>
      <c r="F6" s="782"/>
      <c r="G6" s="782"/>
      <c r="H6" s="783"/>
      <c r="I6" s="365"/>
      <c r="J6" s="365"/>
      <c r="K6" s="365"/>
      <c r="L6" s="57"/>
      <c r="M6" s="58"/>
      <c r="N6" s="611"/>
      <c r="O6" s="614"/>
      <c r="P6" s="614"/>
      <c r="Q6" s="614"/>
    </row>
    <row r="7" spans="1:18" ht="19.5" customHeight="1" thickTop="1" thickBot="1" x14ac:dyDescent="0.3">
      <c r="A7" s="607"/>
      <c r="B7" s="80" t="s">
        <v>19</v>
      </c>
      <c r="C7" s="784" t="s">
        <v>313</v>
      </c>
      <c r="D7" s="785"/>
      <c r="E7" s="82"/>
      <c r="F7" s="83"/>
      <c r="G7" s="83"/>
      <c r="H7" s="82"/>
      <c r="I7" s="365"/>
      <c r="J7" s="365"/>
      <c r="K7" s="365"/>
      <c r="L7" s="58"/>
      <c r="M7" s="607"/>
      <c r="N7" s="607"/>
    </row>
    <row r="8" spans="1:18" ht="6.75" customHeight="1" thickTop="1" thickBot="1" x14ac:dyDescent="0.25">
      <c r="B8" s="609"/>
      <c r="C8" s="609"/>
      <c r="D8" s="609"/>
      <c r="E8" s="609"/>
      <c r="F8" s="609"/>
      <c r="G8" s="609"/>
      <c r="H8" s="615"/>
      <c r="I8" s="609"/>
      <c r="J8" s="609"/>
      <c r="K8" s="609"/>
      <c r="L8" s="607"/>
    </row>
    <row r="9" spans="1:18" ht="14.25" customHeight="1" thickTop="1" thickBot="1" x14ac:dyDescent="0.25">
      <c r="B9" s="365"/>
      <c r="C9" s="786" t="s">
        <v>63</v>
      </c>
      <c r="D9" s="786"/>
      <c r="E9" s="786"/>
      <c r="F9" s="787" t="s">
        <v>32</v>
      </c>
      <c r="G9" s="788"/>
      <c r="H9" s="787" t="s">
        <v>0</v>
      </c>
      <c r="I9" s="788"/>
      <c r="J9" s="365"/>
      <c r="K9" s="365"/>
    </row>
    <row r="10" spans="1:18" ht="14.25" customHeight="1" thickTop="1" thickBot="1" x14ac:dyDescent="0.25">
      <c r="B10" s="365"/>
      <c r="C10" s="786"/>
      <c r="D10" s="786"/>
      <c r="E10" s="786"/>
      <c r="F10" s="789">
        <v>297</v>
      </c>
      <c r="G10" s="789"/>
      <c r="H10" s="790">
        <f>SUM(F10:G11)</f>
        <v>297</v>
      </c>
      <c r="I10" s="790"/>
      <c r="J10" s="365"/>
      <c r="K10" s="365"/>
    </row>
    <row r="11" spans="1:18" ht="14.25" customHeight="1" thickTop="1" thickBot="1" x14ac:dyDescent="0.25">
      <c r="B11" s="365"/>
      <c r="C11" s="786"/>
      <c r="D11" s="786"/>
      <c r="E11" s="786"/>
      <c r="F11" s="789"/>
      <c r="G11" s="789"/>
      <c r="H11" s="790"/>
      <c r="I11" s="790"/>
      <c r="J11" s="365"/>
      <c r="K11" s="365"/>
    </row>
    <row r="12" spans="1:18" ht="4.5" customHeight="1" thickTop="1" thickBot="1" x14ac:dyDescent="0.25">
      <c r="B12" s="365"/>
      <c r="C12" s="616"/>
      <c r="D12" s="616"/>
      <c r="E12" s="616"/>
      <c r="F12" s="616"/>
      <c r="G12" s="616"/>
      <c r="H12" s="616"/>
      <c r="I12" s="616"/>
      <c r="J12" s="616"/>
      <c r="K12" s="616"/>
      <c r="L12" s="617"/>
    </row>
    <row r="13" spans="1:18" ht="12.75" customHeight="1" thickTop="1" thickBot="1" x14ac:dyDescent="0.25">
      <c r="B13" s="365"/>
      <c r="C13" s="760" t="s">
        <v>64</v>
      </c>
      <c r="D13" s="761"/>
      <c r="E13" s="761"/>
      <c r="F13" s="761"/>
      <c r="G13" s="762"/>
      <c r="H13" s="769" t="s">
        <v>0</v>
      </c>
      <c r="I13" s="770"/>
      <c r="J13" s="771" t="s">
        <v>12</v>
      </c>
      <c r="K13" s="772"/>
    </row>
    <row r="14" spans="1:18" ht="12.75" customHeight="1" thickTop="1" thickBot="1" x14ac:dyDescent="0.25">
      <c r="B14" s="365"/>
      <c r="C14" s="763"/>
      <c r="D14" s="764"/>
      <c r="E14" s="764"/>
      <c r="F14" s="764"/>
      <c r="G14" s="765"/>
      <c r="H14" s="597" t="s">
        <v>1</v>
      </c>
      <c r="I14" s="597" t="s">
        <v>2</v>
      </c>
      <c r="J14" s="773"/>
      <c r="K14" s="774"/>
    </row>
    <row r="15" spans="1:18" ht="14.1" customHeight="1" thickTop="1" thickBot="1" x14ac:dyDescent="0.25">
      <c r="B15" s="365"/>
      <c r="C15" s="766"/>
      <c r="D15" s="767"/>
      <c r="E15" s="767"/>
      <c r="F15" s="767"/>
      <c r="G15" s="768"/>
      <c r="H15" s="596">
        <f>SUM(H16:H17)</f>
        <v>7</v>
      </c>
      <c r="I15" s="596">
        <f>SUM(I16:I17)</f>
        <v>0</v>
      </c>
      <c r="J15" s="775">
        <f>H15+I15</f>
        <v>7</v>
      </c>
      <c r="K15" s="775"/>
      <c r="M15" s="608" t="s">
        <v>9</v>
      </c>
    </row>
    <row r="16" spans="1:18" ht="14.1" customHeight="1" thickTop="1" thickBot="1" x14ac:dyDescent="0.25">
      <c r="B16" s="365"/>
      <c r="C16" s="776" t="s">
        <v>15</v>
      </c>
      <c r="D16" s="777"/>
      <c r="E16" s="777"/>
      <c r="F16" s="777"/>
      <c r="G16" s="778"/>
      <c r="H16" s="84">
        <v>7</v>
      </c>
      <c r="I16" s="84"/>
      <c r="J16" s="779">
        <f>(H16+I16)</f>
        <v>7</v>
      </c>
      <c r="K16" s="780"/>
    </row>
    <row r="17" spans="2:15" ht="14.1" customHeight="1" thickTop="1" thickBot="1" x14ac:dyDescent="0.25">
      <c r="B17" s="365"/>
      <c r="C17" s="776" t="s">
        <v>212</v>
      </c>
      <c r="D17" s="777"/>
      <c r="E17" s="777"/>
      <c r="F17" s="777"/>
      <c r="G17" s="777"/>
      <c r="H17" s="84"/>
      <c r="I17" s="84"/>
      <c r="J17" s="807">
        <f>(H17+I17)</f>
        <v>0</v>
      </c>
      <c r="K17" s="807"/>
    </row>
    <row r="18" spans="2:15" ht="12.75" customHeight="1" thickTop="1" thickBot="1" x14ac:dyDescent="0.25">
      <c r="B18" s="365"/>
      <c r="C18" s="136" t="s">
        <v>9</v>
      </c>
      <c r="D18" s="135"/>
      <c r="E18" s="134"/>
      <c r="F18" s="618"/>
      <c r="G18" s="618"/>
      <c r="H18" s="618"/>
      <c r="I18" s="619"/>
      <c r="J18" s="620"/>
      <c r="K18" s="365"/>
    </row>
    <row r="19" spans="2:15" ht="18" customHeight="1" thickTop="1" thickBot="1" x14ac:dyDescent="0.25">
      <c r="B19" s="365"/>
      <c r="C19" s="89"/>
      <c r="D19" s="90"/>
      <c r="E19" s="90"/>
      <c r="F19" s="787" t="s">
        <v>62</v>
      </c>
      <c r="G19" s="787"/>
      <c r="H19" s="787"/>
      <c r="I19" s="769"/>
      <c r="J19" s="597" t="s">
        <v>0</v>
      </c>
      <c r="K19" s="365"/>
    </row>
    <row r="20" spans="2:15" ht="20.100000000000001" customHeight="1" thickTop="1" thickBot="1" x14ac:dyDescent="0.25">
      <c r="B20" s="365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621"/>
      <c r="K20" s="365"/>
    </row>
    <row r="21" spans="2:15" ht="18" customHeight="1" thickTop="1" thickBot="1" x14ac:dyDescent="0.25">
      <c r="B21" s="365"/>
      <c r="C21" s="93"/>
      <c r="D21" s="94"/>
      <c r="E21" s="94"/>
      <c r="F21" s="808">
        <f>(J23+J28+J35+J38+J59+J60+J61+J63)</f>
        <v>2</v>
      </c>
      <c r="G21" s="808"/>
      <c r="H21" s="808"/>
      <c r="I21" s="809"/>
      <c r="J21" s="810">
        <f>(J23+J28+J34+J38+J43+J55+J70+J72+J78)</f>
        <v>7</v>
      </c>
      <c r="K21" s="365"/>
    </row>
    <row r="22" spans="2:15" ht="15.75" thickTop="1" thickBot="1" x14ac:dyDescent="0.25">
      <c r="B22" s="365"/>
      <c r="C22" s="622"/>
      <c r="D22" s="96"/>
      <c r="E22" s="96"/>
      <c r="F22" s="97">
        <f>(F23+F28+F34+F38+F43+F55+F70+F72+F77+F78)</f>
        <v>5</v>
      </c>
      <c r="G22" s="97">
        <f>(G23+G28+G34+G38+G43+G55+G70+G72+G77+G78)</f>
        <v>2</v>
      </c>
      <c r="H22" s="97">
        <f>(H23+H28+H34+H38+H43+H55+H70+H72+H77+H78)</f>
        <v>0</v>
      </c>
      <c r="I22" s="97">
        <f>(I23+I28+I34+I38+I43+I55+I70+I72+I77+I78)</f>
        <v>0</v>
      </c>
      <c r="J22" s="810"/>
      <c r="K22" s="365"/>
    </row>
    <row r="23" spans="2:15" ht="17.25" thickTop="1" thickBot="1" x14ac:dyDescent="0.3">
      <c r="B23" s="365"/>
      <c r="C23" s="623"/>
      <c r="D23" s="811" t="s">
        <v>66</v>
      </c>
      <c r="E23" s="812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65"/>
    </row>
    <row r="24" spans="2:15" ht="14.25" thickTop="1" thickBot="1" x14ac:dyDescent="0.25">
      <c r="B24" s="365"/>
      <c r="C24" s="623"/>
      <c r="D24" s="624"/>
      <c r="E24" s="625" t="s">
        <v>37</v>
      </c>
      <c r="F24" s="626"/>
      <c r="G24" s="626"/>
      <c r="H24" s="626"/>
      <c r="I24" s="626"/>
      <c r="J24" s="627">
        <f t="shared" si="0"/>
        <v>0</v>
      </c>
      <c r="K24" s="365"/>
    </row>
    <row r="25" spans="2:15" ht="14.25" thickTop="1" thickBot="1" x14ac:dyDescent="0.25">
      <c r="B25" s="365"/>
      <c r="C25" s="623"/>
      <c r="D25" s="624"/>
      <c r="E25" s="625" t="s">
        <v>24</v>
      </c>
      <c r="F25" s="626"/>
      <c r="G25" s="626"/>
      <c r="H25" s="626"/>
      <c r="I25" s="626"/>
      <c r="J25" s="627">
        <f t="shared" si="0"/>
        <v>0</v>
      </c>
      <c r="K25" s="365"/>
    </row>
    <row r="26" spans="2:15" ht="14.25" thickTop="1" thickBot="1" x14ac:dyDescent="0.25">
      <c r="B26" s="365"/>
      <c r="C26" s="623"/>
      <c r="D26" s="624"/>
      <c r="E26" s="625" t="s">
        <v>25</v>
      </c>
      <c r="F26" s="626"/>
      <c r="G26" s="626"/>
      <c r="H26" s="626"/>
      <c r="I26" s="626"/>
      <c r="J26" s="627">
        <f t="shared" si="0"/>
        <v>0</v>
      </c>
      <c r="K26" s="365"/>
    </row>
    <row r="27" spans="2:15" ht="14.25" thickTop="1" thickBot="1" x14ac:dyDescent="0.25">
      <c r="B27" s="365"/>
      <c r="C27" s="623"/>
      <c r="D27" s="624"/>
      <c r="E27" s="625" t="s">
        <v>7</v>
      </c>
      <c r="F27" s="626"/>
      <c r="G27" s="626"/>
      <c r="H27" s="626"/>
      <c r="I27" s="626"/>
      <c r="J27" s="627">
        <f t="shared" si="0"/>
        <v>0</v>
      </c>
      <c r="K27" s="365"/>
    </row>
    <row r="28" spans="2:15" ht="17.25" thickTop="1" thickBot="1" x14ac:dyDescent="0.3">
      <c r="B28" s="365"/>
      <c r="C28" s="623"/>
      <c r="D28" s="598" t="s">
        <v>20</v>
      </c>
      <c r="E28" s="101"/>
      <c r="F28" s="46">
        <f>SUM(F29:F33)</f>
        <v>0</v>
      </c>
      <c r="G28" s="46">
        <f>SUM(G29:G33)</f>
        <v>0</v>
      </c>
      <c r="H28" s="46">
        <f>SUM(H29:H33)</f>
        <v>0</v>
      </c>
      <c r="I28" s="46">
        <f>SUM(I29:I33)</f>
        <v>0</v>
      </c>
      <c r="J28" s="102">
        <f t="shared" si="0"/>
        <v>0</v>
      </c>
      <c r="K28" s="365"/>
      <c r="O28" s="628"/>
    </row>
    <row r="29" spans="2:15" ht="14.25" thickTop="1" thickBot="1" x14ac:dyDescent="0.25">
      <c r="B29" s="365"/>
      <c r="C29" s="623"/>
      <c r="D29" s="624"/>
      <c r="E29" s="625" t="s">
        <v>54</v>
      </c>
      <c r="F29" s="626"/>
      <c r="G29" s="626"/>
      <c r="H29" s="626"/>
      <c r="I29" s="626"/>
      <c r="J29" s="627">
        <f t="shared" si="0"/>
        <v>0</v>
      </c>
      <c r="K29" s="365"/>
    </row>
    <row r="30" spans="2:15" ht="14.25" thickTop="1" thickBot="1" x14ac:dyDescent="0.25">
      <c r="B30" s="365"/>
      <c r="C30" s="623"/>
      <c r="D30" s="624"/>
      <c r="E30" s="625" t="s">
        <v>26</v>
      </c>
      <c r="F30" s="626"/>
      <c r="G30" s="626"/>
      <c r="H30" s="626"/>
      <c r="I30" s="626"/>
      <c r="J30" s="627">
        <f t="shared" si="0"/>
        <v>0</v>
      </c>
      <c r="K30" s="365"/>
    </row>
    <row r="31" spans="2:15" ht="14.25" thickTop="1" thickBot="1" x14ac:dyDescent="0.25">
      <c r="B31" s="365"/>
      <c r="C31" s="623"/>
      <c r="D31" s="624"/>
      <c r="E31" s="625" t="s">
        <v>173</v>
      </c>
      <c r="F31" s="626"/>
      <c r="G31" s="626"/>
      <c r="H31" s="626"/>
      <c r="I31" s="626"/>
      <c r="J31" s="627">
        <f t="shared" si="0"/>
        <v>0</v>
      </c>
      <c r="K31" s="365"/>
    </row>
    <row r="32" spans="2:15" ht="14.25" thickTop="1" thickBot="1" x14ac:dyDescent="0.25">
      <c r="B32" s="365"/>
      <c r="C32" s="623"/>
      <c r="D32" s="624"/>
      <c r="E32" s="625" t="s">
        <v>56</v>
      </c>
      <c r="F32" s="626"/>
      <c r="G32" s="626"/>
      <c r="H32" s="626"/>
      <c r="I32" s="626"/>
      <c r="J32" s="627">
        <f t="shared" si="0"/>
        <v>0</v>
      </c>
      <c r="K32" s="365"/>
    </row>
    <row r="33" spans="2:11" ht="14.25" thickTop="1" thickBot="1" x14ac:dyDescent="0.25">
      <c r="B33" s="365"/>
      <c r="C33" s="623"/>
      <c r="D33" s="624"/>
      <c r="E33" s="625" t="s">
        <v>57</v>
      </c>
      <c r="F33" s="626"/>
      <c r="G33" s="626"/>
      <c r="H33" s="626"/>
      <c r="I33" s="626"/>
      <c r="J33" s="627">
        <f t="shared" si="0"/>
        <v>0</v>
      </c>
      <c r="K33" s="365"/>
    </row>
    <row r="34" spans="2:11" ht="17.25" thickTop="1" thickBot="1" x14ac:dyDescent="0.3">
      <c r="B34" s="365"/>
      <c r="C34" s="623"/>
      <c r="D34" s="791" t="s">
        <v>67</v>
      </c>
      <c r="E34" s="792"/>
      <c r="F34" s="129">
        <f>SUM(F35:F37)</f>
        <v>1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1</v>
      </c>
      <c r="K34" s="365"/>
    </row>
    <row r="35" spans="2:11" ht="14.25" thickTop="1" thickBot="1" x14ac:dyDescent="0.25">
      <c r="B35" s="365"/>
      <c r="C35" s="623"/>
      <c r="D35" s="624"/>
      <c r="E35" s="629" t="s">
        <v>59</v>
      </c>
      <c r="F35" s="630"/>
      <c r="G35" s="630"/>
      <c r="H35" s="630"/>
      <c r="I35" s="630"/>
      <c r="J35" s="631">
        <f t="shared" ref="J35:J54" si="1">SUM(F35:I35)</f>
        <v>0</v>
      </c>
      <c r="K35" s="365"/>
    </row>
    <row r="36" spans="2:11" ht="14.25" thickTop="1" thickBot="1" x14ac:dyDescent="0.25">
      <c r="B36" s="365"/>
      <c r="C36" s="623"/>
      <c r="D36" s="624"/>
      <c r="E36" s="629" t="s">
        <v>60</v>
      </c>
      <c r="F36" s="632">
        <v>1</v>
      </c>
      <c r="G36" s="632"/>
      <c r="H36" s="632"/>
      <c r="I36" s="632"/>
      <c r="J36" s="631">
        <f>SUM(F36:I36)</f>
        <v>1</v>
      </c>
      <c r="K36" s="365"/>
    </row>
    <row r="37" spans="2:11" ht="14.25" thickTop="1" thickBot="1" x14ac:dyDescent="0.25">
      <c r="B37" s="365"/>
      <c r="C37" s="623"/>
      <c r="D37" s="624"/>
      <c r="E37" s="121" t="s">
        <v>58</v>
      </c>
      <c r="F37" s="632"/>
      <c r="G37" s="632"/>
      <c r="H37" s="632"/>
      <c r="I37" s="632"/>
      <c r="J37" s="631">
        <f>SUM(F37:I37)</f>
        <v>0</v>
      </c>
      <c r="K37" s="365"/>
    </row>
    <row r="38" spans="2:11" ht="17.25" thickTop="1" thickBot="1" x14ac:dyDescent="0.3">
      <c r="B38" s="365"/>
      <c r="C38" s="633"/>
      <c r="D38" s="791" t="s">
        <v>61</v>
      </c>
      <c r="E38" s="792"/>
      <c r="F38" s="46">
        <f>SUM(F39:F42)</f>
        <v>0</v>
      </c>
      <c r="G38" s="46">
        <f>SUM(G39:G42)</f>
        <v>0</v>
      </c>
      <c r="H38" s="46">
        <f>SUM(H39:H42)</f>
        <v>0</v>
      </c>
      <c r="I38" s="46">
        <f>SUM(I39:I42)</f>
        <v>0</v>
      </c>
      <c r="J38" s="100">
        <f t="shared" si="1"/>
        <v>0</v>
      </c>
      <c r="K38" s="365"/>
    </row>
    <row r="39" spans="2:11" ht="14.25" thickTop="1" thickBot="1" x14ac:dyDescent="0.25">
      <c r="B39" s="365"/>
      <c r="C39" s="633"/>
      <c r="D39" s="634"/>
      <c r="E39" s="635" t="s">
        <v>6</v>
      </c>
      <c r="F39" s="626"/>
      <c r="G39" s="626"/>
      <c r="H39" s="626"/>
      <c r="I39" s="626"/>
      <c r="J39" s="631">
        <f t="shared" si="1"/>
        <v>0</v>
      </c>
      <c r="K39" s="365"/>
    </row>
    <row r="40" spans="2:11" ht="14.25" thickTop="1" thickBot="1" x14ac:dyDescent="0.25">
      <c r="B40" s="365"/>
      <c r="C40" s="633"/>
      <c r="D40" s="634"/>
      <c r="E40" s="635" t="s">
        <v>113</v>
      </c>
      <c r="F40" s="632"/>
      <c r="G40" s="632"/>
      <c r="H40" s="632"/>
      <c r="I40" s="632"/>
      <c r="J40" s="631">
        <f t="shared" si="1"/>
        <v>0</v>
      </c>
      <c r="K40" s="365"/>
    </row>
    <row r="41" spans="2:11" ht="14.25" thickTop="1" thickBot="1" x14ac:dyDescent="0.25">
      <c r="B41" s="365"/>
      <c r="C41" s="633"/>
      <c r="D41" s="634"/>
      <c r="E41" s="635" t="s">
        <v>68</v>
      </c>
      <c r="F41" s="632"/>
      <c r="G41" s="632"/>
      <c r="H41" s="632"/>
      <c r="I41" s="632"/>
      <c r="J41" s="631">
        <f t="shared" si="1"/>
        <v>0</v>
      </c>
      <c r="K41" s="365"/>
    </row>
    <row r="42" spans="2:11" ht="14.25" thickTop="1" thickBot="1" x14ac:dyDescent="0.25">
      <c r="B42" s="365"/>
      <c r="C42" s="633"/>
      <c r="D42" s="634"/>
      <c r="E42" s="121" t="s">
        <v>122</v>
      </c>
      <c r="F42" s="632"/>
      <c r="G42" s="632"/>
      <c r="H42" s="632"/>
      <c r="I42" s="632"/>
      <c r="J42" s="631">
        <f t="shared" si="1"/>
        <v>0</v>
      </c>
      <c r="K42" s="365"/>
    </row>
    <row r="43" spans="2:11" ht="17.25" thickTop="1" thickBot="1" x14ac:dyDescent="0.25">
      <c r="B43" s="365"/>
      <c r="C43" s="633"/>
      <c r="D43" s="791" t="s">
        <v>69</v>
      </c>
      <c r="E43" s="792"/>
      <c r="F43" s="46">
        <f>SUM(F44:F54)</f>
        <v>0</v>
      </c>
      <c r="G43" s="46">
        <f>SUM(G44:G54)</f>
        <v>0</v>
      </c>
      <c r="H43" s="46">
        <f>SUM(H44:H54)</f>
        <v>0</v>
      </c>
      <c r="I43" s="46">
        <f>SUM(I44:I54)</f>
        <v>0</v>
      </c>
      <c r="J43" s="105">
        <f>SUM(F43:I43)</f>
        <v>0</v>
      </c>
      <c r="K43" s="365"/>
    </row>
    <row r="44" spans="2:11" ht="14.25" customHeight="1" thickTop="1" thickBot="1" x14ac:dyDescent="0.25">
      <c r="B44" s="365"/>
      <c r="C44" s="633"/>
      <c r="D44" s="70"/>
      <c r="E44" s="635" t="s">
        <v>53</v>
      </c>
      <c r="F44" s="632"/>
      <c r="G44" s="632"/>
      <c r="H44" s="632"/>
      <c r="I44" s="632"/>
      <c r="J44" s="631">
        <f>SUM(F44:I44)</f>
        <v>0</v>
      </c>
      <c r="K44" s="365"/>
    </row>
    <row r="45" spans="2:11" ht="14.25" customHeight="1" thickTop="1" thickBot="1" x14ac:dyDescent="0.25">
      <c r="B45" s="365"/>
      <c r="C45" s="633"/>
      <c r="D45" s="70"/>
      <c r="E45" s="635" t="s">
        <v>38</v>
      </c>
      <c r="F45" s="632"/>
      <c r="G45" s="632"/>
      <c r="H45" s="632"/>
      <c r="I45" s="632"/>
      <c r="J45" s="631">
        <f t="shared" si="1"/>
        <v>0</v>
      </c>
      <c r="K45" s="365"/>
    </row>
    <row r="46" spans="2:11" ht="14.25" customHeight="1" thickTop="1" thickBot="1" x14ac:dyDescent="0.25">
      <c r="B46" s="365"/>
      <c r="C46" s="633"/>
      <c r="D46" s="634"/>
      <c r="E46" s="636" t="s">
        <v>130</v>
      </c>
      <c r="F46" s="632"/>
      <c r="G46" s="632"/>
      <c r="H46" s="632"/>
      <c r="I46" s="632"/>
      <c r="J46" s="631">
        <f>SUM(F46:I46)</f>
        <v>0</v>
      </c>
      <c r="K46" s="365"/>
    </row>
    <row r="47" spans="2:11" ht="14.25" customHeight="1" thickTop="1" thickBot="1" x14ac:dyDescent="0.25">
      <c r="B47" s="365"/>
      <c r="C47" s="633"/>
      <c r="D47" s="637"/>
      <c r="E47" s="635" t="s">
        <v>48</v>
      </c>
      <c r="F47" s="632"/>
      <c r="G47" s="632"/>
      <c r="H47" s="632"/>
      <c r="I47" s="632"/>
      <c r="J47" s="631">
        <f t="shared" si="1"/>
        <v>0</v>
      </c>
      <c r="K47" s="365"/>
    </row>
    <row r="48" spans="2:11" ht="14.25" customHeight="1" thickTop="1" thickBot="1" x14ac:dyDescent="0.25">
      <c r="B48" s="365"/>
      <c r="C48" s="633"/>
      <c r="D48" s="634"/>
      <c r="E48" s="635" t="s">
        <v>123</v>
      </c>
      <c r="F48" s="632"/>
      <c r="G48" s="632"/>
      <c r="H48" s="632"/>
      <c r="I48" s="632"/>
      <c r="J48" s="638">
        <f t="shared" si="1"/>
        <v>0</v>
      </c>
      <c r="K48" s="365"/>
    </row>
    <row r="49" spans="1:12" ht="14.25" customHeight="1" thickTop="1" thickBot="1" x14ac:dyDescent="0.25">
      <c r="B49" s="365"/>
      <c r="C49" s="633"/>
      <c r="D49" s="639"/>
      <c r="E49" s="635" t="s">
        <v>43</v>
      </c>
      <c r="F49" s="632"/>
      <c r="G49" s="632"/>
      <c r="H49" s="632"/>
      <c r="I49" s="632"/>
      <c r="J49" s="638">
        <f t="shared" si="1"/>
        <v>0</v>
      </c>
      <c r="K49" s="365"/>
    </row>
    <row r="50" spans="1:12" ht="14.25" customHeight="1" thickTop="1" thickBot="1" x14ac:dyDescent="0.25">
      <c r="B50" s="365"/>
      <c r="C50" s="633"/>
      <c r="D50" s="639"/>
      <c r="E50" s="635" t="s">
        <v>70</v>
      </c>
      <c r="F50" s="632"/>
      <c r="G50" s="632"/>
      <c r="H50" s="632"/>
      <c r="I50" s="632"/>
      <c r="J50" s="638">
        <f t="shared" si="1"/>
        <v>0</v>
      </c>
      <c r="K50" s="365"/>
    </row>
    <row r="51" spans="1:12" ht="14.25" customHeight="1" thickTop="1" thickBot="1" x14ac:dyDescent="0.25">
      <c r="B51" s="365"/>
      <c r="C51" s="633"/>
      <c r="D51" s="639"/>
      <c r="E51" s="635" t="s">
        <v>71</v>
      </c>
      <c r="F51" s="632"/>
      <c r="G51" s="632"/>
      <c r="H51" s="632"/>
      <c r="I51" s="632"/>
      <c r="J51" s="638">
        <f t="shared" si="1"/>
        <v>0</v>
      </c>
      <c r="K51" s="365"/>
    </row>
    <row r="52" spans="1:12" ht="14.25" customHeight="1" thickTop="1" thickBot="1" x14ac:dyDescent="0.25">
      <c r="B52" s="365"/>
      <c r="C52" s="633"/>
      <c r="D52" s="639"/>
      <c r="E52" s="635" t="s">
        <v>72</v>
      </c>
      <c r="F52" s="632"/>
      <c r="G52" s="632"/>
      <c r="H52" s="632"/>
      <c r="I52" s="632"/>
      <c r="J52" s="638">
        <f t="shared" si="1"/>
        <v>0</v>
      </c>
      <c r="K52" s="365"/>
    </row>
    <row r="53" spans="1:12" ht="14.25" customHeight="1" thickTop="1" thickBot="1" x14ac:dyDescent="0.25">
      <c r="A53" s="72"/>
      <c r="B53" s="365"/>
      <c r="C53" s="633"/>
      <c r="D53" s="639"/>
      <c r="E53" s="124" t="s">
        <v>114</v>
      </c>
      <c r="F53" s="632"/>
      <c r="G53" s="632"/>
      <c r="H53" s="632"/>
      <c r="I53" s="632"/>
      <c r="J53" s="638">
        <f t="shared" si="1"/>
        <v>0</v>
      </c>
      <c r="K53" s="365"/>
    </row>
    <row r="54" spans="1:12" ht="14.25" customHeight="1" thickTop="1" thickBot="1" x14ac:dyDescent="0.25">
      <c r="B54" s="365"/>
      <c r="C54" s="633"/>
      <c r="D54" s="640"/>
      <c r="E54" s="635" t="s">
        <v>73</v>
      </c>
      <c r="F54" s="632"/>
      <c r="G54" s="632"/>
      <c r="H54" s="632"/>
      <c r="I54" s="632"/>
      <c r="J54" s="638">
        <f t="shared" si="1"/>
        <v>0</v>
      </c>
      <c r="K54" s="365"/>
    </row>
    <row r="55" spans="1:12" ht="17.25" thickTop="1" thickBot="1" x14ac:dyDescent="0.25">
      <c r="B55" s="365"/>
      <c r="C55" s="633"/>
      <c r="D55" s="793" t="s">
        <v>112</v>
      </c>
      <c r="E55" s="794"/>
      <c r="F55" s="130">
        <f>SUM(F56:F64)</f>
        <v>0</v>
      </c>
      <c r="G55" s="130">
        <f>SUM(G56:G64)</f>
        <v>2</v>
      </c>
      <c r="H55" s="130">
        <f>SUM(H56:H64)</f>
        <v>0</v>
      </c>
      <c r="I55" s="130">
        <f>SUM(I56:I64)</f>
        <v>0</v>
      </c>
      <c r="J55" s="105">
        <f>SUM(F55:F55:I55)</f>
        <v>2</v>
      </c>
      <c r="K55" s="365"/>
      <c r="L55" s="614"/>
    </row>
    <row r="56" spans="1:12" ht="14.25" customHeight="1" thickTop="1" thickBot="1" x14ac:dyDescent="0.25">
      <c r="B56" s="365"/>
      <c r="C56" s="633"/>
      <c r="D56" s="126"/>
      <c r="E56" s="635" t="s">
        <v>75</v>
      </c>
      <c r="F56" s="632"/>
      <c r="G56" s="632"/>
      <c r="H56" s="632"/>
      <c r="I56" s="632"/>
      <c r="J56" s="106">
        <f>SUM(F56:F56:I56)</f>
        <v>0</v>
      </c>
      <c r="K56" s="365"/>
    </row>
    <row r="57" spans="1:12" ht="14.25" customHeight="1" thickTop="1" thickBot="1" x14ac:dyDescent="0.25">
      <c r="B57" s="365"/>
      <c r="C57" s="633"/>
      <c r="D57" s="70"/>
      <c r="E57" s="635" t="s">
        <v>76</v>
      </c>
      <c r="F57" s="632"/>
      <c r="G57" s="632"/>
      <c r="H57" s="632"/>
      <c r="I57" s="632"/>
      <c r="J57" s="106">
        <f>(I57+H57+G57+F57)</f>
        <v>0</v>
      </c>
      <c r="K57" s="365"/>
    </row>
    <row r="58" spans="1:12" ht="14.25" customHeight="1" thickTop="1" thickBot="1" x14ac:dyDescent="0.25">
      <c r="B58" s="365"/>
      <c r="C58" s="633"/>
      <c r="D58" s="70"/>
      <c r="E58" s="635" t="s">
        <v>38</v>
      </c>
      <c r="F58" s="632"/>
      <c r="G58" s="632"/>
      <c r="H58" s="632"/>
      <c r="I58" s="632"/>
      <c r="J58" s="106">
        <f>(I58+H58+G58+F58)</f>
        <v>0</v>
      </c>
      <c r="K58" s="365"/>
    </row>
    <row r="59" spans="1:12" ht="14.25" customHeight="1" thickTop="1" thickBot="1" x14ac:dyDescent="0.25">
      <c r="B59" s="365"/>
      <c r="C59" s="633"/>
      <c r="D59" s="70"/>
      <c r="E59" s="635" t="s">
        <v>52</v>
      </c>
      <c r="F59" s="632"/>
      <c r="G59" s="632">
        <v>1</v>
      </c>
      <c r="H59" s="632"/>
      <c r="I59" s="632"/>
      <c r="J59" s="106">
        <f>(I59+H59+G59+F59)</f>
        <v>1</v>
      </c>
      <c r="K59" s="365"/>
    </row>
    <row r="60" spans="1:12" ht="14.25" customHeight="1" thickTop="1" thickBot="1" x14ac:dyDescent="0.25">
      <c r="B60" s="365"/>
      <c r="C60" s="633"/>
      <c r="D60" s="127"/>
      <c r="E60" s="635" t="s">
        <v>74</v>
      </c>
      <c r="F60" s="632"/>
      <c r="G60" s="632"/>
      <c r="H60" s="632"/>
      <c r="I60" s="632"/>
      <c r="J60" s="106">
        <f>SUM(F60:F60:I60)</f>
        <v>0</v>
      </c>
      <c r="K60" s="365"/>
    </row>
    <row r="61" spans="1:12" ht="14.25" customHeight="1" thickTop="1" thickBot="1" x14ac:dyDescent="0.25">
      <c r="B61" s="365"/>
      <c r="C61" s="633"/>
      <c r="D61" s="127"/>
      <c r="E61" s="641" t="s">
        <v>156</v>
      </c>
      <c r="F61" s="632"/>
      <c r="G61" s="632"/>
      <c r="H61" s="632"/>
      <c r="I61" s="632"/>
      <c r="J61" s="106">
        <f>SUM(F61:F61:I61)</f>
        <v>0</v>
      </c>
      <c r="K61" s="365"/>
    </row>
    <row r="62" spans="1:12" ht="14.25" customHeight="1" thickTop="1" thickBot="1" x14ac:dyDescent="0.25">
      <c r="B62" s="365"/>
      <c r="C62" s="633"/>
      <c r="D62" s="127"/>
      <c r="E62" s="635" t="s">
        <v>51</v>
      </c>
      <c r="F62" s="632"/>
      <c r="G62" s="632"/>
      <c r="H62" s="632"/>
      <c r="I62" s="632"/>
      <c r="J62" s="106">
        <f>SUM(F62:F62:I62)</f>
        <v>0</v>
      </c>
      <c r="K62" s="365"/>
    </row>
    <row r="63" spans="1:12" ht="14.25" customHeight="1" thickTop="1" thickBot="1" x14ac:dyDescent="0.25">
      <c r="B63" s="365"/>
      <c r="C63" s="633"/>
      <c r="D63" s="127"/>
      <c r="E63" s="641" t="s">
        <v>131</v>
      </c>
      <c r="F63" s="632"/>
      <c r="G63" s="632">
        <v>1</v>
      </c>
      <c r="H63" s="632"/>
      <c r="I63" s="632"/>
      <c r="J63" s="106">
        <f>SUM(F63:F63:I63)</f>
        <v>1</v>
      </c>
      <c r="K63" s="365"/>
    </row>
    <row r="64" spans="1:12" ht="14.25" customHeight="1" thickTop="1" thickBot="1" x14ac:dyDescent="0.25">
      <c r="B64" s="365"/>
      <c r="C64" s="633"/>
      <c r="D64" s="70"/>
      <c r="E64" s="641" t="s">
        <v>132</v>
      </c>
      <c r="F64" s="632"/>
      <c r="G64" s="632"/>
      <c r="H64" s="632"/>
      <c r="I64" s="632"/>
      <c r="J64" s="106">
        <f>SUM(F64:F64:I64)</f>
        <v>0</v>
      </c>
      <c r="K64" s="633"/>
    </row>
    <row r="65" spans="2:11" ht="3.75" customHeight="1" thickTop="1" thickBot="1" x14ac:dyDescent="0.25">
      <c r="B65" s="642"/>
      <c r="C65" s="643"/>
      <c r="D65" s="49"/>
      <c r="E65" s="644"/>
      <c r="F65" s="51"/>
      <c r="G65" s="51"/>
      <c r="H65" s="51"/>
      <c r="I65" s="52"/>
      <c r="J65" s="645"/>
      <c r="K65" s="643"/>
    </row>
    <row r="66" spans="2:11" ht="13.5" thickTop="1" x14ac:dyDescent="0.2">
      <c r="B66" s="365"/>
      <c r="C66" s="795" t="s">
        <v>27</v>
      </c>
      <c r="D66" s="796"/>
      <c r="E66" s="796"/>
      <c r="F66" s="796"/>
      <c r="G66" s="796"/>
      <c r="H66" s="796"/>
      <c r="I66" s="797"/>
      <c r="J66" s="804">
        <f>(J71+J73+J74+J75+J79+J80+J81+J82+J84+J86+J37+J48+J50+J51+J54+J56+J57+J58+J62)</f>
        <v>2</v>
      </c>
      <c r="K66" s="365"/>
    </row>
    <row r="67" spans="2:11" x14ac:dyDescent="0.2">
      <c r="B67" s="365"/>
      <c r="C67" s="798"/>
      <c r="D67" s="799"/>
      <c r="E67" s="799"/>
      <c r="F67" s="799"/>
      <c r="G67" s="799"/>
      <c r="H67" s="799"/>
      <c r="I67" s="800"/>
      <c r="J67" s="805"/>
      <c r="K67" s="365"/>
    </row>
    <row r="68" spans="2:11" ht="13.5" thickBot="1" x14ac:dyDescent="0.25">
      <c r="B68" s="365"/>
      <c r="C68" s="801"/>
      <c r="D68" s="802"/>
      <c r="E68" s="802"/>
      <c r="F68" s="802"/>
      <c r="G68" s="802"/>
      <c r="H68" s="802"/>
      <c r="I68" s="803"/>
      <c r="J68" s="806"/>
      <c r="K68" s="633"/>
    </row>
    <row r="69" spans="2:11" ht="14.25" customHeight="1" thickTop="1" thickBot="1" x14ac:dyDescent="0.25">
      <c r="B69" s="646"/>
      <c r="C69" s="16"/>
      <c r="D69" s="16"/>
      <c r="E69" s="16"/>
      <c r="F69" s="647"/>
      <c r="G69" s="647"/>
      <c r="H69" s="647"/>
      <c r="I69" s="648"/>
      <c r="J69" s="649"/>
      <c r="K69" s="365"/>
    </row>
    <row r="70" spans="2:11" ht="15.95" customHeight="1" thickTop="1" thickBot="1" x14ac:dyDescent="0.25">
      <c r="B70" s="646"/>
      <c r="C70" s="16"/>
      <c r="D70" s="791" t="s">
        <v>133</v>
      </c>
      <c r="E70" s="792"/>
      <c r="F70" s="46">
        <f>(F71)</f>
        <v>0</v>
      </c>
      <c r="G70" s="46">
        <f>(G71)</f>
        <v>0</v>
      </c>
      <c r="H70" s="46">
        <f>(H71)</f>
        <v>0</v>
      </c>
      <c r="I70" s="46">
        <f>(I71)</f>
        <v>0</v>
      </c>
      <c r="J70" s="46">
        <f>SUM(F70:I70)</f>
        <v>0</v>
      </c>
      <c r="K70" s="365"/>
    </row>
    <row r="71" spans="2:11" ht="14.25" customHeight="1" thickTop="1" thickBot="1" x14ac:dyDescent="0.25">
      <c r="B71" s="646"/>
      <c r="C71" s="16"/>
      <c r="D71" s="634"/>
      <c r="E71" s="650" t="s">
        <v>117</v>
      </c>
      <c r="F71" s="632"/>
      <c r="G71" s="632"/>
      <c r="H71" s="632"/>
      <c r="I71" s="632"/>
      <c r="J71" s="638">
        <f>SUM(F71:I71)</f>
        <v>0</v>
      </c>
      <c r="K71" s="365"/>
    </row>
    <row r="72" spans="2:11" ht="14.25" customHeight="1" thickTop="1" thickBot="1" x14ac:dyDescent="0.25">
      <c r="B72" s="365"/>
      <c r="C72" s="651"/>
      <c r="D72" s="791" t="s">
        <v>134</v>
      </c>
      <c r="E72" s="792"/>
      <c r="F72" s="46">
        <f>SUM(F73:F75)</f>
        <v>0</v>
      </c>
      <c r="G72" s="46">
        <f>SUM(G73:G75)</f>
        <v>0</v>
      </c>
      <c r="H72" s="46">
        <f>SUM(H73:H75)</f>
        <v>0</v>
      </c>
      <c r="I72" s="46">
        <f>SUM(I73:I75)</f>
        <v>0</v>
      </c>
      <c r="J72" s="46">
        <f t="shared" ref="J72:J86" si="2">SUM(F72:I72)</f>
        <v>0</v>
      </c>
      <c r="K72" s="365"/>
    </row>
    <row r="73" spans="2:11" ht="14.25" thickTop="1" thickBot="1" x14ac:dyDescent="0.25">
      <c r="B73" s="365"/>
      <c r="C73" s="651"/>
      <c r="D73" s="634"/>
      <c r="E73" s="650" t="s">
        <v>28</v>
      </c>
      <c r="F73" s="632"/>
      <c r="G73" s="632"/>
      <c r="H73" s="632"/>
      <c r="I73" s="632"/>
      <c r="J73" s="638">
        <f t="shared" si="2"/>
        <v>0</v>
      </c>
      <c r="K73" s="365"/>
    </row>
    <row r="74" spans="2:11" ht="14.25" thickTop="1" thickBot="1" x14ac:dyDescent="0.25">
      <c r="B74" s="365"/>
      <c r="C74" s="651"/>
      <c r="D74" s="634"/>
      <c r="E74" s="652" t="s">
        <v>77</v>
      </c>
      <c r="F74" s="632"/>
      <c r="G74" s="632"/>
      <c r="H74" s="632"/>
      <c r="I74" s="632"/>
      <c r="J74" s="638">
        <f t="shared" si="2"/>
        <v>0</v>
      </c>
      <c r="K74" s="365"/>
    </row>
    <row r="75" spans="2:11" ht="14.25" thickTop="1" thickBot="1" x14ac:dyDescent="0.25">
      <c r="B75" s="365"/>
      <c r="C75" s="651"/>
      <c r="D75" s="637"/>
      <c r="E75" s="653" t="s">
        <v>174</v>
      </c>
      <c r="F75" s="632"/>
      <c r="G75" s="632"/>
      <c r="H75" s="632"/>
      <c r="I75" s="632"/>
      <c r="J75" s="649">
        <f t="shared" si="2"/>
        <v>0</v>
      </c>
      <c r="K75" s="365"/>
    </row>
    <row r="76" spans="2:11" ht="35.25" customHeight="1" thickTop="1" thickBot="1" x14ac:dyDescent="0.3">
      <c r="B76" s="365"/>
      <c r="C76" s="818" t="s">
        <v>49</v>
      </c>
      <c r="D76" s="819"/>
      <c r="E76" s="819"/>
      <c r="F76" s="819"/>
      <c r="G76" s="819"/>
      <c r="H76" s="819"/>
      <c r="I76" s="820"/>
      <c r="J76" s="202">
        <f>(H247-J66)</f>
        <v>299</v>
      </c>
      <c r="K76" s="365"/>
    </row>
    <row r="77" spans="2:11" ht="17.25" thickTop="1" thickBot="1" x14ac:dyDescent="0.3">
      <c r="B77" s="365"/>
      <c r="C77" s="616"/>
      <c r="D77" s="821" t="s">
        <v>136</v>
      </c>
      <c r="E77" s="822"/>
      <c r="F77" s="654"/>
      <c r="G77" s="654"/>
      <c r="H77" s="654"/>
      <c r="I77" s="654"/>
      <c r="J77" s="225">
        <f>SUM(F77:I77)</f>
        <v>0</v>
      </c>
      <c r="K77" s="365"/>
    </row>
    <row r="78" spans="2:11" ht="17.25" thickTop="1" thickBot="1" x14ac:dyDescent="0.3">
      <c r="B78" s="365"/>
      <c r="C78" s="616"/>
      <c r="D78" s="821" t="s">
        <v>135</v>
      </c>
      <c r="E78" s="822"/>
      <c r="F78" s="117">
        <f>(F79+F80+F81+F82+F83+F84+F85+F86)</f>
        <v>4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6">
        <f>SUM(F78:I78)</f>
        <v>4</v>
      </c>
      <c r="K78" s="365"/>
    </row>
    <row r="79" spans="2:11" ht="14.25" customHeight="1" thickTop="1" thickBot="1" x14ac:dyDescent="0.25">
      <c r="B79" s="365"/>
      <c r="C79" s="616"/>
      <c r="D79" s="634"/>
      <c r="E79" s="650" t="s">
        <v>39</v>
      </c>
      <c r="F79" s="654"/>
      <c r="G79" s="654"/>
      <c r="H79" s="654"/>
      <c r="I79" s="654"/>
      <c r="J79" s="655">
        <f t="shared" si="2"/>
        <v>0</v>
      </c>
      <c r="K79" s="365"/>
    </row>
    <row r="80" spans="2:11" ht="14.25" customHeight="1" thickTop="1" thickBot="1" x14ac:dyDescent="0.25">
      <c r="B80" s="365"/>
      <c r="C80" s="616"/>
      <c r="D80" s="634"/>
      <c r="E80" s="652" t="s">
        <v>78</v>
      </c>
      <c r="F80" s="654">
        <v>2</v>
      </c>
      <c r="G80" s="654"/>
      <c r="H80" s="654"/>
      <c r="I80" s="654"/>
      <c r="J80" s="656">
        <f>SUM(F80:I80)</f>
        <v>2</v>
      </c>
      <c r="K80" s="365"/>
    </row>
    <row r="81" spans="2:12" ht="14.25" customHeight="1" thickTop="1" thickBot="1" x14ac:dyDescent="0.25">
      <c r="B81" s="365"/>
      <c r="C81" s="616"/>
      <c r="D81" s="634"/>
      <c r="E81" s="652" t="s">
        <v>79</v>
      </c>
      <c r="F81" s="654"/>
      <c r="G81" s="654"/>
      <c r="H81" s="654"/>
      <c r="I81" s="654"/>
      <c r="J81" s="656">
        <f t="shared" si="2"/>
        <v>0</v>
      </c>
      <c r="K81" s="365"/>
    </row>
    <row r="82" spans="2:12" ht="14.25" customHeight="1" thickTop="1" thickBot="1" x14ac:dyDescent="0.25">
      <c r="B82" s="365"/>
      <c r="C82" s="616"/>
      <c r="D82" s="634"/>
      <c r="E82" s="652" t="s">
        <v>80</v>
      </c>
      <c r="F82" s="654"/>
      <c r="G82" s="654"/>
      <c r="H82" s="654"/>
      <c r="I82" s="654"/>
      <c r="J82" s="656">
        <f t="shared" si="2"/>
        <v>0</v>
      </c>
      <c r="K82" s="365"/>
    </row>
    <row r="83" spans="2:12" ht="14.25" customHeight="1" thickTop="1" thickBot="1" x14ac:dyDescent="0.25">
      <c r="B83" s="365"/>
      <c r="C83" s="616"/>
      <c r="D83" s="634"/>
      <c r="E83" s="652" t="s">
        <v>81</v>
      </c>
      <c r="F83" s="654"/>
      <c r="G83" s="654"/>
      <c r="H83" s="654"/>
      <c r="I83" s="654"/>
      <c r="J83" s="656">
        <f t="shared" si="2"/>
        <v>0</v>
      </c>
      <c r="K83" s="365"/>
    </row>
    <row r="84" spans="2:12" ht="14.25" customHeight="1" thickTop="1" thickBot="1" x14ac:dyDescent="0.25">
      <c r="B84" s="365"/>
      <c r="C84" s="616"/>
      <c r="D84" s="634"/>
      <c r="E84" s="652" t="s">
        <v>82</v>
      </c>
      <c r="F84" s="654"/>
      <c r="G84" s="654"/>
      <c r="H84" s="654"/>
      <c r="I84" s="654"/>
      <c r="J84" s="656">
        <f t="shared" si="2"/>
        <v>0</v>
      </c>
      <c r="K84" s="365"/>
    </row>
    <row r="85" spans="2:12" ht="14.25" customHeight="1" thickTop="1" thickBot="1" x14ac:dyDescent="0.25">
      <c r="B85" s="365"/>
      <c r="C85" s="616"/>
      <c r="D85" s="634"/>
      <c r="E85" s="652" t="s">
        <v>83</v>
      </c>
      <c r="F85" s="654">
        <v>2</v>
      </c>
      <c r="G85" s="654"/>
      <c r="H85" s="654"/>
      <c r="I85" s="654"/>
      <c r="J85" s="656">
        <f t="shared" si="2"/>
        <v>2</v>
      </c>
      <c r="K85" s="365"/>
    </row>
    <row r="86" spans="2:12" ht="14.25" customHeight="1" thickTop="1" thickBot="1" x14ac:dyDescent="0.25">
      <c r="B86" s="365"/>
      <c r="C86" s="616"/>
      <c r="D86" s="634"/>
      <c r="E86" s="635" t="s">
        <v>41</v>
      </c>
      <c r="F86" s="654"/>
      <c r="G86" s="654"/>
      <c r="H86" s="654"/>
      <c r="I86" s="654"/>
      <c r="J86" s="656">
        <f t="shared" si="2"/>
        <v>0</v>
      </c>
      <c r="K86" s="365"/>
    </row>
    <row r="87" spans="2:12" ht="4.5" customHeight="1" thickTop="1" thickBot="1" x14ac:dyDescent="0.25">
      <c r="B87" s="365"/>
      <c r="C87" s="10" t="s">
        <v>11</v>
      </c>
      <c r="D87" s="633"/>
      <c r="E87" s="365"/>
      <c r="F87" s="616"/>
      <c r="G87" s="616"/>
      <c r="H87" s="616"/>
      <c r="I87" s="616"/>
      <c r="J87" s="616"/>
      <c r="K87" s="616"/>
    </row>
    <row r="88" spans="2:12" ht="14.25" customHeight="1" thickTop="1" thickBot="1" x14ac:dyDescent="0.25">
      <c r="B88" s="365"/>
      <c r="C88" s="795" t="s">
        <v>84</v>
      </c>
      <c r="D88" s="796"/>
      <c r="E88" s="796"/>
      <c r="F88" s="796"/>
      <c r="G88" s="797"/>
      <c r="H88" s="787" t="s">
        <v>0</v>
      </c>
      <c r="I88" s="788"/>
      <c r="J88" s="365"/>
      <c r="K88" s="365"/>
    </row>
    <row r="89" spans="2:12" ht="14.25" customHeight="1" thickTop="1" thickBot="1" x14ac:dyDescent="0.25">
      <c r="B89" s="365"/>
      <c r="C89" s="798"/>
      <c r="D89" s="799"/>
      <c r="E89" s="799"/>
      <c r="F89" s="799"/>
      <c r="G89" s="800"/>
      <c r="H89" s="823">
        <f>SUM(H91:I94)</f>
        <v>1</v>
      </c>
      <c r="I89" s="823"/>
      <c r="J89" s="365"/>
      <c r="K89" s="365"/>
    </row>
    <row r="90" spans="2:12" ht="12.75" customHeight="1" thickTop="1" thickBot="1" x14ac:dyDescent="0.25">
      <c r="B90" s="365"/>
      <c r="C90" s="801"/>
      <c r="D90" s="802"/>
      <c r="E90" s="802"/>
      <c r="F90" s="802"/>
      <c r="G90" s="803"/>
      <c r="H90" s="823"/>
      <c r="I90" s="823"/>
      <c r="J90" s="365"/>
      <c r="K90" s="365"/>
      <c r="L90" s="617"/>
    </row>
    <row r="91" spans="2:12" ht="14.25" customHeight="1" thickTop="1" thickBot="1" x14ac:dyDescent="0.25">
      <c r="B91" s="365"/>
      <c r="C91" s="633"/>
      <c r="D91" s="616"/>
      <c r="E91" s="813" t="s">
        <v>138</v>
      </c>
      <c r="F91" s="814"/>
      <c r="G91" s="657"/>
      <c r="H91" s="815">
        <f>SUM(F91:G91)</f>
        <v>0</v>
      </c>
      <c r="I91" s="815"/>
      <c r="J91" s="365"/>
      <c r="K91" s="616"/>
    </row>
    <row r="92" spans="2:12" ht="14.25" customHeight="1" thickTop="1" thickBot="1" x14ac:dyDescent="0.25">
      <c r="B92" s="365"/>
      <c r="C92" s="633"/>
      <c r="D92" s="616"/>
      <c r="E92" s="658" t="s">
        <v>137</v>
      </c>
      <c r="F92" s="600"/>
      <c r="G92" s="657"/>
      <c r="H92" s="815">
        <f>SUM(F92:G92)</f>
        <v>0</v>
      </c>
      <c r="I92" s="815"/>
      <c r="J92" s="365"/>
      <c r="K92" s="616"/>
    </row>
    <row r="93" spans="2:12" ht="14.25" customHeight="1" thickTop="1" thickBot="1" x14ac:dyDescent="0.25">
      <c r="B93" s="365"/>
      <c r="C93" s="633"/>
      <c r="D93" s="616"/>
      <c r="E93" s="658" t="s">
        <v>139</v>
      </c>
      <c r="F93" s="600"/>
      <c r="G93" s="657">
        <v>1</v>
      </c>
      <c r="H93" s="815">
        <f>SUM(F93:G93)</f>
        <v>1</v>
      </c>
      <c r="I93" s="815"/>
      <c r="J93" s="365"/>
      <c r="K93" s="616"/>
    </row>
    <row r="94" spans="2:12" ht="14.25" customHeight="1" thickTop="1" thickBot="1" x14ac:dyDescent="0.25">
      <c r="B94" s="365"/>
      <c r="C94" s="10" t="s">
        <v>9</v>
      </c>
      <c r="D94" s="365"/>
      <c r="E94" s="816" t="s">
        <v>140</v>
      </c>
      <c r="F94" s="817"/>
      <c r="G94" s="659"/>
      <c r="H94" s="815">
        <f>SUM(F94:G94)</f>
        <v>0</v>
      </c>
      <c r="I94" s="815"/>
      <c r="J94" s="365"/>
      <c r="K94" s="616"/>
    </row>
    <row r="95" spans="2:12" ht="15" customHeight="1" thickTop="1" thickBot="1" x14ac:dyDescent="0.25">
      <c r="B95" s="365"/>
      <c r="C95" s="828" t="s">
        <v>141</v>
      </c>
      <c r="D95" s="829"/>
      <c r="E95" s="829"/>
      <c r="F95" s="829"/>
      <c r="G95" s="829"/>
      <c r="H95" s="830"/>
      <c r="I95" s="837" t="s">
        <v>0</v>
      </c>
      <c r="J95" s="838"/>
      <c r="K95" s="365"/>
      <c r="L95" s="617"/>
    </row>
    <row r="96" spans="2:12" ht="18" customHeight="1" thickTop="1" x14ac:dyDescent="0.2">
      <c r="B96" s="365"/>
      <c r="C96" s="831"/>
      <c r="D96" s="832"/>
      <c r="E96" s="832"/>
      <c r="F96" s="832"/>
      <c r="G96" s="832"/>
      <c r="H96" s="833"/>
      <c r="I96" s="771">
        <f>(I98+I137+I173+I211+I215+I218+I223+I227+I232+I237+I242)</f>
        <v>27</v>
      </c>
      <c r="J96" s="772"/>
      <c r="K96" s="365"/>
      <c r="L96" s="617"/>
    </row>
    <row r="97" spans="2:15" ht="21" customHeight="1" thickBot="1" x14ac:dyDescent="0.25">
      <c r="B97" s="365"/>
      <c r="C97" s="834"/>
      <c r="D97" s="835"/>
      <c r="E97" s="835"/>
      <c r="F97" s="835"/>
      <c r="G97" s="835"/>
      <c r="H97" s="836"/>
      <c r="I97" s="773"/>
      <c r="J97" s="774"/>
      <c r="K97" s="365"/>
      <c r="L97" s="617"/>
    </row>
    <row r="98" spans="2:15" ht="15" customHeight="1" thickTop="1" thickBot="1" x14ac:dyDescent="0.25">
      <c r="B98" s="365"/>
      <c r="C98" s="660"/>
      <c r="D98" s="138">
        <v>7.1</v>
      </c>
      <c r="E98" s="139" t="s">
        <v>124</v>
      </c>
      <c r="F98" s="618"/>
      <c r="G98" s="618"/>
      <c r="H98" s="618"/>
      <c r="I98" s="807">
        <f>(I99+I105+I111+I117+I121+I125+I131)</f>
        <v>0</v>
      </c>
      <c r="J98" s="807"/>
      <c r="K98" s="365"/>
    </row>
    <row r="99" spans="2:15" ht="12.75" customHeight="1" thickTop="1" thickBot="1" x14ac:dyDescent="0.25">
      <c r="B99" s="365"/>
      <c r="C99" s="651"/>
      <c r="D99" s="651"/>
      <c r="E99" s="203" t="s">
        <v>85</v>
      </c>
      <c r="F99" s="661"/>
      <c r="G99" s="661"/>
      <c r="H99" s="661"/>
      <c r="I99" s="839">
        <f>(I100+I101+I102+I103+I104)</f>
        <v>0</v>
      </c>
      <c r="J99" s="840"/>
      <c r="K99" s="365"/>
    </row>
    <row r="100" spans="2:15" ht="12.75" customHeight="1" thickTop="1" thickBot="1" x14ac:dyDescent="0.25">
      <c r="B100" s="365"/>
      <c r="C100" s="616"/>
      <c r="D100" s="616"/>
      <c r="E100" s="662" t="s">
        <v>42</v>
      </c>
      <c r="F100" s="663"/>
      <c r="G100" s="663"/>
      <c r="H100" s="664"/>
      <c r="I100" s="827"/>
      <c r="J100" s="827"/>
      <c r="K100" s="365"/>
    </row>
    <row r="101" spans="2:15" ht="15" customHeight="1" thickTop="1" thickBot="1" x14ac:dyDescent="0.25">
      <c r="B101" s="365"/>
      <c r="C101" s="616"/>
      <c r="D101" s="666"/>
      <c r="E101" s="667" t="s">
        <v>142</v>
      </c>
      <c r="F101" s="668"/>
      <c r="G101" s="668"/>
      <c r="H101" s="669"/>
      <c r="I101" s="824"/>
      <c r="J101" s="825"/>
      <c r="K101" s="616"/>
    </row>
    <row r="102" spans="2:15" ht="15" customHeight="1" thickTop="1" thickBot="1" x14ac:dyDescent="0.25">
      <c r="B102" s="365"/>
      <c r="C102" s="616"/>
      <c r="D102" s="616"/>
      <c r="E102" s="667" t="s">
        <v>22</v>
      </c>
      <c r="F102" s="668"/>
      <c r="G102" s="668"/>
      <c r="H102" s="669"/>
      <c r="I102" s="824"/>
      <c r="J102" s="825"/>
      <c r="K102" s="616"/>
    </row>
    <row r="103" spans="2:15" ht="15" customHeight="1" thickTop="1" thickBot="1" x14ac:dyDescent="0.25">
      <c r="B103" s="365"/>
      <c r="C103" s="616"/>
      <c r="D103" s="616"/>
      <c r="E103" s="667" t="s">
        <v>21</v>
      </c>
      <c r="F103" s="668"/>
      <c r="G103" s="668"/>
      <c r="H103" s="669"/>
      <c r="I103" s="824"/>
      <c r="J103" s="825"/>
      <c r="K103" s="616"/>
    </row>
    <row r="104" spans="2:15" ht="15" customHeight="1" thickTop="1" thickBot="1" x14ac:dyDescent="0.25">
      <c r="B104" s="365"/>
      <c r="C104" s="616"/>
      <c r="D104" s="616"/>
      <c r="E104" s="670" t="s">
        <v>143</v>
      </c>
      <c r="F104" s="660"/>
      <c r="G104" s="660"/>
      <c r="H104" s="660"/>
      <c r="I104" s="826"/>
      <c r="J104" s="826"/>
      <c r="K104" s="616"/>
    </row>
    <row r="105" spans="2:15" ht="13.5" customHeight="1" thickTop="1" thickBot="1" x14ac:dyDescent="0.25">
      <c r="B105" s="365"/>
      <c r="C105" s="616"/>
      <c r="D105" s="616"/>
      <c r="E105" s="204" t="s">
        <v>29</v>
      </c>
      <c r="F105" s="671"/>
      <c r="G105" s="671"/>
      <c r="H105" s="671"/>
      <c r="I105" s="815">
        <f>SUM(I106:J110)</f>
        <v>0</v>
      </c>
      <c r="J105" s="815"/>
      <c r="K105" s="616"/>
    </row>
    <row r="106" spans="2:15" ht="13.5" customHeight="1" thickTop="1" thickBot="1" x14ac:dyDescent="0.25">
      <c r="B106" s="365"/>
      <c r="C106" s="616"/>
      <c r="D106" s="666"/>
      <c r="E106" s="662" t="s">
        <v>42</v>
      </c>
      <c r="F106" s="663"/>
      <c r="G106" s="663"/>
      <c r="H106" s="664"/>
      <c r="I106" s="827"/>
      <c r="J106" s="827"/>
      <c r="K106" s="616"/>
      <c r="L106" s="617"/>
    </row>
    <row r="107" spans="2:15" ht="14.25" thickTop="1" thickBot="1" x14ac:dyDescent="0.25">
      <c r="B107" s="365"/>
      <c r="C107" s="616"/>
      <c r="D107" s="666"/>
      <c r="E107" s="667" t="s">
        <v>142</v>
      </c>
      <c r="F107" s="668"/>
      <c r="G107" s="668"/>
      <c r="H107" s="669"/>
      <c r="I107" s="824"/>
      <c r="J107" s="825"/>
      <c r="K107" s="616"/>
      <c r="L107" s="617"/>
    </row>
    <row r="108" spans="2:15" ht="14.25" thickTop="1" thickBot="1" x14ac:dyDescent="0.25">
      <c r="B108" s="365"/>
      <c r="C108" s="616"/>
      <c r="D108" s="666"/>
      <c r="E108" s="667" t="s">
        <v>22</v>
      </c>
      <c r="F108" s="668"/>
      <c r="G108" s="668"/>
      <c r="H108" s="669"/>
      <c r="I108" s="824"/>
      <c r="J108" s="825"/>
      <c r="K108" s="616"/>
      <c r="L108" s="617"/>
    </row>
    <row r="109" spans="2:15" ht="14.25" thickTop="1" thickBot="1" x14ac:dyDescent="0.25">
      <c r="B109" s="365"/>
      <c r="C109" s="616"/>
      <c r="D109" s="666"/>
      <c r="E109" s="667" t="s">
        <v>21</v>
      </c>
      <c r="F109" s="668"/>
      <c r="G109" s="668"/>
      <c r="H109" s="669"/>
      <c r="I109" s="824"/>
      <c r="J109" s="825"/>
      <c r="K109" s="616"/>
      <c r="L109" s="617"/>
    </row>
    <row r="110" spans="2:15" ht="14.25" thickTop="1" thickBot="1" x14ac:dyDescent="0.25">
      <c r="B110" s="365"/>
      <c r="C110" s="616"/>
      <c r="D110" s="666"/>
      <c r="E110" s="672" t="s">
        <v>143</v>
      </c>
      <c r="F110" s="673"/>
      <c r="G110" s="673"/>
      <c r="H110" s="674"/>
      <c r="I110" s="826"/>
      <c r="J110" s="826"/>
      <c r="K110" s="616"/>
      <c r="L110" s="617"/>
    </row>
    <row r="111" spans="2:15" ht="14.25" thickTop="1" thickBot="1" x14ac:dyDescent="0.25">
      <c r="B111" s="365"/>
      <c r="C111" s="616"/>
      <c r="D111" s="666"/>
      <c r="E111" s="206" t="s">
        <v>86</v>
      </c>
      <c r="F111" s="671"/>
      <c r="G111" s="671"/>
      <c r="H111" s="675"/>
      <c r="I111" s="841">
        <f>(I112+I113+I114+I115+I116)</f>
        <v>0</v>
      </c>
      <c r="J111" s="842"/>
      <c r="K111" s="616"/>
      <c r="L111" s="617"/>
      <c r="O111" s="614"/>
    </row>
    <row r="112" spans="2:15" ht="14.25" thickTop="1" thickBot="1" x14ac:dyDescent="0.25">
      <c r="B112" s="365"/>
      <c r="C112" s="616"/>
      <c r="D112" s="666"/>
      <c r="E112" s="662" t="s">
        <v>42</v>
      </c>
      <c r="F112" s="663"/>
      <c r="G112" s="663"/>
      <c r="H112" s="664"/>
      <c r="I112" s="827"/>
      <c r="J112" s="827"/>
      <c r="K112" s="616"/>
      <c r="L112" s="617"/>
      <c r="O112" s="614"/>
    </row>
    <row r="113" spans="2:15" ht="14.25" thickTop="1" thickBot="1" x14ac:dyDescent="0.25">
      <c r="B113" s="365"/>
      <c r="C113" s="616"/>
      <c r="D113" s="666"/>
      <c r="E113" s="667" t="s">
        <v>142</v>
      </c>
      <c r="F113" s="668"/>
      <c r="G113" s="668"/>
      <c r="H113" s="669"/>
      <c r="I113" s="824"/>
      <c r="J113" s="825"/>
      <c r="K113" s="616"/>
      <c r="L113" s="617"/>
      <c r="O113" s="614"/>
    </row>
    <row r="114" spans="2:15" ht="14.25" thickTop="1" thickBot="1" x14ac:dyDescent="0.25">
      <c r="B114" s="365"/>
      <c r="C114" s="616"/>
      <c r="D114" s="666"/>
      <c r="E114" s="667" t="s">
        <v>22</v>
      </c>
      <c r="F114" s="668"/>
      <c r="G114" s="668"/>
      <c r="H114" s="669"/>
      <c r="I114" s="824"/>
      <c r="J114" s="825"/>
      <c r="K114" s="616"/>
      <c r="L114" s="617"/>
      <c r="O114" s="614"/>
    </row>
    <row r="115" spans="2:15" ht="14.25" thickTop="1" thickBot="1" x14ac:dyDescent="0.25">
      <c r="B115" s="365"/>
      <c r="C115" s="616"/>
      <c r="D115" s="666"/>
      <c r="E115" s="667" t="s">
        <v>21</v>
      </c>
      <c r="F115" s="668"/>
      <c r="G115" s="668"/>
      <c r="H115" s="669"/>
      <c r="I115" s="824"/>
      <c r="J115" s="825"/>
      <c r="K115" s="616"/>
      <c r="L115" s="617"/>
      <c r="O115" s="614"/>
    </row>
    <row r="116" spans="2:15" ht="14.25" thickTop="1" thickBot="1" x14ac:dyDescent="0.25">
      <c r="B116" s="365"/>
      <c r="C116" s="616"/>
      <c r="D116" s="666"/>
      <c r="E116" s="670" t="s">
        <v>143</v>
      </c>
      <c r="F116" s="660"/>
      <c r="G116" s="660"/>
      <c r="H116" s="660"/>
      <c r="I116" s="826"/>
      <c r="J116" s="826"/>
      <c r="K116" s="616"/>
      <c r="L116" s="617"/>
      <c r="O116" s="614"/>
    </row>
    <row r="117" spans="2:15" ht="14.25" thickTop="1" thickBot="1" x14ac:dyDescent="0.25">
      <c r="B117" s="365"/>
      <c r="C117" s="616"/>
      <c r="D117" s="666"/>
      <c r="E117" s="206" t="s">
        <v>88</v>
      </c>
      <c r="F117" s="671"/>
      <c r="G117" s="671"/>
      <c r="H117" s="675"/>
      <c r="I117" s="841">
        <f>I119+I120+I118</f>
        <v>0</v>
      </c>
      <c r="J117" s="842"/>
      <c r="K117" s="616"/>
      <c r="L117" s="617"/>
      <c r="O117" s="614"/>
    </row>
    <row r="118" spans="2:15" ht="14.25" thickTop="1" thickBot="1" x14ac:dyDescent="0.25">
      <c r="B118" s="365"/>
      <c r="C118" s="616"/>
      <c r="D118" s="666"/>
      <c r="E118" s="676" t="s">
        <v>144</v>
      </c>
      <c r="F118" s="677"/>
      <c r="G118" s="677"/>
      <c r="H118" s="677"/>
      <c r="I118" s="827"/>
      <c r="J118" s="827"/>
      <c r="K118" s="616"/>
      <c r="L118" s="617"/>
      <c r="O118" s="614"/>
    </row>
    <row r="119" spans="2:15" ht="14.25" thickTop="1" thickBot="1" x14ac:dyDescent="0.25">
      <c r="B119" s="365"/>
      <c r="C119" s="616"/>
      <c r="D119" s="666"/>
      <c r="E119" s="676" t="s">
        <v>46</v>
      </c>
      <c r="F119" s="678"/>
      <c r="G119" s="678"/>
      <c r="H119" s="678"/>
      <c r="I119" s="824"/>
      <c r="J119" s="825"/>
      <c r="K119" s="616"/>
      <c r="L119" s="617"/>
      <c r="O119" s="614"/>
    </row>
    <row r="120" spans="2:15" ht="14.25" thickTop="1" thickBot="1" x14ac:dyDescent="0.25">
      <c r="B120" s="365"/>
      <c r="C120" s="616"/>
      <c r="D120" s="666"/>
      <c r="E120" s="662" t="s">
        <v>45</v>
      </c>
      <c r="F120" s="678"/>
      <c r="G120" s="678"/>
      <c r="H120" s="679"/>
      <c r="I120" s="826"/>
      <c r="J120" s="826"/>
      <c r="K120" s="616"/>
      <c r="L120" s="617"/>
      <c r="O120" s="614"/>
    </row>
    <row r="121" spans="2:15" ht="14.25" thickTop="1" thickBot="1" x14ac:dyDescent="0.25">
      <c r="B121" s="365"/>
      <c r="C121" s="616"/>
      <c r="D121" s="666"/>
      <c r="E121" s="206" t="s">
        <v>89</v>
      </c>
      <c r="F121" s="671"/>
      <c r="G121" s="671"/>
      <c r="H121" s="671"/>
      <c r="I121" s="841">
        <f>I123+I124+I122</f>
        <v>0</v>
      </c>
      <c r="J121" s="842"/>
      <c r="K121" s="616"/>
      <c r="L121" s="617"/>
    </row>
    <row r="122" spans="2:15" ht="14.25" thickTop="1" thickBot="1" x14ac:dyDescent="0.25">
      <c r="B122" s="365"/>
      <c r="C122" s="616"/>
      <c r="D122" s="666"/>
      <c r="E122" s="676" t="s">
        <v>47</v>
      </c>
      <c r="F122" s="677"/>
      <c r="G122" s="677"/>
      <c r="H122" s="677"/>
      <c r="I122" s="827"/>
      <c r="J122" s="827"/>
      <c r="K122" s="616"/>
      <c r="L122" s="617"/>
    </row>
    <row r="123" spans="2:15" ht="14.25" thickTop="1" thickBot="1" x14ac:dyDescent="0.25">
      <c r="B123" s="365"/>
      <c r="C123" s="616"/>
      <c r="D123" s="666"/>
      <c r="E123" s="676" t="s">
        <v>46</v>
      </c>
      <c r="F123" s="678"/>
      <c r="G123" s="678"/>
      <c r="H123" s="678"/>
      <c r="I123" s="824"/>
      <c r="J123" s="825"/>
      <c r="K123" s="616"/>
      <c r="L123" s="617"/>
    </row>
    <row r="124" spans="2:15" ht="14.25" thickTop="1" thickBot="1" x14ac:dyDescent="0.25">
      <c r="B124" s="365"/>
      <c r="C124" s="616"/>
      <c r="D124" s="666"/>
      <c r="E124" s="662" t="s">
        <v>45</v>
      </c>
      <c r="F124" s="678"/>
      <c r="G124" s="678"/>
      <c r="H124" s="679"/>
      <c r="I124" s="826"/>
      <c r="J124" s="826"/>
      <c r="K124" s="616"/>
      <c r="L124" s="617"/>
    </row>
    <row r="125" spans="2:15" ht="14.25" thickTop="1" thickBot="1" x14ac:dyDescent="0.25">
      <c r="B125" s="365"/>
      <c r="C125" s="616"/>
      <c r="D125" s="666"/>
      <c r="E125" s="206" t="s">
        <v>90</v>
      </c>
      <c r="F125" s="671"/>
      <c r="G125" s="671"/>
      <c r="H125" s="671"/>
      <c r="I125" s="815">
        <f>(I126+I127+I128+I129+I130)</f>
        <v>0</v>
      </c>
      <c r="J125" s="815"/>
      <c r="K125" s="616"/>
      <c r="L125" s="617"/>
    </row>
    <row r="126" spans="2:15" ht="14.25" thickTop="1" thickBot="1" x14ac:dyDescent="0.25">
      <c r="B126" s="365"/>
      <c r="C126" s="616"/>
      <c r="D126" s="666"/>
      <c r="E126" s="662" t="s">
        <v>42</v>
      </c>
      <c r="F126" s="663"/>
      <c r="G126" s="663"/>
      <c r="H126" s="664"/>
      <c r="I126" s="827"/>
      <c r="J126" s="827"/>
      <c r="K126" s="616"/>
      <c r="L126" s="617"/>
    </row>
    <row r="127" spans="2:15" ht="14.25" thickTop="1" thickBot="1" x14ac:dyDescent="0.25">
      <c r="B127" s="365"/>
      <c r="C127" s="616"/>
      <c r="D127" s="666"/>
      <c r="E127" s="667" t="s">
        <v>142</v>
      </c>
      <c r="F127" s="668"/>
      <c r="G127" s="668"/>
      <c r="H127" s="669"/>
      <c r="I127" s="824"/>
      <c r="J127" s="825"/>
      <c r="K127" s="616"/>
      <c r="L127" s="617"/>
    </row>
    <row r="128" spans="2:15" ht="14.25" thickTop="1" thickBot="1" x14ac:dyDescent="0.25">
      <c r="B128" s="365"/>
      <c r="C128" s="616"/>
      <c r="D128" s="666"/>
      <c r="E128" s="667" t="s">
        <v>22</v>
      </c>
      <c r="F128" s="668"/>
      <c r="G128" s="668"/>
      <c r="H128" s="669"/>
      <c r="I128" s="824"/>
      <c r="J128" s="825"/>
      <c r="K128" s="616"/>
      <c r="L128" s="617"/>
    </row>
    <row r="129" spans="2:14" ht="14.25" thickTop="1" thickBot="1" x14ac:dyDescent="0.25">
      <c r="B129" s="365"/>
      <c r="C129" s="616"/>
      <c r="D129" s="666"/>
      <c r="E129" s="667" t="s">
        <v>21</v>
      </c>
      <c r="F129" s="668"/>
      <c r="G129" s="668"/>
      <c r="H129" s="669"/>
      <c r="I129" s="824"/>
      <c r="J129" s="825"/>
      <c r="K129" s="616"/>
      <c r="L129" s="617"/>
    </row>
    <row r="130" spans="2:14" ht="14.25" thickTop="1" thickBot="1" x14ac:dyDescent="0.25">
      <c r="B130" s="365"/>
      <c r="C130" s="616"/>
      <c r="D130" s="666"/>
      <c r="E130" s="670" t="s">
        <v>143</v>
      </c>
      <c r="F130" s="660"/>
      <c r="G130" s="660"/>
      <c r="H130" s="660"/>
      <c r="I130" s="826"/>
      <c r="J130" s="826"/>
      <c r="K130" s="616"/>
      <c r="L130" s="617"/>
    </row>
    <row r="131" spans="2:14" ht="14.25" thickTop="1" thickBot="1" x14ac:dyDescent="0.25">
      <c r="B131" s="365"/>
      <c r="C131" s="616"/>
      <c r="D131" s="666"/>
      <c r="E131" s="207" t="s">
        <v>87</v>
      </c>
      <c r="F131" s="671"/>
      <c r="G131" s="671"/>
      <c r="H131" s="671"/>
      <c r="I131" s="815">
        <f>(I132+I133++I134+I135+I136)</f>
        <v>0</v>
      </c>
      <c r="J131" s="815"/>
      <c r="K131" s="616"/>
      <c r="L131" s="617"/>
    </row>
    <row r="132" spans="2:14" ht="14.25" thickTop="1" thickBot="1" x14ac:dyDescent="0.25">
      <c r="B132" s="365"/>
      <c r="C132" s="616"/>
      <c r="D132" s="666"/>
      <c r="E132" s="662" t="s">
        <v>47</v>
      </c>
      <c r="F132" s="663"/>
      <c r="G132" s="663"/>
      <c r="H132" s="664"/>
      <c r="I132" s="826"/>
      <c r="J132" s="826"/>
      <c r="K132" s="616"/>
      <c r="L132" s="617"/>
    </row>
    <row r="133" spans="2:14" ht="14.25" thickTop="1" thickBot="1" x14ac:dyDescent="0.25">
      <c r="B133" s="365"/>
      <c r="C133" s="616"/>
      <c r="D133" s="666"/>
      <c r="E133" s="667" t="s">
        <v>142</v>
      </c>
      <c r="F133" s="668"/>
      <c r="G133" s="668"/>
      <c r="H133" s="669"/>
      <c r="I133" s="826"/>
      <c r="J133" s="826"/>
      <c r="K133" s="616"/>
      <c r="L133" s="617"/>
    </row>
    <row r="134" spans="2:14" ht="14.25" thickTop="1" thickBot="1" x14ac:dyDescent="0.25">
      <c r="B134" s="365"/>
      <c r="C134" s="616"/>
      <c r="D134" s="666"/>
      <c r="E134" s="667" t="s">
        <v>46</v>
      </c>
      <c r="F134" s="668"/>
      <c r="G134" s="668"/>
      <c r="H134" s="669"/>
      <c r="I134" s="826"/>
      <c r="J134" s="826"/>
      <c r="K134" s="616"/>
      <c r="L134" s="617"/>
    </row>
    <row r="135" spans="2:14" ht="14.25" thickTop="1" thickBot="1" x14ac:dyDescent="0.25">
      <c r="B135" s="365"/>
      <c r="C135" s="616"/>
      <c r="D135" s="666"/>
      <c r="E135" s="680" t="s">
        <v>45</v>
      </c>
      <c r="F135" s="678"/>
      <c r="G135" s="678"/>
      <c r="H135" s="678"/>
      <c r="I135" s="826"/>
      <c r="J135" s="826"/>
      <c r="K135" s="616"/>
      <c r="L135" s="617"/>
    </row>
    <row r="136" spans="2:14" ht="14.25" thickTop="1" thickBot="1" x14ac:dyDescent="0.25">
      <c r="B136" s="365"/>
      <c r="C136" s="616"/>
      <c r="D136" s="666"/>
      <c r="E136" s="670" t="s">
        <v>145</v>
      </c>
      <c r="F136" s="660"/>
      <c r="G136" s="660"/>
      <c r="H136" s="660"/>
      <c r="I136" s="826"/>
      <c r="J136" s="826"/>
      <c r="K136" s="616"/>
      <c r="L136" s="617"/>
    </row>
    <row r="137" spans="2:14" ht="16.5" thickTop="1" thickBot="1" x14ac:dyDescent="0.25">
      <c r="B137" s="365"/>
      <c r="C137" s="616"/>
      <c r="D137" s="73" t="s">
        <v>146</v>
      </c>
      <c r="E137" s="155"/>
      <c r="F137" s="156"/>
      <c r="G137" s="681"/>
      <c r="H137" s="681"/>
      <c r="I137" s="779">
        <f>(I138+I143+I148+I153+I158+I163+I168)</f>
        <v>0</v>
      </c>
      <c r="J137" s="780"/>
      <c r="K137" s="616"/>
      <c r="L137" s="617"/>
    </row>
    <row r="138" spans="2:14" ht="14.25" thickTop="1" thickBot="1" x14ac:dyDescent="0.25">
      <c r="B138" s="365"/>
      <c r="C138" s="616"/>
      <c r="D138" s="682"/>
      <c r="E138" s="209" t="s">
        <v>23</v>
      </c>
      <c r="F138" s="671"/>
      <c r="G138" s="671"/>
      <c r="H138" s="675"/>
      <c r="I138" s="841">
        <f>(I139+I140+I141+I142)</f>
        <v>0</v>
      </c>
      <c r="J138" s="842"/>
      <c r="K138" s="616"/>
      <c r="L138" s="617"/>
      <c r="N138" s="614"/>
    </row>
    <row r="139" spans="2:14" ht="14.25" thickTop="1" thickBot="1" x14ac:dyDescent="0.25">
      <c r="B139" s="365"/>
      <c r="C139" s="616"/>
      <c r="D139" s="683"/>
      <c r="E139" s="684" t="s">
        <v>42</v>
      </c>
      <c r="F139" s="678"/>
      <c r="G139" s="678"/>
      <c r="H139" s="679"/>
      <c r="I139" s="826"/>
      <c r="J139" s="826"/>
      <c r="K139" s="616"/>
      <c r="L139" s="617"/>
      <c r="N139" s="614"/>
    </row>
    <row r="140" spans="2:14" ht="14.25" thickTop="1" thickBot="1" x14ac:dyDescent="0.25">
      <c r="B140" s="365"/>
      <c r="C140" s="616"/>
      <c r="D140" s="683"/>
      <c r="E140" s="684" t="s">
        <v>142</v>
      </c>
      <c r="F140" s="678"/>
      <c r="G140" s="678"/>
      <c r="H140" s="679"/>
      <c r="I140" s="826"/>
      <c r="J140" s="826"/>
      <c r="K140" s="616"/>
      <c r="L140" s="617"/>
      <c r="N140" s="614"/>
    </row>
    <row r="141" spans="2:14" ht="14.25" thickTop="1" thickBot="1" x14ac:dyDescent="0.25">
      <c r="B141" s="365"/>
      <c r="C141" s="616"/>
      <c r="D141" s="683"/>
      <c r="E141" s="684" t="s">
        <v>22</v>
      </c>
      <c r="F141" s="678"/>
      <c r="G141" s="678"/>
      <c r="H141" s="679"/>
      <c r="I141" s="826"/>
      <c r="J141" s="826"/>
      <c r="K141" s="616"/>
      <c r="L141" s="617"/>
      <c r="N141" s="614"/>
    </row>
    <row r="142" spans="2:14" ht="14.25" thickTop="1" thickBot="1" x14ac:dyDescent="0.25">
      <c r="B142" s="365"/>
      <c r="C142" s="616"/>
      <c r="D142" s="683"/>
      <c r="E142" s="684" t="s">
        <v>21</v>
      </c>
      <c r="F142" s="685"/>
      <c r="G142" s="685"/>
      <c r="H142" s="686"/>
      <c r="I142" s="826"/>
      <c r="J142" s="826"/>
      <c r="K142" s="616"/>
      <c r="L142" s="617"/>
      <c r="M142" s="614"/>
      <c r="N142" s="614"/>
    </row>
    <row r="143" spans="2:14" ht="14.25" thickTop="1" thickBot="1" x14ac:dyDescent="0.25">
      <c r="B143" s="365"/>
      <c r="C143" s="616"/>
      <c r="D143" s="683"/>
      <c r="E143" s="210" t="s">
        <v>8</v>
      </c>
      <c r="F143" s="687"/>
      <c r="G143" s="687"/>
      <c r="H143" s="687"/>
      <c r="I143" s="843">
        <f>(I144+I145+I146+I147)</f>
        <v>0</v>
      </c>
      <c r="J143" s="843"/>
      <c r="K143" s="616"/>
      <c r="L143" s="617"/>
      <c r="M143" s="614"/>
      <c r="N143" s="614"/>
    </row>
    <row r="144" spans="2:14" ht="14.25" thickTop="1" thickBot="1" x14ac:dyDescent="0.25">
      <c r="B144" s="365"/>
      <c r="C144" s="616"/>
      <c r="D144" s="683"/>
      <c r="E144" s="684" t="s">
        <v>42</v>
      </c>
      <c r="F144" s="678"/>
      <c r="G144" s="678"/>
      <c r="H144" s="679"/>
      <c r="I144" s="826"/>
      <c r="J144" s="826"/>
      <c r="K144" s="616"/>
      <c r="L144" s="617"/>
      <c r="M144" s="614"/>
      <c r="N144" s="614"/>
    </row>
    <row r="145" spans="1:14" ht="14.25" thickTop="1" thickBot="1" x14ac:dyDescent="0.25">
      <c r="B145" s="365"/>
      <c r="C145" s="616"/>
      <c r="D145" s="683"/>
      <c r="E145" s="684" t="s">
        <v>142</v>
      </c>
      <c r="F145" s="678"/>
      <c r="G145" s="678"/>
      <c r="H145" s="679"/>
      <c r="I145" s="826"/>
      <c r="J145" s="826"/>
      <c r="K145" s="616"/>
      <c r="L145" s="617"/>
      <c r="M145" s="614"/>
      <c r="N145" s="614"/>
    </row>
    <row r="146" spans="1:14" ht="14.25" thickTop="1" thickBot="1" x14ac:dyDescent="0.25">
      <c r="B146" s="365"/>
      <c r="C146" s="616"/>
      <c r="D146" s="683"/>
      <c r="E146" s="684" t="s">
        <v>22</v>
      </c>
      <c r="F146" s="678"/>
      <c r="G146" s="678"/>
      <c r="H146" s="679"/>
      <c r="I146" s="826"/>
      <c r="J146" s="826"/>
      <c r="K146" s="616"/>
      <c r="L146" s="617"/>
      <c r="M146" s="614"/>
      <c r="N146" s="614"/>
    </row>
    <row r="147" spans="1:14" ht="14.25" thickTop="1" thickBot="1" x14ac:dyDescent="0.25">
      <c r="B147" s="365"/>
      <c r="C147" s="616"/>
      <c r="D147" s="683"/>
      <c r="E147" s="684" t="s">
        <v>21</v>
      </c>
      <c r="F147" s="685"/>
      <c r="G147" s="685"/>
      <c r="H147" s="686"/>
      <c r="I147" s="826"/>
      <c r="J147" s="826"/>
      <c r="K147" s="616"/>
      <c r="L147" s="617"/>
      <c r="M147" s="614"/>
      <c r="N147" s="614"/>
    </row>
    <row r="148" spans="1:14" ht="14.25" thickTop="1" thickBot="1" x14ac:dyDescent="0.25">
      <c r="B148" s="365"/>
      <c r="C148" s="616"/>
      <c r="D148" s="683"/>
      <c r="E148" s="209" t="s">
        <v>147</v>
      </c>
      <c r="F148" s="671"/>
      <c r="G148" s="671"/>
      <c r="H148" s="675"/>
      <c r="I148" s="841">
        <f>(I149+I150+I151+I152)</f>
        <v>0</v>
      </c>
      <c r="J148" s="842"/>
      <c r="K148" s="616"/>
      <c r="L148" s="617"/>
      <c r="M148" s="614"/>
      <c r="N148" s="614"/>
    </row>
    <row r="149" spans="1:14" ht="14.25" thickTop="1" thickBot="1" x14ac:dyDescent="0.25">
      <c r="B149" s="365"/>
      <c r="C149" s="616"/>
      <c r="D149" s="683"/>
      <c r="E149" s="684" t="s">
        <v>42</v>
      </c>
      <c r="F149" s="678"/>
      <c r="G149" s="678"/>
      <c r="H149" s="679"/>
      <c r="I149" s="826"/>
      <c r="J149" s="826"/>
      <c r="K149" s="616"/>
      <c r="L149" s="617"/>
      <c r="M149" s="614"/>
      <c r="N149" s="614"/>
    </row>
    <row r="150" spans="1:14" ht="14.25" thickTop="1" thickBot="1" x14ac:dyDescent="0.25">
      <c r="B150" s="365"/>
      <c r="C150" s="616"/>
      <c r="D150" s="683"/>
      <c r="E150" s="684" t="s">
        <v>142</v>
      </c>
      <c r="F150" s="678"/>
      <c r="G150" s="678"/>
      <c r="H150" s="679"/>
      <c r="I150" s="826"/>
      <c r="J150" s="826"/>
      <c r="K150" s="616"/>
      <c r="L150" s="617"/>
      <c r="M150" s="614"/>
      <c r="N150" s="614"/>
    </row>
    <row r="151" spans="1:14" ht="14.25" thickTop="1" thickBot="1" x14ac:dyDescent="0.25">
      <c r="B151" s="365"/>
      <c r="C151" s="616"/>
      <c r="D151" s="683"/>
      <c r="E151" s="684" t="s">
        <v>22</v>
      </c>
      <c r="F151" s="678"/>
      <c r="G151" s="678"/>
      <c r="H151" s="679"/>
      <c r="I151" s="826"/>
      <c r="J151" s="826"/>
      <c r="K151" s="616"/>
      <c r="L151" s="617"/>
      <c r="M151" s="614"/>
      <c r="N151" s="614"/>
    </row>
    <row r="152" spans="1:14" ht="14.25" thickTop="1" thickBot="1" x14ac:dyDescent="0.25">
      <c r="B152" s="365"/>
      <c r="C152" s="616"/>
      <c r="D152" s="683"/>
      <c r="E152" s="684" t="s">
        <v>21</v>
      </c>
      <c r="F152" s="685"/>
      <c r="G152" s="685"/>
      <c r="H152" s="686"/>
      <c r="I152" s="826"/>
      <c r="J152" s="826"/>
      <c r="K152" s="616"/>
      <c r="L152" s="617"/>
      <c r="M152" s="614"/>
      <c r="N152" s="614"/>
    </row>
    <row r="153" spans="1:14" ht="14.25" thickTop="1" thickBot="1" x14ac:dyDescent="0.25">
      <c r="B153" s="365"/>
      <c r="C153" s="616"/>
      <c r="D153" s="683"/>
      <c r="E153" s="211" t="s">
        <v>91</v>
      </c>
      <c r="F153" s="671"/>
      <c r="G153" s="671"/>
      <c r="H153" s="675"/>
      <c r="I153" s="843">
        <f>(I154+I155+I156+I157)</f>
        <v>0</v>
      </c>
      <c r="J153" s="843"/>
      <c r="K153" s="616"/>
      <c r="L153" s="617"/>
      <c r="M153" s="614"/>
      <c r="N153" s="614"/>
    </row>
    <row r="154" spans="1:14" ht="14.25" thickTop="1" thickBot="1" x14ac:dyDescent="0.25">
      <c r="B154" s="365"/>
      <c r="C154" s="616"/>
      <c r="D154" s="683"/>
      <c r="E154" s="688" t="s">
        <v>44</v>
      </c>
      <c r="F154" s="663"/>
      <c r="G154" s="663"/>
      <c r="H154" s="664"/>
      <c r="I154" s="826"/>
      <c r="J154" s="826"/>
      <c r="K154" s="616"/>
      <c r="L154" s="617"/>
      <c r="M154" s="614"/>
      <c r="N154" s="614"/>
    </row>
    <row r="155" spans="1:14" ht="14.25" thickTop="1" thickBot="1" x14ac:dyDescent="0.25">
      <c r="B155" s="365"/>
      <c r="C155" s="616"/>
      <c r="D155" s="683"/>
      <c r="E155" s="688" t="s">
        <v>142</v>
      </c>
      <c r="F155" s="663"/>
      <c r="G155" s="663"/>
      <c r="H155" s="664"/>
      <c r="I155" s="826"/>
      <c r="J155" s="826"/>
      <c r="K155" s="616"/>
      <c r="L155" s="617"/>
      <c r="M155" s="614"/>
      <c r="N155" s="614"/>
    </row>
    <row r="156" spans="1:14" ht="14.25" thickTop="1" thickBot="1" x14ac:dyDescent="0.25">
      <c r="B156" s="365"/>
      <c r="C156" s="616"/>
      <c r="D156" s="683"/>
      <c r="E156" s="688" t="s">
        <v>46</v>
      </c>
      <c r="F156" s="663"/>
      <c r="G156" s="663"/>
      <c r="H156" s="664"/>
      <c r="I156" s="826"/>
      <c r="J156" s="826"/>
      <c r="K156" s="616"/>
      <c r="L156" s="617"/>
      <c r="M156" s="614"/>
      <c r="N156" s="614"/>
    </row>
    <row r="157" spans="1:14" ht="14.25" thickTop="1" thickBot="1" x14ac:dyDescent="0.25">
      <c r="A157" s="614"/>
      <c r="B157" s="633"/>
      <c r="C157" s="616"/>
      <c r="D157" s="683"/>
      <c r="E157" s="688" t="s">
        <v>45</v>
      </c>
      <c r="F157" s="663"/>
      <c r="G157" s="663"/>
      <c r="H157" s="664"/>
      <c r="I157" s="826"/>
      <c r="J157" s="826"/>
      <c r="K157" s="616"/>
      <c r="L157" s="617"/>
      <c r="M157" s="614"/>
    </row>
    <row r="158" spans="1:14" ht="14.25" thickTop="1" thickBot="1" x14ac:dyDescent="0.25">
      <c r="A158" s="614"/>
      <c r="B158" s="633"/>
      <c r="C158" s="616"/>
      <c r="D158" s="683"/>
      <c r="E158" s="212" t="s">
        <v>92</v>
      </c>
      <c r="F158" s="671"/>
      <c r="G158" s="671"/>
      <c r="H158" s="675"/>
      <c r="I158" s="843">
        <f>(I159+I160+I161+I162)</f>
        <v>0</v>
      </c>
      <c r="J158" s="843"/>
      <c r="K158" s="616"/>
      <c r="L158" s="617"/>
      <c r="M158" s="614"/>
    </row>
    <row r="159" spans="1:14" ht="14.25" thickTop="1" thickBot="1" x14ac:dyDescent="0.25">
      <c r="A159" s="614"/>
      <c r="B159" s="633"/>
      <c r="C159" s="616"/>
      <c r="D159" s="683"/>
      <c r="E159" s="688" t="s">
        <v>47</v>
      </c>
      <c r="F159" s="663"/>
      <c r="G159" s="663"/>
      <c r="H159" s="664"/>
      <c r="I159" s="826"/>
      <c r="J159" s="826"/>
      <c r="K159" s="616"/>
      <c r="L159" s="617"/>
      <c r="M159" s="614"/>
    </row>
    <row r="160" spans="1:14" ht="14.25" thickTop="1" thickBot="1" x14ac:dyDescent="0.25">
      <c r="A160" s="614"/>
      <c r="B160" s="633"/>
      <c r="C160" s="616"/>
      <c r="D160" s="683"/>
      <c r="E160" s="688" t="s">
        <v>142</v>
      </c>
      <c r="F160" s="663"/>
      <c r="G160" s="663"/>
      <c r="H160" s="664"/>
      <c r="I160" s="826"/>
      <c r="J160" s="826"/>
      <c r="K160" s="616"/>
      <c r="L160" s="617"/>
      <c r="M160" s="614"/>
    </row>
    <row r="161" spans="1:17" ht="14.25" thickTop="1" thickBot="1" x14ac:dyDescent="0.25">
      <c r="A161" s="614"/>
      <c r="B161" s="633"/>
      <c r="C161" s="616"/>
      <c r="D161" s="683"/>
      <c r="E161" s="688" t="s">
        <v>46</v>
      </c>
      <c r="F161" s="663"/>
      <c r="G161" s="663"/>
      <c r="H161" s="664"/>
      <c r="I161" s="826"/>
      <c r="J161" s="826"/>
      <c r="K161" s="616"/>
      <c r="L161" s="617"/>
      <c r="M161" s="614"/>
    </row>
    <row r="162" spans="1:17" ht="14.25" thickTop="1" thickBot="1" x14ac:dyDescent="0.25">
      <c r="A162" s="614"/>
      <c r="B162" s="633"/>
      <c r="C162" s="616"/>
      <c r="D162" s="683"/>
      <c r="E162" s="688" t="s">
        <v>45</v>
      </c>
      <c r="F162" s="663"/>
      <c r="G162" s="663"/>
      <c r="H162" s="664"/>
      <c r="I162" s="826"/>
      <c r="J162" s="826"/>
      <c r="K162" s="616"/>
      <c r="L162" s="617"/>
      <c r="M162" s="614"/>
    </row>
    <row r="163" spans="1:17" ht="14.25" thickTop="1" thickBot="1" x14ac:dyDescent="0.25">
      <c r="A163" s="614"/>
      <c r="B163" s="633"/>
      <c r="C163" s="616"/>
      <c r="D163" s="683"/>
      <c r="E163" s="212" t="s">
        <v>148</v>
      </c>
      <c r="F163" s="689"/>
      <c r="G163" s="689"/>
      <c r="H163" s="690"/>
      <c r="I163" s="843">
        <f>(I164+I165+I166+I167)</f>
        <v>0</v>
      </c>
      <c r="J163" s="843"/>
      <c r="K163" s="616"/>
      <c r="L163" s="617"/>
      <c r="M163" s="614"/>
    </row>
    <row r="164" spans="1:17" ht="14.25" thickTop="1" thickBot="1" x14ac:dyDescent="0.25">
      <c r="A164" s="614"/>
      <c r="B164" s="633"/>
      <c r="C164" s="616"/>
      <c r="D164" s="683"/>
      <c r="E164" s="688" t="s">
        <v>47</v>
      </c>
      <c r="F164" s="663"/>
      <c r="G164" s="663"/>
      <c r="H164" s="664"/>
      <c r="I164" s="826"/>
      <c r="J164" s="826"/>
      <c r="K164" s="616"/>
      <c r="L164" s="617"/>
      <c r="M164" s="614"/>
    </row>
    <row r="165" spans="1:17" ht="14.25" thickTop="1" thickBot="1" x14ac:dyDescent="0.25">
      <c r="A165" s="614"/>
      <c r="B165" s="633"/>
      <c r="C165" s="616"/>
      <c r="D165" s="683"/>
      <c r="E165" s="688" t="s">
        <v>142</v>
      </c>
      <c r="F165" s="663"/>
      <c r="G165" s="663"/>
      <c r="H165" s="664"/>
      <c r="I165" s="844"/>
      <c r="J165" s="844"/>
      <c r="K165" s="616"/>
      <c r="L165" s="617"/>
      <c r="M165" s="614"/>
    </row>
    <row r="166" spans="1:17" ht="14.25" thickTop="1" thickBot="1" x14ac:dyDescent="0.25">
      <c r="A166" s="614"/>
      <c r="B166" s="633"/>
      <c r="C166" s="616"/>
      <c r="D166" s="683"/>
      <c r="E166" s="688" t="s">
        <v>46</v>
      </c>
      <c r="F166" s="663"/>
      <c r="G166" s="663"/>
      <c r="H166" s="664"/>
      <c r="I166" s="826"/>
      <c r="J166" s="826"/>
      <c r="K166" s="616"/>
      <c r="L166" s="617"/>
      <c r="M166" s="614"/>
    </row>
    <row r="167" spans="1:17" ht="14.25" thickTop="1" thickBot="1" x14ac:dyDescent="0.25">
      <c r="A167" s="614"/>
      <c r="B167" s="633"/>
      <c r="C167" s="616"/>
      <c r="D167" s="683"/>
      <c r="E167" s="688" t="s">
        <v>45</v>
      </c>
      <c r="F167" s="663"/>
      <c r="G167" s="663"/>
      <c r="H167" s="664"/>
      <c r="I167" s="826"/>
      <c r="J167" s="826"/>
      <c r="K167" s="616"/>
      <c r="L167" s="617"/>
      <c r="M167" s="614"/>
    </row>
    <row r="168" spans="1:17" ht="14.25" thickTop="1" thickBot="1" x14ac:dyDescent="0.25">
      <c r="A168" s="614"/>
      <c r="B168" s="633"/>
      <c r="C168" s="616"/>
      <c r="D168" s="683"/>
      <c r="E168" s="212" t="s">
        <v>149</v>
      </c>
      <c r="F168" s="689"/>
      <c r="G168" s="689"/>
      <c r="H168" s="690"/>
      <c r="I168" s="843">
        <f>(I169+I170+I171+I172)</f>
        <v>0</v>
      </c>
      <c r="J168" s="843"/>
      <c r="K168" s="616"/>
      <c r="L168" s="617"/>
      <c r="M168" s="614"/>
    </row>
    <row r="169" spans="1:17" ht="14.25" thickTop="1" thickBot="1" x14ac:dyDescent="0.25">
      <c r="A169" s="614"/>
      <c r="B169" s="633"/>
      <c r="C169" s="616"/>
      <c r="D169" s="683"/>
      <c r="E169" s="688" t="s">
        <v>47</v>
      </c>
      <c r="F169" s="663"/>
      <c r="G169" s="663"/>
      <c r="H169" s="664"/>
      <c r="I169" s="826"/>
      <c r="J169" s="826"/>
      <c r="K169" s="616"/>
      <c r="L169" s="617"/>
      <c r="M169" s="614"/>
    </row>
    <row r="170" spans="1:17" ht="14.25" thickTop="1" thickBot="1" x14ac:dyDescent="0.25">
      <c r="A170" s="614"/>
      <c r="B170" s="633"/>
      <c r="C170" s="616"/>
      <c r="D170" s="683"/>
      <c r="E170" s="688" t="s">
        <v>142</v>
      </c>
      <c r="F170" s="663"/>
      <c r="G170" s="663"/>
      <c r="H170" s="664"/>
      <c r="I170" s="826"/>
      <c r="J170" s="826"/>
      <c r="K170" s="616"/>
      <c r="L170" s="617"/>
      <c r="M170" s="614"/>
    </row>
    <row r="171" spans="1:17" ht="14.25" thickTop="1" thickBot="1" x14ac:dyDescent="0.25">
      <c r="A171" s="614"/>
      <c r="B171" s="633"/>
      <c r="C171" s="616"/>
      <c r="D171" s="683"/>
      <c r="E171" s="688" t="s">
        <v>46</v>
      </c>
      <c r="F171" s="663"/>
      <c r="G171" s="663"/>
      <c r="H171" s="664"/>
      <c r="I171" s="826"/>
      <c r="J171" s="826"/>
      <c r="K171" s="616"/>
      <c r="L171" s="617"/>
      <c r="M171" s="614"/>
    </row>
    <row r="172" spans="1:17" ht="14.25" thickTop="1" thickBot="1" x14ac:dyDescent="0.25">
      <c r="A172" s="614"/>
      <c r="B172" s="633"/>
      <c r="C172" s="616"/>
      <c r="D172" s="691"/>
      <c r="E172" s="688" t="s">
        <v>45</v>
      </c>
      <c r="F172" s="663"/>
      <c r="G172" s="663"/>
      <c r="H172" s="664"/>
      <c r="I172" s="826"/>
      <c r="J172" s="826"/>
      <c r="K172" s="616"/>
      <c r="L172" s="617"/>
    </row>
    <row r="173" spans="1:17" ht="16.5" thickTop="1" thickBot="1" x14ac:dyDescent="0.25">
      <c r="B173" s="365"/>
      <c r="C173" s="616"/>
      <c r="D173" s="598" t="s">
        <v>95</v>
      </c>
      <c r="E173" s="692"/>
      <c r="F173" s="681"/>
      <c r="G173" s="681"/>
      <c r="H173" s="693"/>
      <c r="I173" s="807">
        <f>SUM(I174:J210)</f>
        <v>6</v>
      </c>
      <c r="J173" s="807"/>
      <c r="K173" s="616"/>
      <c r="L173" s="617"/>
      <c r="P173" s="614"/>
      <c r="Q173" s="614"/>
    </row>
    <row r="174" spans="1:17" s="614" customFormat="1" ht="14.25" customHeight="1" thickTop="1" thickBot="1" x14ac:dyDescent="0.25">
      <c r="A174" s="608"/>
      <c r="B174" s="365"/>
      <c r="C174" s="365"/>
      <c r="D174" s="694"/>
      <c r="E174" s="695" t="s">
        <v>54</v>
      </c>
      <c r="F174" s="695"/>
      <c r="G174" s="695"/>
      <c r="H174" s="696"/>
      <c r="I174" s="826"/>
      <c r="J174" s="826"/>
      <c r="K174" s="616"/>
      <c r="L174" s="617"/>
      <c r="M174" s="608"/>
      <c r="N174" s="608"/>
      <c r="O174" s="608"/>
      <c r="P174" s="608"/>
      <c r="Q174" s="608"/>
    </row>
    <row r="175" spans="1:17" ht="14.25" customHeight="1" thickTop="1" thickBot="1" x14ac:dyDescent="0.25">
      <c r="B175" s="365"/>
      <c r="C175" s="365"/>
      <c r="D175" s="694"/>
      <c r="E175" s="695" t="s">
        <v>30</v>
      </c>
      <c r="F175" s="663"/>
      <c r="G175" s="663"/>
      <c r="H175" s="664"/>
      <c r="I175" s="826">
        <v>1</v>
      </c>
      <c r="J175" s="826"/>
      <c r="K175" s="616"/>
      <c r="L175" s="617"/>
    </row>
    <row r="176" spans="1:17" ht="14.25" customHeight="1" thickTop="1" thickBot="1" x14ac:dyDescent="0.25">
      <c r="B176" s="365"/>
      <c r="C176" s="365"/>
      <c r="D176" s="694"/>
      <c r="E176" s="695" t="s">
        <v>55</v>
      </c>
      <c r="F176" s="697"/>
      <c r="G176" s="663"/>
      <c r="H176" s="664"/>
      <c r="I176" s="826"/>
      <c r="J176" s="826"/>
      <c r="K176" s="616"/>
      <c r="L176" s="617"/>
    </row>
    <row r="177" spans="2:13" ht="14.25" customHeight="1" thickTop="1" thickBot="1" x14ac:dyDescent="0.25">
      <c r="B177" s="365"/>
      <c r="C177" s="616"/>
      <c r="D177" s="694"/>
      <c r="E177" s="695" t="s">
        <v>97</v>
      </c>
      <c r="F177" s="663"/>
      <c r="G177" s="663"/>
      <c r="H177" s="664"/>
      <c r="I177" s="826"/>
      <c r="J177" s="826"/>
      <c r="K177" s="616"/>
      <c r="L177" s="617"/>
    </row>
    <row r="178" spans="2:13" ht="14.25" customHeight="1" thickTop="1" thickBot="1" x14ac:dyDescent="0.4">
      <c r="B178" s="365"/>
      <c r="C178" s="616"/>
      <c r="D178" s="694"/>
      <c r="E178" s="695" t="s">
        <v>28</v>
      </c>
      <c r="F178" s="663"/>
      <c r="G178" s="663"/>
      <c r="H178" s="664"/>
      <c r="I178" s="826"/>
      <c r="J178" s="826"/>
      <c r="K178" s="616"/>
      <c r="L178" s="617"/>
      <c r="M178" s="61"/>
    </row>
    <row r="179" spans="2:13" ht="14.25" customHeight="1" thickTop="1" thickBot="1" x14ac:dyDescent="0.4">
      <c r="B179" s="365"/>
      <c r="C179" s="616"/>
      <c r="D179" s="694"/>
      <c r="E179" s="198" t="s">
        <v>129</v>
      </c>
      <c r="F179" s="663"/>
      <c r="G179" s="663"/>
      <c r="H179" s="664"/>
      <c r="I179" s="826"/>
      <c r="J179" s="826"/>
      <c r="K179" s="616"/>
      <c r="L179" s="617"/>
      <c r="M179" s="61"/>
    </row>
    <row r="180" spans="2:13" ht="14.25" customHeight="1" thickTop="1" thickBot="1" x14ac:dyDescent="0.25">
      <c r="B180" s="365"/>
      <c r="C180" s="616"/>
      <c r="D180" s="698"/>
      <c r="E180" s="695" t="s">
        <v>98</v>
      </c>
      <c r="F180" s="663"/>
      <c r="G180" s="663"/>
      <c r="H180" s="664"/>
      <c r="I180" s="826"/>
      <c r="J180" s="826"/>
      <c r="K180" s="616"/>
      <c r="L180" s="617"/>
    </row>
    <row r="181" spans="2:13" ht="14.25" customHeight="1" thickTop="1" thickBot="1" x14ac:dyDescent="0.25">
      <c r="B181" s="365"/>
      <c r="C181" s="616"/>
      <c r="D181" s="694"/>
      <c r="E181" s="695" t="s">
        <v>56</v>
      </c>
      <c r="F181" s="663"/>
      <c r="G181" s="663"/>
      <c r="H181" s="664"/>
      <c r="I181" s="826"/>
      <c r="J181" s="826"/>
      <c r="K181" s="616"/>
      <c r="L181" s="617"/>
    </row>
    <row r="182" spans="2:13" ht="14.25" customHeight="1" thickTop="1" thickBot="1" x14ac:dyDescent="0.25">
      <c r="B182" s="365"/>
      <c r="C182" s="616"/>
      <c r="D182" s="698"/>
      <c r="E182" s="699" t="s">
        <v>100</v>
      </c>
      <c r="F182" s="663"/>
      <c r="G182" s="663"/>
      <c r="H182" s="664"/>
      <c r="I182" s="826"/>
      <c r="J182" s="826"/>
      <c r="K182" s="616"/>
      <c r="L182" s="617"/>
    </row>
    <row r="183" spans="2:13" ht="14.25" customHeight="1" thickTop="1" thickBot="1" x14ac:dyDescent="0.25">
      <c r="B183" s="365"/>
      <c r="C183" s="616"/>
      <c r="D183" s="694"/>
      <c r="E183" s="695" t="s">
        <v>99</v>
      </c>
      <c r="F183" s="663"/>
      <c r="G183" s="663"/>
      <c r="H183" s="664"/>
      <c r="I183" s="826">
        <v>2</v>
      </c>
      <c r="J183" s="826"/>
      <c r="K183" s="616"/>
      <c r="L183" s="617"/>
    </row>
    <row r="184" spans="2:13" ht="14.25" customHeight="1" thickTop="1" thickBot="1" x14ac:dyDescent="0.25">
      <c r="B184" s="365"/>
      <c r="C184" s="616"/>
      <c r="D184" s="694"/>
      <c r="E184" s="695" t="s">
        <v>94</v>
      </c>
      <c r="F184" s="663"/>
      <c r="G184" s="663"/>
      <c r="H184" s="664"/>
      <c r="I184" s="826"/>
      <c r="J184" s="826"/>
      <c r="K184" s="616"/>
      <c r="L184" s="617"/>
    </row>
    <row r="185" spans="2:13" ht="14.25" customHeight="1" thickTop="1" thickBot="1" x14ac:dyDescent="0.25">
      <c r="B185" s="365"/>
      <c r="C185" s="616"/>
      <c r="D185" s="694"/>
      <c r="E185" s="700" t="s">
        <v>59</v>
      </c>
      <c r="F185" s="660"/>
      <c r="G185" s="660"/>
      <c r="H185" s="660"/>
      <c r="I185" s="826"/>
      <c r="J185" s="826"/>
      <c r="K185" s="616"/>
      <c r="L185" s="617"/>
    </row>
    <row r="186" spans="2:13" ht="14.25" customHeight="1" thickTop="1" thickBot="1" x14ac:dyDescent="0.25">
      <c r="B186" s="365"/>
      <c r="C186" s="616"/>
      <c r="D186" s="694"/>
      <c r="E186" s="701" t="s">
        <v>103</v>
      </c>
      <c r="F186" s="663"/>
      <c r="G186" s="663"/>
      <c r="H186" s="664"/>
      <c r="I186" s="826"/>
      <c r="J186" s="826"/>
      <c r="K186" s="616"/>
      <c r="L186" s="617"/>
    </row>
    <row r="187" spans="2:13" ht="14.25" customHeight="1" thickTop="1" thickBot="1" x14ac:dyDescent="0.25">
      <c r="B187" s="365"/>
      <c r="C187" s="616"/>
      <c r="D187" s="694"/>
      <c r="E187" s="695" t="s">
        <v>101</v>
      </c>
      <c r="F187" s="660"/>
      <c r="G187" s="660"/>
      <c r="H187" s="660"/>
      <c r="I187" s="826"/>
      <c r="J187" s="826"/>
      <c r="K187" s="616"/>
      <c r="L187" s="617"/>
    </row>
    <row r="188" spans="2:13" ht="14.25" customHeight="1" thickTop="1" thickBot="1" x14ac:dyDescent="0.25">
      <c r="B188" s="365"/>
      <c r="C188" s="616"/>
      <c r="D188" s="694"/>
      <c r="E188" s="695" t="s">
        <v>107</v>
      </c>
      <c r="F188" s="663"/>
      <c r="G188" s="663"/>
      <c r="H188" s="664"/>
      <c r="I188" s="826"/>
      <c r="J188" s="826"/>
      <c r="K188" s="616"/>
      <c r="L188" s="617"/>
    </row>
    <row r="189" spans="2:13" ht="14.25" customHeight="1" thickTop="1" thickBot="1" x14ac:dyDescent="0.25">
      <c r="B189" s="365"/>
      <c r="C189" s="616"/>
      <c r="D189" s="694"/>
      <c r="E189" s="695" t="s">
        <v>93</v>
      </c>
      <c r="F189" s="663"/>
      <c r="G189" s="663"/>
      <c r="H189" s="664"/>
      <c r="I189" s="826"/>
      <c r="J189" s="826"/>
      <c r="K189" s="616"/>
      <c r="L189" s="617"/>
    </row>
    <row r="190" spans="2:13" ht="14.25" customHeight="1" thickTop="1" thickBot="1" x14ac:dyDescent="0.25">
      <c r="B190" s="365"/>
      <c r="C190" s="616"/>
      <c r="D190" s="694"/>
      <c r="E190" s="695" t="s">
        <v>102</v>
      </c>
      <c r="F190" s="697"/>
      <c r="G190" s="663"/>
      <c r="H190" s="664"/>
      <c r="I190" s="826"/>
      <c r="J190" s="826"/>
      <c r="K190" s="616"/>
      <c r="L190" s="617"/>
    </row>
    <row r="191" spans="2:13" ht="14.25" customHeight="1" thickTop="1" thickBot="1" x14ac:dyDescent="0.25">
      <c r="B191" s="365"/>
      <c r="C191" s="365"/>
      <c r="D191" s="698"/>
      <c r="E191" s="695" t="s">
        <v>106</v>
      </c>
      <c r="F191" s="697"/>
      <c r="G191" s="663"/>
      <c r="H191" s="664"/>
      <c r="I191" s="826"/>
      <c r="J191" s="826"/>
      <c r="K191" s="616"/>
      <c r="L191" s="617"/>
    </row>
    <row r="192" spans="2:13" ht="14.25" customHeight="1" thickTop="1" thickBot="1" x14ac:dyDescent="0.25">
      <c r="B192" s="365"/>
      <c r="C192" s="365"/>
      <c r="D192" s="698"/>
      <c r="E192" s="695" t="s">
        <v>70</v>
      </c>
      <c r="F192" s="697"/>
      <c r="G192" s="663"/>
      <c r="H192" s="664"/>
      <c r="I192" s="826"/>
      <c r="J192" s="826"/>
      <c r="K192" s="616"/>
      <c r="L192" s="617"/>
    </row>
    <row r="193" spans="2:12" ht="14.25" customHeight="1" thickTop="1" thickBot="1" x14ac:dyDescent="0.25">
      <c r="B193" s="365"/>
      <c r="C193" s="365"/>
      <c r="D193" s="694"/>
      <c r="E193" s="702" t="s">
        <v>109</v>
      </c>
      <c r="F193" s="660"/>
      <c r="G193" s="660"/>
      <c r="H193" s="660"/>
      <c r="I193" s="826"/>
      <c r="J193" s="826"/>
      <c r="K193" s="616"/>
      <c r="L193" s="617"/>
    </row>
    <row r="194" spans="2:12" ht="14.25" customHeight="1" thickTop="1" thickBot="1" x14ac:dyDescent="0.25">
      <c r="B194" s="365"/>
      <c r="C194" s="365"/>
      <c r="D194" s="694"/>
      <c r="E194" s="702" t="s">
        <v>38</v>
      </c>
      <c r="F194" s="663"/>
      <c r="G194" s="663"/>
      <c r="H194" s="664"/>
      <c r="I194" s="826"/>
      <c r="J194" s="826"/>
      <c r="K194" s="616"/>
      <c r="L194" s="617"/>
    </row>
    <row r="195" spans="2:12" ht="14.25" customHeight="1" thickTop="1" thickBot="1" x14ac:dyDescent="0.25">
      <c r="B195" s="365"/>
      <c r="C195" s="365"/>
      <c r="D195" s="694"/>
      <c r="E195" s="703" t="s">
        <v>74</v>
      </c>
      <c r="F195" s="660"/>
      <c r="G195" s="660"/>
      <c r="H195" s="660"/>
      <c r="I195" s="826"/>
      <c r="J195" s="826"/>
      <c r="K195" s="616"/>
      <c r="L195" s="617"/>
    </row>
    <row r="196" spans="2:12" ht="14.25" customHeight="1" thickTop="1" thickBot="1" x14ac:dyDescent="0.25">
      <c r="B196" s="365"/>
      <c r="C196" s="365"/>
      <c r="D196" s="694"/>
      <c r="E196" s="702" t="s">
        <v>150</v>
      </c>
      <c r="F196" s="663"/>
      <c r="G196" s="663"/>
      <c r="H196" s="664"/>
      <c r="I196" s="826"/>
      <c r="J196" s="826"/>
      <c r="K196" s="616"/>
      <c r="L196" s="617"/>
    </row>
    <row r="197" spans="2:12" ht="14.25" customHeight="1" thickTop="1" thickBot="1" x14ac:dyDescent="0.25">
      <c r="B197" s="365"/>
      <c r="C197" s="365"/>
      <c r="D197" s="698"/>
      <c r="E197" s="702" t="s">
        <v>52</v>
      </c>
      <c r="F197" s="663"/>
      <c r="G197" s="663"/>
      <c r="H197" s="664"/>
      <c r="I197" s="826">
        <v>1</v>
      </c>
      <c r="J197" s="826"/>
      <c r="K197" s="616"/>
      <c r="L197" s="617"/>
    </row>
    <row r="198" spans="2:12" ht="14.25" customHeight="1" thickTop="1" thickBot="1" x14ac:dyDescent="0.25">
      <c r="B198" s="365"/>
      <c r="C198" s="365"/>
      <c r="D198" s="698"/>
      <c r="E198" s="704" t="s">
        <v>110</v>
      </c>
      <c r="F198" s="663"/>
      <c r="G198" s="663"/>
      <c r="H198" s="664"/>
      <c r="I198" s="826"/>
      <c r="J198" s="826"/>
      <c r="K198" s="616"/>
      <c r="L198" s="617"/>
    </row>
    <row r="199" spans="2:12" ht="14.25" customHeight="1" thickTop="1" thickBot="1" x14ac:dyDescent="0.25">
      <c r="B199" s="365"/>
      <c r="C199" s="365"/>
      <c r="D199" s="698"/>
      <c r="E199" s="702" t="s">
        <v>75</v>
      </c>
      <c r="F199" s="663"/>
      <c r="G199" s="663"/>
      <c r="H199" s="664"/>
      <c r="I199" s="826"/>
      <c r="J199" s="826"/>
      <c r="K199" s="616"/>
      <c r="L199" s="617"/>
    </row>
    <row r="200" spans="2:12" ht="14.25" customHeight="1" thickTop="1" thickBot="1" x14ac:dyDescent="0.25">
      <c r="B200" s="365"/>
      <c r="C200" s="365"/>
      <c r="D200" s="698"/>
      <c r="E200" s="702" t="s">
        <v>111</v>
      </c>
      <c r="F200" s="663"/>
      <c r="G200" s="663"/>
      <c r="H200" s="664"/>
      <c r="I200" s="826"/>
      <c r="J200" s="826"/>
      <c r="K200" s="616"/>
      <c r="L200" s="617"/>
    </row>
    <row r="201" spans="2:12" ht="14.25" customHeight="1" thickTop="1" thickBot="1" x14ac:dyDescent="0.25">
      <c r="B201" s="365"/>
      <c r="C201" s="365"/>
      <c r="D201" s="698"/>
      <c r="E201" s="702" t="s">
        <v>151</v>
      </c>
      <c r="F201" s="663"/>
      <c r="G201" s="663"/>
      <c r="H201" s="664"/>
      <c r="I201" s="826"/>
      <c r="J201" s="826"/>
      <c r="K201" s="616"/>
      <c r="L201" s="617"/>
    </row>
    <row r="202" spans="2:12" ht="14.25" customHeight="1" thickTop="1" thickBot="1" x14ac:dyDescent="0.25">
      <c r="B202" s="365"/>
      <c r="C202" s="365"/>
      <c r="D202" s="698"/>
      <c r="E202" s="702" t="s">
        <v>152</v>
      </c>
      <c r="F202" s="663"/>
      <c r="G202" s="663"/>
      <c r="H202" s="664"/>
      <c r="I202" s="826"/>
      <c r="J202" s="826"/>
      <c r="K202" s="616"/>
      <c r="L202" s="617"/>
    </row>
    <row r="203" spans="2:12" ht="14.25" customHeight="1" thickTop="1" thickBot="1" x14ac:dyDescent="0.25">
      <c r="B203" s="365"/>
      <c r="C203" s="365"/>
      <c r="D203" s="698"/>
      <c r="E203" s="702" t="s">
        <v>153</v>
      </c>
      <c r="F203" s="663"/>
      <c r="G203" s="663"/>
      <c r="H203" s="664"/>
      <c r="I203" s="826"/>
      <c r="J203" s="826"/>
      <c r="K203" s="616"/>
      <c r="L203" s="617"/>
    </row>
    <row r="204" spans="2:12" ht="14.25" customHeight="1" thickTop="1" thickBot="1" x14ac:dyDescent="0.25">
      <c r="B204" s="365"/>
      <c r="C204" s="365"/>
      <c r="D204" s="698"/>
      <c r="E204" s="702" t="s">
        <v>154</v>
      </c>
      <c r="F204" s="663"/>
      <c r="G204" s="663"/>
      <c r="H204" s="664"/>
      <c r="I204" s="826"/>
      <c r="J204" s="826"/>
      <c r="K204" s="616"/>
      <c r="L204" s="617"/>
    </row>
    <row r="205" spans="2:12" ht="14.25" customHeight="1" thickTop="1" thickBot="1" x14ac:dyDescent="0.25">
      <c r="B205" s="365"/>
      <c r="C205" s="365"/>
      <c r="D205" s="698"/>
      <c r="E205" s="703" t="s">
        <v>108</v>
      </c>
      <c r="F205" s="663"/>
      <c r="G205" s="663"/>
      <c r="H205" s="664"/>
      <c r="I205" s="826"/>
      <c r="J205" s="826"/>
      <c r="K205" s="616"/>
      <c r="L205" s="617"/>
    </row>
    <row r="206" spans="2:12" ht="14.25" customHeight="1" thickTop="1" thickBot="1" x14ac:dyDescent="0.25">
      <c r="B206" s="365"/>
      <c r="C206" s="365"/>
      <c r="D206" s="694"/>
      <c r="E206" s="678" t="s">
        <v>105</v>
      </c>
      <c r="F206" s="660"/>
      <c r="G206" s="660"/>
      <c r="H206" s="660"/>
      <c r="I206" s="826"/>
      <c r="J206" s="826"/>
      <c r="K206" s="616"/>
      <c r="L206" s="617"/>
    </row>
    <row r="207" spans="2:12" ht="14.25" customHeight="1" thickTop="1" thickBot="1" x14ac:dyDescent="0.25">
      <c r="B207" s="365"/>
      <c r="C207" s="365"/>
      <c r="D207" s="68"/>
      <c r="E207" s="702" t="s">
        <v>104</v>
      </c>
      <c r="F207" s="663"/>
      <c r="G207" s="663"/>
      <c r="H207" s="664"/>
      <c r="I207" s="826"/>
      <c r="J207" s="826"/>
      <c r="K207" s="616"/>
      <c r="L207" s="617"/>
    </row>
    <row r="208" spans="2:12" ht="14.25" customHeight="1" thickTop="1" thickBot="1" x14ac:dyDescent="0.25">
      <c r="B208" s="365"/>
      <c r="C208" s="365"/>
      <c r="D208" s="698"/>
      <c r="E208" s="678" t="s">
        <v>96</v>
      </c>
      <c r="F208" s="663"/>
      <c r="G208" s="663"/>
      <c r="H208" s="664"/>
      <c r="I208" s="845"/>
      <c r="J208" s="845"/>
      <c r="K208" s="616"/>
      <c r="L208" s="617"/>
    </row>
    <row r="209" spans="2:12" ht="14.25" customHeight="1" thickTop="1" thickBot="1" x14ac:dyDescent="0.25">
      <c r="B209" s="365"/>
      <c r="C209" s="365"/>
      <c r="D209" s="698"/>
      <c r="E209" s="702" t="s">
        <v>155</v>
      </c>
      <c r="F209" s="663"/>
      <c r="G209" s="663"/>
      <c r="H209" s="664"/>
      <c r="I209" s="845">
        <v>1</v>
      </c>
      <c r="J209" s="845"/>
      <c r="K209" s="616"/>
      <c r="L209" s="617"/>
    </row>
    <row r="210" spans="2:12" ht="14.25" customHeight="1" thickTop="1" thickBot="1" x14ac:dyDescent="0.25">
      <c r="B210" s="365"/>
      <c r="C210" s="365"/>
      <c r="D210" s="706"/>
      <c r="E210" s="216" t="s">
        <v>50</v>
      </c>
      <c r="F210" s="663"/>
      <c r="G210" s="663"/>
      <c r="H210" s="664"/>
      <c r="I210" s="845">
        <v>1</v>
      </c>
      <c r="J210" s="845"/>
      <c r="K210" s="616"/>
      <c r="L210" s="617"/>
    </row>
    <row r="211" spans="2:12" ht="16.5" thickTop="1" thickBot="1" x14ac:dyDescent="0.25">
      <c r="B211" s="365"/>
      <c r="C211" s="365"/>
      <c r="D211" s="75" t="s">
        <v>157</v>
      </c>
      <c r="E211" s="220"/>
      <c r="F211" s="171"/>
      <c r="G211" s="171"/>
      <c r="H211" s="172"/>
      <c r="I211" s="769">
        <f>SUM(I212:J214)</f>
        <v>6</v>
      </c>
      <c r="J211" s="770"/>
      <c r="K211" s="616"/>
      <c r="L211" s="617"/>
    </row>
    <row r="212" spans="2:12" ht="14.25" thickTop="1" thickBot="1" x14ac:dyDescent="0.25">
      <c r="B212" s="365"/>
      <c r="C212" s="365"/>
      <c r="D212" s="707"/>
      <c r="E212" s="688" t="s">
        <v>115</v>
      </c>
      <c r="F212" s="663"/>
      <c r="G212" s="663"/>
      <c r="H212" s="664"/>
      <c r="I212" s="845">
        <v>6</v>
      </c>
      <c r="J212" s="845"/>
      <c r="K212" s="616"/>
      <c r="L212" s="617"/>
    </row>
    <row r="213" spans="2:12" ht="14.25" thickTop="1" thickBot="1" x14ac:dyDescent="0.25">
      <c r="B213" s="365"/>
      <c r="C213" s="365"/>
      <c r="D213" s="708"/>
      <c r="E213" s="688" t="s">
        <v>158</v>
      </c>
      <c r="F213" s="663"/>
      <c r="G213" s="663"/>
      <c r="H213" s="664"/>
      <c r="I213" s="845"/>
      <c r="J213" s="845"/>
      <c r="K213" s="616"/>
      <c r="L213" s="617"/>
    </row>
    <row r="214" spans="2:12" ht="14.25" thickTop="1" thickBot="1" x14ac:dyDescent="0.25">
      <c r="B214" s="365"/>
      <c r="C214" s="365"/>
      <c r="D214" s="708"/>
      <c r="E214" s="688" t="s">
        <v>159</v>
      </c>
      <c r="F214" s="668"/>
      <c r="G214" s="668"/>
      <c r="H214" s="669"/>
      <c r="I214" s="846"/>
      <c r="J214" s="847"/>
      <c r="K214" s="616"/>
      <c r="L214" s="617"/>
    </row>
    <row r="215" spans="2:12" ht="16.5" thickTop="1" thickBot="1" x14ac:dyDescent="0.3">
      <c r="B215" s="365"/>
      <c r="C215" s="365"/>
      <c r="D215" s="633"/>
      <c r="E215" s="224" t="s">
        <v>116</v>
      </c>
      <c r="F215" s="709"/>
      <c r="G215" s="709"/>
      <c r="H215" s="710"/>
      <c r="I215" s="815">
        <f>(I216+I217)</f>
        <v>0</v>
      </c>
      <c r="J215" s="815"/>
      <c r="K215" s="616"/>
      <c r="L215" s="617"/>
    </row>
    <row r="216" spans="2:12" ht="14.25" thickTop="1" thickBot="1" x14ac:dyDescent="0.25">
      <c r="B216" s="365"/>
      <c r="C216" s="365"/>
      <c r="D216" s="708"/>
      <c r="E216" s="711" t="s">
        <v>175</v>
      </c>
      <c r="F216" s="663"/>
      <c r="G216" s="663"/>
      <c r="H216" s="664"/>
      <c r="I216" s="845"/>
      <c r="J216" s="845"/>
      <c r="K216" s="616"/>
      <c r="L216" s="617"/>
    </row>
    <row r="217" spans="2:12" ht="14.25" thickTop="1" thickBot="1" x14ac:dyDescent="0.25">
      <c r="B217"/>
      <c r="C217" s="365"/>
      <c r="D217" s="28"/>
      <c r="E217" s="712" t="s">
        <v>176</v>
      </c>
      <c r="F217" s="713"/>
      <c r="G217" s="713"/>
      <c r="H217" s="714"/>
      <c r="I217" s="851"/>
      <c r="J217" s="851"/>
      <c r="K217" s="616"/>
      <c r="L217" s="617"/>
    </row>
    <row r="218" spans="2:12" ht="15.75" thickTop="1" thickBot="1" x14ac:dyDescent="0.25">
      <c r="B218" s="365"/>
      <c r="C218" s="365"/>
      <c r="D218" s="708"/>
      <c r="E218" s="223" t="s">
        <v>120</v>
      </c>
      <c r="F218" s="217"/>
      <c r="G218" s="217"/>
      <c r="H218" s="218"/>
      <c r="I218" s="815">
        <f>(I219+I220+I221+I222)</f>
        <v>0</v>
      </c>
      <c r="J218" s="815"/>
      <c r="K218" s="616"/>
      <c r="L218" s="617"/>
    </row>
    <row r="219" spans="2:12" ht="14.25" thickTop="1" thickBot="1" x14ac:dyDescent="0.25">
      <c r="B219" s="365"/>
      <c r="C219" s="365"/>
      <c r="D219" s="708"/>
      <c r="E219" s="716" t="s">
        <v>160</v>
      </c>
      <c r="F219" s="684"/>
      <c r="G219" s="684"/>
      <c r="H219" s="717"/>
      <c r="I219" s="852"/>
      <c r="J219" s="853"/>
      <c r="K219" s="616"/>
      <c r="L219" s="617"/>
    </row>
    <row r="220" spans="2:12" ht="14.25" thickTop="1" thickBot="1" x14ac:dyDescent="0.25">
      <c r="B220" s="365"/>
      <c r="C220" s="365"/>
      <c r="D220" s="708"/>
      <c r="E220" s="716" t="s">
        <v>118</v>
      </c>
      <c r="F220" s="684"/>
      <c r="G220" s="684"/>
      <c r="H220" s="717"/>
      <c r="I220" s="846"/>
      <c r="J220" s="847"/>
      <c r="K220" s="616"/>
      <c r="L220" s="617"/>
    </row>
    <row r="221" spans="2:12" ht="14.25" thickTop="1" thickBot="1" x14ac:dyDescent="0.25">
      <c r="B221" s="365"/>
      <c r="C221" s="365"/>
      <c r="D221" s="708"/>
      <c r="E221" s="716" t="s">
        <v>119</v>
      </c>
      <c r="F221" s="684"/>
      <c r="G221" s="684"/>
      <c r="H221" s="717"/>
      <c r="I221" s="846"/>
      <c r="J221" s="847"/>
      <c r="K221" s="616"/>
      <c r="L221" s="617"/>
    </row>
    <row r="222" spans="2:12" ht="14.25" thickTop="1" thickBot="1" x14ac:dyDescent="0.25">
      <c r="B222" s="365"/>
      <c r="C222" s="365"/>
      <c r="D222" s="708"/>
      <c r="E222" s="704" t="s">
        <v>161</v>
      </c>
      <c r="F222" s="663"/>
      <c r="G222" s="663"/>
      <c r="H222" s="664"/>
      <c r="I222" s="846"/>
      <c r="J222" s="847"/>
      <c r="K222" s="616"/>
      <c r="L222" s="617"/>
    </row>
    <row r="223" spans="2:12" ht="16.5" thickTop="1" thickBot="1" x14ac:dyDescent="0.25">
      <c r="B223" s="365"/>
      <c r="C223" s="365"/>
      <c r="D223" s="221" t="s">
        <v>162</v>
      </c>
      <c r="E223" s="220"/>
      <c r="F223" s="220"/>
      <c r="G223" s="220"/>
      <c r="H223" s="222"/>
      <c r="I223" s="769">
        <f>(I224+I225+I226)</f>
        <v>7</v>
      </c>
      <c r="J223" s="770"/>
      <c r="K223" s="616"/>
      <c r="L223" s="617"/>
    </row>
    <row r="224" spans="2:12" ht="14.25" thickTop="1" thickBot="1" x14ac:dyDescent="0.25">
      <c r="B224" s="365"/>
      <c r="C224" s="365"/>
      <c r="D224" s="708"/>
      <c r="E224" s="718" t="s">
        <v>10</v>
      </c>
      <c r="F224" s="660"/>
      <c r="G224" s="660"/>
      <c r="H224" s="660"/>
      <c r="I224" s="851">
        <v>1</v>
      </c>
      <c r="J224" s="851"/>
      <c r="K224" s="616"/>
      <c r="L224" s="617"/>
    </row>
    <row r="225" spans="2:13" ht="14.25" thickTop="1" thickBot="1" x14ac:dyDescent="0.25">
      <c r="B225" s="365"/>
      <c r="C225" s="365"/>
      <c r="D225" s="708"/>
      <c r="E225" s="688" t="s">
        <v>163</v>
      </c>
      <c r="F225" s="663"/>
      <c r="G225" s="663"/>
      <c r="H225" s="664"/>
      <c r="I225" s="845"/>
      <c r="J225" s="845"/>
      <c r="K225" s="616"/>
      <c r="L225" s="617"/>
    </row>
    <row r="226" spans="2:13" ht="14.25" thickTop="1" thickBot="1" x14ac:dyDescent="0.25">
      <c r="B226" s="365"/>
      <c r="C226" s="365"/>
      <c r="D226" s="708"/>
      <c r="E226" s="719" t="s">
        <v>164</v>
      </c>
      <c r="F226" s="668"/>
      <c r="G226" s="668"/>
      <c r="H226" s="669"/>
      <c r="I226" s="845">
        <v>6</v>
      </c>
      <c r="J226" s="845"/>
      <c r="K226" s="616"/>
      <c r="L226" s="617"/>
    </row>
    <row r="227" spans="2:13" ht="16.5" thickTop="1" thickBot="1" x14ac:dyDescent="0.25">
      <c r="B227" s="365"/>
      <c r="C227" s="365"/>
      <c r="D227" s="221" t="s">
        <v>165</v>
      </c>
      <c r="E227" s="220"/>
      <c r="F227" s="220"/>
      <c r="G227" s="220"/>
      <c r="H227" s="222"/>
      <c r="I227" s="769">
        <f>(I228+I229+I230+I231)</f>
        <v>0</v>
      </c>
      <c r="J227" s="770"/>
      <c r="K227" s="616"/>
      <c r="L227" s="617"/>
      <c r="M227" s="720"/>
    </row>
    <row r="228" spans="2:13" ht="14.25" thickTop="1" thickBot="1" x14ac:dyDescent="0.25">
      <c r="B228" s="365"/>
      <c r="C228" s="365"/>
      <c r="D228" s="707"/>
      <c r="E228" s="688" t="s">
        <v>10</v>
      </c>
      <c r="F228" s="663"/>
      <c r="G228" s="663"/>
      <c r="H228" s="664"/>
      <c r="I228" s="846"/>
      <c r="J228" s="847"/>
      <c r="K228" s="616"/>
      <c r="L228" s="617"/>
    </row>
    <row r="229" spans="2:13" ht="14.25" thickTop="1" thickBot="1" x14ac:dyDescent="0.25">
      <c r="B229" s="365"/>
      <c r="C229" s="365"/>
      <c r="D229" s="708"/>
      <c r="E229" s="688" t="s">
        <v>163</v>
      </c>
      <c r="F229" s="663"/>
      <c r="G229" s="663"/>
      <c r="H229" s="664"/>
      <c r="I229" s="846"/>
      <c r="J229" s="847"/>
      <c r="K229" s="616"/>
      <c r="L229" s="721"/>
    </row>
    <row r="230" spans="2:13" ht="14.25" thickTop="1" thickBot="1" x14ac:dyDescent="0.25">
      <c r="B230" s="365"/>
      <c r="C230" s="365"/>
      <c r="D230" s="708"/>
      <c r="E230" s="719" t="s">
        <v>164</v>
      </c>
      <c r="F230" s="668"/>
      <c r="G230" s="668"/>
      <c r="H230" s="669"/>
      <c r="I230" s="846"/>
      <c r="J230" s="847"/>
      <c r="K230" s="616"/>
      <c r="L230" s="617"/>
    </row>
    <row r="231" spans="2:13" ht="14.25" thickTop="1" thickBot="1" x14ac:dyDescent="0.25">
      <c r="B231" s="365"/>
      <c r="C231" s="365"/>
      <c r="D231" s="708"/>
      <c r="E231" s="719" t="s">
        <v>166</v>
      </c>
      <c r="F231" s="668"/>
      <c r="G231" s="668"/>
      <c r="H231" s="669"/>
      <c r="I231" s="846"/>
      <c r="J231" s="847"/>
      <c r="K231" s="616"/>
      <c r="L231" s="617"/>
    </row>
    <row r="232" spans="2:13" ht="16.5" thickTop="1" thickBot="1" x14ac:dyDescent="0.3">
      <c r="B232" s="365"/>
      <c r="C232" s="365"/>
      <c r="D232" s="708"/>
      <c r="E232" s="848" t="s">
        <v>31</v>
      </c>
      <c r="F232" s="849"/>
      <c r="G232" s="849"/>
      <c r="H232" s="850"/>
      <c r="I232" s="815">
        <f>(I233+I234+I235+I236)</f>
        <v>1</v>
      </c>
      <c r="J232" s="815"/>
      <c r="K232" s="616"/>
      <c r="L232" s="617"/>
    </row>
    <row r="233" spans="2:13" ht="14.25" thickTop="1" thickBot="1" x14ac:dyDescent="0.25">
      <c r="B233" s="365"/>
      <c r="C233" s="365"/>
      <c r="D233" s="708"/>
      <c r="E233" s="718" t="s">
        <v>10</v>
      </c>
      <c r="F233" s="660"/>
      <c r="G233" s="660"/>
      <c r="H233" s="660"/>
      <c r="I233" s="846">
        <v>1</v>
      </c>
      <c r="J233" s="847"/>
      <c r="K233" s="616"/>
      <c r="L233" s="617"/>
    </row>
    <row r="234" spans="2:13" ht="14.25" thickTop="1" thickBot="1" x14ac:dyDescent="0.25">
      <c r="B234" s="365"/>
      <c r="C234" s="365"/>
      <c r="D234" s="708"/>
      <c r="E234" s="688" t="s">
        <v>163</v>
      </c>
      <c r="F234" s="663"/>
      <c r="G234" s="663"/>
      <c r="H234" s="664"/>
      <c r="I234" s="846"/>
      <c r="J234" s="847"/>
      <c r="K234" s="616"/>
      <c r="L234" s="617"/>
    </row>
    <row r="235" spans="2:13" ht="14.25" thickTop="1" thickBot="1" x14ac:dyDescent="0.25">
      <c r="B235" s="365"/>
      <c r="C235" s="365"/>
      <c r="D235" s="708"/>
      <c r="E235" s="719" t="s">
        <v>164</v>
      </c>
      <c r="F235" s="668"/>
      <c r="G235" s="668"/>
      <c r="H235" s="669"/>
      <c r="I235" s="846"/>
      <c r="J235" s="847"/>
      <c r="K235" s="616"/>
      <c r="L235" s="617"/>
    </row>
    <row r="236" spans="2:13" ht="14.25" thickTop="1" thickBot="1" x14ac:dyDescent="0.25">
      <c r="B236" s="365"/>
      <c r="C236" s="365"/>
      <c r="D236" s="708"/>
      <c r="E236" s="688" t="s">
        <v>44</v>
      </c>
      <c r="F236" s="668"/>
      <c r="G236" s="668"/>
      <c r="H236" s="669"/>
      <c r="I236" s="846"/>
      <c r="J236" s="847"/>
      <c r="K236" s="616"/>
      <c r="L236" s="617"/>
    </row>
    <row r="237" spans="2:13" ht="16.5" thickTop="1" thickBot="1" x14ac:dyDescent="0.25">
      <c r="B237" s="365"/>
      <c r="C237" s="722"/>
      <c r="D237" s="599" t="s">
        <v>171</v>
      </c>
      <c r="E237" s="155"/>
      <c r="F237" s="723"/>
      <c r="G237" s="681"/>
      <c r="H237" s="693"/>
      <c r="I237" s="787">
        <f>(I238+I239+I240+I241)</f>
        <v>5</v>
      </c>
      <c r="J237" s="787"/>
      <c r="K237" s="365"/>
      <c r="L237" s="617"/>
    </row>
    <row r="238" spans="2:13" ht="14.25" thickTop="1" thickBot="1" x14ac:dyDescent="0.25">
      <c r="B238" s="365"/>
      <c r="C238" s="609"/>
      <c r="D238" s="724"/>
      <c r="E238" s="725" t="s">
        <v>167</v>
      </c>
      <c r="F238" s="713"/>
      <c r="G238" s="713"/>
      <c r="H238" s="714"/>
      <c r="I238" s="845"/>
      <c r="J238" s="845"/>
      <c r="K238" s="365"/>
      <c r="L238" s="617"/>
    </row>
    <row r="239" spans="2:13" ht="12.75" customHeight="1" thickTop="1" thickBot="1" x14ac:dyDescent="0.25">
      <c r="B239" s="365"/>
      <c r="C239" s="87"/>
      <c r="D239" s="722"/>
      <c r="E239" s="713" t="s">
        <v>168</v>
      </c>
      <c r="F239" s="713"/>
      <c r="G239" s="713"/>
      <c r="H239" s="713"/>
      <c r="I239" s="851"/>
      <c r="J239" s="851"/>
      <c r="K239" s="365"/>
    </row>
    <row r="240" spans="2:13" ht="12.75" customHeight="1" thickTop="1" thickBot="1" x14ac:dyDescent="0.25">
      <c r="B240" s="365"/>
      <c r="C240" s="87"/>
      <c r="D240" s="722"/>
      <c r="E240" s="726" t="s">
        <v>169</v>
      </c>
      <c r="F240" s="713"/>
      <c r="G240" s="713"/>
      <c r="H240" s="714"/>
      <c r="I240" s="845">
        <v>5</v>
      </c>
      <c r="J240" s="845"/>
      <c r="K240" s="365"/>
    </row>
    <row r="241" spans="2:11" ht="13.5" customHeight="1" thickTop="1" thickBot="1" x14ac:dyDescent="0.25">
      <c r="B241" s="365"/>
      <c r="C241" s="87"/>
      <c r="D241" s="722"/>
      <c r="E241" s="726" t="s">
        <v>170</v>
      </c>
      <c r="F241" s="713"/>
      <c r="G241" s="713"/>
      <c r="H241" s="714"/>
      <c r="I241" s="845"/>
      <c r="J241" s="845"/>
      <c r="K241" s="365"/>
    </row>
    <row r="242" spans="2:11" ht="15" customHeight="1" thickTop="1" thickBot="1" x14ac:dyDescent="0.3">
      <c r="B242" s="365"/>
      <c r="C242" s="10"/>
      <c r="D242" s="708"/>
      <c r="E242" s="224" t="s">
        <v>40</v>
      </c>
      <c r="F242" s="709"/>
      <c r="G242" s="709"/>
      <c r="H242" s="710"/>
      <c r="I242" s="815">
        <f>I243+I244+I245</f>
        <v>2</v>
      </c>
      <c r="J242" s="815"/>
      <c r="K242" s="365"/>
    </row>
    <row r="243" spans="2:11" ht="13.5" customHeight="1" thickTop="1" thickBot="1" x14ac:dyDescent="0.25">
      <c r="B243" s="365"/>
      <c r="C243" s="365"/>
      <c r="D243" s="708"/>
      <c r="E243" s="186" t="s">
        <v>13</v>
      </c>
      <c r="F243" s="663"/>
      <c r="G243" s="663"/>
      <c r="H243" s="664"/>
      <c r="I243" s="845"/>
      <c r="J243" s="845"/>
      <c r="K243" s="365"/>
    </row>
    <row r="244" spans="2:11" ht="13.5" customHeight="1" thickTop="1" thickBot="1" x14ac:dyDescent="0.25">
      <c r="B244" s="365"/>
      <c r="C244" s="10"/>
      <c r="D244" s="708"/>
      <c r="E244" s="187" t="s">
        <v>14</v>
      </c>
      <c r="F244" s="713"/>
      <c r="G244" s="713"/>
      <c r="H244" s="714"/>
      <c r="I244" s="851">
        <v>2</v>
      </c>
      <c r="J244" s="851"/>
      <c r="K244" s="365"/>
    </row>
    <row r="245" spans="2:11" ht="15.75" customHeight="1" thickTop="1" thickBot="1" x14ac:dyDescent="0.25">
      <c r="B245" s="365"/>
      <c r="C245" s="10"/>
      <c r="D245" s="708"/>
      <c r="E245" s="727" t="s">
        <v>121</v>
      </c>
      <c r="F245" s="713"/>
      <c r="G245" s="713"/>
      <c r="H245" s="714"/>
      <c r="I245" s="845"/>
      <c r="J245" s="845"/>
      <c r="K245" s="633"/>
    </row>
    <row r="246" spans="2:11" ht="17.25" thickTop="1" thickBot="1" x14ac:dyDescent="0.25">
      <c r="B246" s="365"/>
      <c r="C246" s="190" t="s">
        <v>172</v>
      </c>
      <c r="D246" s="189"/>
      <c r="E246" s="189"/>
      <c r="F246" s="189"/>
      <c r="G246" s="191"/>
      <c r="H246" s="769" t="s">
        <v>0</v>
      </c>
      <c r="I246" s="854"/>
      <c r="J246" s="770"/>
      <c r="K246" s="365"/>
    </row>
    <row r="247" spans="2:11" ht="16.5" thickTop="1" x14ac:dyDescent="0.2">
      <c r="B247" s="365"/>
      <c r="C247" s="192"/>
      <c r="D247" s="193"/>
      <c r="E247" s="193"/>
      <c r="F247" s="193"/>
      <c r="G247" s="194"/>
      <c r="H247" s="855">
        <f>(F10+J15-F21+J77-H89)</f>
        <v>301</v>
      </c>
      <c r="I247" s="856"/>
      <c r="J247" s="857"/>
      <c r="K247" s="365"/>
    </row>
    <row r="248" spans="2:11" ht="16.5" thickBot="1" x14ac:dyDescent="0.25">
      <c r="B248" s="633"/>
      <c r="C248" s="195"/>
      <c r="D248" s="196"/>
      <c r="E248" s="196"/>
      <c r="F248" s="196"/>
      <c r="G248" s="197"/>
      <c r="H248" s="858"/>
      <c r="I248" s="859"/>
      <c r="J248" s="860"/>
      <c r="K248" s="633"/>
    </row>
    <row r="249" spans="2:11" ht="13.5" thickTop="1" x14ac:dyDescent="0.2">
      <c r="E249" s="614"/>
    </row>
    <row r="251" spans="2:11" x14ac:dyDescent="0.2">
      <c r="E251" s="728"/>
    </row>
    <row r="252" spans="2:11" x14ac:dyDescent="0.2">
      <c r="E252" s="728"/>
    </row>
    <row r="253" spans="2:11" x14ac:dyDescent="0.2">
      <c r="E253" s="728"/>
    </row>
    <row r="254" spans="2:11" x14ac:dyDescent="0.2">
      <c r="E254" s="728"/>
    </row>
    <row r="255" spans="2:11" x14ac:dyDescent="0.2">
      <c r="E255" s="728"/>
    </row>
    <row r="256" spans="2:11" x14ac:dyDescent="0.2">
      <c r="E256" s="614"/>
    </row>
    <row r="258" spans="5:5" x14ac:dyDescent="0.2">
      <c r="E258" s="614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10" zoomScale="80" zoomScaleNormal="80" zoomScaleSheetLayoutView="75" workbookViewId="0">
      <selection activeCell="H24" sqref="H24"/>
    </sheetView>
  </sheetViews>
  <sheetFormatPr baseColWidth="10" defaultRowHeight="12.75" x14ac:dyDescent="0.2"/>
  <cols>
    <col min="1" max="1" width="7.5703125" style="608" customWidth="1"/>
    <col min="2" max="2" width="18.7109375" style="608" customWidth="1"/>
    <col min="3" max="3" width="13.5703125" style="608" customWidth="1"/>
    <col min="4" max="4" width="13.85546875" style="608" customWidth="1"/>
    <col min="5" max="5" width="46.85546875" style="608" customWidth="1"/>
    <col min="6" max="6" width="9.28515625" style="608" customWidth="1"/>
    <col min="7" max="7" width="7.7109375" style="608" customWidth="1"/>
    <col min="8" max="8" width="8.7109375" style="608" customWidth="1"/>
    <col min="9" max="9" width="7.85546875" style="608" customWidth="1"/>
    <col min="10" max="10" width="9.7109375" style="608" customWidth="1"/>
    <col min="11" max="17" width="7.7109375" style="608" customWidth="1"/>
    <col min="18" max="256" width="11.42578125" style="608"/>
    <col min="257" max="257" width="7.5703125" style="608" customWidth="1"/>
    <col min="258" max="258" width="18.7109375" style="608" customWidth="1"/>
    <col min="259" max="259" width="13.5703125" style="608" customWidth="1"/>
    <col min="260" max="260" width="13.85546875" style="608" customWidth="1"/>
    <col min="261" max="261" width="46.85546875" style="608" customWidth="1"/>
    <col min="262" max="262" width="9.28515625" style="608" customWidth="1"/>
    <col min="263" max="263" width="7.7109375" style="608" customWidth="1"/>
    <col min="264" max="264" width="8.7109375" style="608" customWidth="1"/>
    <col min="265" max="265" width="7.85546875" style="608" customWidth="1"/>
    <col min="266" max="266" width="9.7109375" style="608" customWidth="1"/>
    <col min="267" max="273" width="7.7109375" style="608" customWidth="1"/>
    <col min="274" max="512" width="11.42578125" style="608"/>
    <col min="513" max="513" width="7.5703125" style="608" customWidth="1"/>
    <col min="514" max="514" width="18.7109375" style="608" customWidth="1"/>
    <col min="515" max="515" width="13.5703125" style="608" customWidth="1"/>
    <col min="516" max="516" width="13.85546875" style="608" customWidth="1"/>
    <col min="517" max="517" width="46.85546875" style="608" customWidth="1"/>
    <col min="518" max="518" width="9.28515625" style="608" customWidth="1"/>
    <col min="519" max="519" width="7.7109375" style="608" customWidth="1"/>
    <col min="520" max="520" width="8.7109375" style="608" customWidth="1"/>
    <col min="521" max="521" width="7.85546875" style="608" customWidth="1"/>
    <col min="522" max="522" width="9.7109375" style="608" customWidth="1"/>
    <col min="523" max="529" width="7.7109375" style="608" customWidth="1"/>
    <col min="530" max="768" width="11.42578125" style="608"/>
    <col min="769" max="769" width="7.5703125" style="608" customWidth="1"/>
    <col min="770" max="770" width="18.7109375" style="608" customWidth="1"/>
    <col min="771" max="771" width="13.5703125" style="608" customWidth="1"/>
    <col min="772" max="772" width="13.85546875" style="608" customWidth="1"/>
    <col min="773" max="773" width="46.85546875" style="608" customWidth="1"/>
    <col min="774" max="774" width="9.28515625" style="608" customWidth="1"/>
    <col min="775" max="775" width="7.7109375" style="608" customWidth="1"/>
    <col min="776" max="776" width="8.7109375" style="608" customWidth="1"/>
    <col min="777" max="777" width="7.85546875" style="608" customWidth="1"/>
    <col min="778" max="778" width="9.7109375" style="608" customWidth="1"/>
    <col min="779" max="785" width="7.7109375" style="608" customWidth="1"/>
    <col min="786" max="1024" width="11.42578125" style="608"/>
    <col min="1025" max="1025" width="7.5703125" style="608" customWidth="1"/>
    <col min="1026" max="1026" width="18.7109375" style="608" customWidth="1"/>
    <col min="1027" max="1027" width="13.5703125" style="608" customWidth="1"/>
    <col min="1028" max="1028" width="13.85546875" style="608" customWidth="1"/>
    <col min="1029" max="1029" width="46.85546875" style="608" customWidth="1"/>
    <col min="1030" max="1030" width="9.28515625" style="608" customWidth="1"/>
    <col min="1031" max="1031" width="7.7109375" style="608" customWidth="1"/>
    <col min="1032" max="1032" width="8.7109375" style="608" customWidth="1"/>
    <col min="1033" max="1033" width="7.85546875" style="608" customWidth="1"/>
    <col min="1034" max="1034" width="9.7109375" style="608" customWidth="1"/>
    <col min="1035" max="1041" width="7.7109375" style="608" customWidth="1"/>
    <col min="1042" max="1280" width="11.42578125" style="608"/>
    <col min="1281" max="1281" width="7.5703125" style="608" customWidth="1"/>
    <col min="1282" max="1282" width="18.7109375" style="608" customWidth="1"/>
    <col min="1283" max="1283" width="13.5703125" style="608" customWidth="1"/>
    <col min="1284" max="1284" width="13.85546875" style="608" customWidth="1"/>
    <col min="1285" max="1285" width="46.85546875" style="608" customWidth="1"/>
    <col min="1286" max="1286" width="9.28515625" style="608" customWidth="1"/>
    <col min="1287" max="1287" width="7.7109375" style="608" customWidth="1"/>
    <col min="1288" max="1288" width="8.7109375" style="608" customWidth="1"/>
    <col min="1289" max="1289" width="7.85546875" style="608" customWidth="1"/>
    <col min="1290" max="1290" width="9.7109375" style="608" customWidth="1"/>
    <col min="1291" max="1297" width="7.7109375" style="608" customWidth="1"/>
    <col min="1298" max="1536" width="11.42578125" style="608"/>
    <col min="1537" max="1537" width="7.5703125" style="608" customWidth="1"/>
    <col min="1538" max="1538" width="18.7109375" style="608" customWidth="1"/>
    <col min="1539" max="1539" width="13.5703125" style="608" customWidth="1"/>
    <col min="1540" max="1540" width="13.85546875" style="608" customWidth="1"/>
    <col min="1541" max="1541" width="46.85546875" style="608" customWidth="1"/>
    <col min="1542" max="1542" width="9.28515625" style="608" customWidth="1"/>
    <col min="1543" max="1543" width="7.7109375" style="608" customWidth="1"/>
    <col min="1544" max="1544" width="8.7109375" style="608" customWidth="1"/>
    <col min="1545" max="1545" width="7.85546875" style="608" customWidth="1"/>
    <col min="1546" max="1546" width="9.7109375" style="608" customWidth="1"/>
    <col min="1547" max="1553" width="7.7109375" style="608" customWidth="1"/>
    <col min="1554" max="1792" width="11.42578125" style="608"/>
    <col min="1793" max="1793" width="7.5703125" style="608" customWidth="1"/>
    <col min="1794" max="1794" width="18.7109375" style="608" customWidth="1"/>
    <col min="1795" max="1795" width="13.5703125" style="608" customWidth="1"/>
    <col min="1796" max="1796" width="13.85546875" style="608" customWidth="1"/>
    <col min="1797" max="1797" width="46.85546875" style="608" customWidth="1"/>
    <col min="1798" max="1798" width="9.28515625" style="608" customWidth="1"/>
    <col min="1799" max="1799" width="7.7109375" style="608" customWidth="1"/>
    <col min="1800" max="1800" width="8.7109375" style="608" customWidth="1"/>
    <col min="1801" max="1801" width="7.85546875" style="608" customWidth="1"/>
    <col min="1802" max="1802" width="9.7109375" style="608" customWidth="1"/>
    <col min="1803" max="1809" width="7.7109375" style="608" customWidth="1"/>
    <col min="1810" max="2048" width="11.42578125" style="608"/>
    <col min="2049" max="2049" width="7.5703125" style="608" customWidth="1"/>
    <col min="2050" max="2050" width="18.7109375" style="608" customWidth="1"/>
    <col min="2051" max="2051" width="13.5703125" style="608" customWidth="1"/>
    <col min="2052" max="2052" width="13.85546875" style="608" customWidth="1"/>
    <col min="2053" max="2053" width="46.85546875" style="608" customWidth="1"/>
    <col min="2054" max="2054" width="9.28515625" style="608" customWidth="1"/>
    <col min="2055" max="2055" width="7.7109375" style="608" customWidth="1"/>
    <col min="2056" max="2056" width="8.7109375" style="608" customWidth="1"/>
    <col min="2057" max="2057" width="7.85546875" style="608" customWidth="1"/>
    <col min="2058" max="2058" width="9.7109375" style="608" customWidth="1"/>
    <col min="2059" max="2065" width="7.7109375" style="608" customWidth="1"/>
    <col min="2066" max="2304" width="11.42578125" style="608"/>
    <col min="2305" max="2305" width="7.5703125" style="608" customWidth="1"/>
    <col min="2306" max="2306" width="18.7109375" style="608" customWidth="1"/>
    <col min="2307" max="2307" width="13.5703125" style="608" customWidth="1"/>
    <col min="2308" max="2308" width="13.85546875" style="608" customWidth="1"/>
    <col min="2309" max="2309" width="46.85546875" style="608" customWidth="1"/>
    <col min="2310" max="2310" width="9.28515625" style="608" customWidth="1"/>
    <col min="2311" max="2311" width="7.7109375" style="608" customWidth="1"/>
    <col min="2312" max="2312" width="8.7109375" style="608" customWidth="1"/>
    <col min="2313" max="2313" width="7.85546875" style="608" customWidth="1"/>
    <col min="2314" max="2314" width="9.7109375" style="608" customWidth="1"/>
    <col min="2315" max="2321" width="7.7109375" style="608" customWidth="1"/>
    <col min="2322" max="2560" width="11.42578125" style="608"/>
    <col min="2561" max="2561" width="7.5703125" style="608" customWidth="1"/>
    <col min="2562" max="2562" width="18.7109375" style="608" customWidth="1"/>
    <col min="2563" max="2563" width="13.5703125" style="608" customWidth="1"/>
    <col min="2564" max="2564" width="13.85546875" style="608" customWidth="1"/>
    <col min="2565" max="2565" width="46.85546875" style="608" customWidth="1"/>
    <col min="2566" max="2566" width="9.28515625" style="608" customWidth="1"/>
    <col min="2567" max="2567" width="7.7109375" style="608" customWidth="1"/>
    <col min="2568" max="2568" width="8.7109375" style="608" customWidth="1"/>
    <col min="2569" max="2569" width="7.85546875" style="608" customWidth="1"/>
    <col min="2570" max="2570" width="9.7109375" style="608" customWidth="1"/>
    <col min="2571" max="2577" width="7.7109375" style="608" customWidth="1"/>
    <col min="2578" max="2816" width="11.42578125" style="608"/>
    <col min="2817" max="2817" width="7.5703125" style="608" customWidth="1"/>
    <col min="2818" max="2818" width="18.7109375" style="608" customWidth="1"/>
    <col min="2819" max="2819" width="13.5703125" style="608" customWidth="1"/>
    <col min="2820" max="2820" width="13.85546875" style="608" customWidth="1"/>
    <col min="2821" max="2821" width="46.85546875" style="608" customWidth="1"/>
    <col min="2822" max="2822" width="9.28515625" style="608" customWidth="1"/>
    <col min="2823" max="2823" width="7.7109375" style="608" customWidth="1"/>
    <col min="2824" max="2824" width="8.7109375" style="608" customWidth="1"/>
    <col min="2825" max="2825" width="7.85546875" style="608" customWidth="1"/>
    <col min="2826" max="2826" width="9.7109375" style="608" customWidth="1"/>
    <col min="2827" max="2833" width="7.7109375" style="608" customWidth="1"/>
    <col min="2834" max="3072" width="11.42578125" style="608"/>
    <col min="3073" max="3073" width="7.5703125" style="608" customWidth="1"/>
    <col min="3074" max="3074" width="18.7109375" style="608" customWidth="1"/>
    <col min="3075" max="3075" width="13.5703125" style="608" customWidth="1"/>
    <col min="3076" max="3076" width="13.85546875" style="608" customWidth="1"/>
    <col min="3077" max="3077" width="46.85546875" style="608" customWidth="1"/>
    <col min="3078" max="3078" width="9.28515625" style="608" customWidth="1"/>
    <col min="3079" max="3079" width="7.7109375" style="608" customWidth="1"/>
    <col min="3080" max="3080" width="8.7109375" style="608" customWidth="1"/>
    <col min="3081" max="3081" width="7.85546875" style="608" customWidth="1"/>
    <col min="3082" max="3082" width="9.7109375" style="608" customWidth="1"/>
    <col min="3083" max="3089" width="7.7109375" style="608" customWidth="1"/>
    <col min="3090" max="3328" width="11.42578125" style="608"/>
    <col min="3329" max="3329" width="7.5703125" style="608" customWidth="1"/>
    <col min="3330" max="3330" width="18.7109375" style="608" customWidth="1"/>
    <col min="3331" max="3331" width="13.5703125" style="608" customWidth="1"/>
    <col min="3332" max="3332" width="13.85546875" style="608" customWidth="1"/>
    <col min="3333" max="3333" width="46.85546875" style="608" customWidth="1"/>
    <col min="3334" max="3334" width="9.28515625" style="608" customWidth="1"/>
    <col min="3335" max="3335" width="7.7109375" style="608" customWidth="1"/>
    <col min="3336" max="3336" width="8.7109375" style="608" customWidth="1"/>
    <col min="3337" max="3337" width="7.85546875" style="608" customWidth="1"/>
    <col min="3338" max="3338" width="9.7109375" style="608" customWidth="1"/>
    <col min="3339" max="3345" width="7.7109375" style="608" customWidth="1"/>
    <col min="3346" max="3584" width="11.42578125" style="608"/>
    <col min="3585" max="3585" width="7.5703125" style="608" customWidth="1"/>
    <col min="3586" max="3586" width="18.7109375" style="608" customWidth="1"/>
    <col min="3587" max="3587" width="13.5703125" style="608" customWidth="1"/>
    <col min="3588" max="3588" width="13.85546875" style="608" customWidth="1"/>
    <col min="3589" max="3589" width="46.85546875" style="608" customWidth="1"/>
    <col min="3590" max="3590" width="9.28515625" style="608" customWidth="1"/>
    <col min="3591" max="3591" width="7.7109375" style="608" customWidth="1"/>
    <col min="3592" max="3592" width="8.7109375" style="608" customWidth="1"/>
    <col min="3593" max="3593" width="7.85546875" style="608" customWidth="1"/>
    <col min="3594" max="3594" width="9.7109375" style="608" customWidth="1"/>
    <col min="3595" max="3601" width="7.7109375" style="608" customWidth="1"/>
    <col min="3602" max="3840" width="11.42578125" style="608"/>
    <col min="3841" max="3841" width="7.5703125" style="608" customWidth="1"/>
    <col min="3842" max="3842" width="18.7109375" style="608" customWidth="1"/>
    <col min="3843" max="3843" width="13.5703125" style="608" customWidth="1"/>
    <col min="3844" max="3844" width="13.85546875" style="608" customWidth="1"/>
    <col min="3845" max="3845" width="46.85546875" style="608" customWidth="1"/>
    <col min="3846" max="3846" width="9.28515625" style="608" customWidth="1"/>
    <col min="3847" max="3847" width="7.7109375" style="608" customWidth="1"/>
    <col min="3848" max="3848" width="8.7109375" style="608" customWidth="1"/>
    <col min="3849" max="3849" width="7.85546875" style="608" customWidth="1"/>
    <col min="3850" max="3850" width="9.7109375" style="608" customWidth="1"/>
    <col min="3851" max="3857" width="7.7109375" style="608" customWidth="1"/>
    <col min="3858" max="4096" width="11.42578125" style="608"/>
    <col min="4097" max="4097" width="7.5703125" style="608" customWidth="1"/>
    <col min="4098" max="4098" width="18.7109375" style="608" customWidth="1"/>
    <col min="4099" max="4099" width="13.5703125" style="608" customWidth="1"/>
    <col min="4100" max="4100" width="13.85546875" style="608" customWidth="1"/>
    <col min="4101" max="4101" width="46.85546875" style="608" customWidth="1"/>
    <col min="4102" max="4102" width="9.28515625" style="608" customWidth="1"/>
    <col min="4103" max="4103" width="7.7109375" style="608" customWidth="1"/>
    <col min="4104" max="4104" width="8.7109375" style="608" customWidth="1"/>
    <col min="4105" max="4105" width="7.85546875" style="608" customWidth="1"/>
    <col min="4106" max="4106" width="9.7109375" style="608" customWidth="1"/>
    <col min="4107" max="4113" width="7.7109375" style="608" customWidth="1"/>
    <col min="4114" max="4352" width="11.42578125" style="608"/>
    <col min="4353" max="4353" width="7.5703125" style="608" customWidth="1"/>
    <col min="4354" max="4354" width="18.7109375" style="608" customWidth="1"/>
    <col min="4355" max="4355" width="13.5703125" style="608" customWidth="1"/>
    <col min="4356" max="4356" width="13.85546875" style="608" customWidth="1"/>
    <col min="4357" max="4357" width="46.85546875" style="608" customWidth="1"/>
    <col min="4358" max="4358" width="9.28515625" style="608" customWidth="1"/>
    <col min="4359" max="4359" width="7.7109375" style="608" customWidth="1"/>
    <col min="4360" max="4360" width="8.7109375" style="608" customWidth="1"/>
    <col min="4361" max="4361" width="7.85546875" style="608" customWidth="1"/>
    <col min="4362" max="4362" width="9.7109375" style="608" customWidth="1"/>
    <col min="4363" max="4369" width="7.7109375" style="608" customWidth="1"/>
    <col min="4370" max="4608" width="11.42578125" style="608"/>
    <col min="4609" max="4609" width="7.5703125" style="608" customWidth="1"/>
    <col min="4610" max="4610" width="18.7109375" style="608" customWidth="1"/>
    <col min="4611" max="4611" width="13.5703125" style="608" customWidth="1"/>
    <col min="4612" max="4612" width="13.85546875" style="608" customWidth="1"/>
    <col min="4613" max="4613" width="46.85546875" style="608" customWidth="1"/>
    <col min="4614" max="4614" width="9.28515625" style="608" customWidth="1"/>
    <col min="4615" max="4615" width="7.7109375" style="608" customWidth="1"/>
    <col min="4616" max="4616" width="8.7109375" style="608" customWidth="1"/>
    <col min="4617" max="4617" width="7.85546875" style="608" customWidth="1"/>
    <col min="4618" max="4618" width="9.7109375" style="608" customWidth="1"/>
    <col min="4619" max="4625" width="7.7109375" style="608" customWidth="1"/>
    <col min="4626" max="4864" width="11.42578125" style="608"/>
    <col min="4865" max="4865" width="7.5703125" style="608" customWidth="1"/>
    <col min="4866" max="4866" width="18.7109375" style="608" customWidth="1"/>
    <col min="4867" max="4867" width="13.5703125" style="608" customWidth="1"/>
    <col min="4868" max="4868" width="13.85546875" style="608" customWidth="1"/>
    <col min="4869" max="4869" width="46.85546875" style="608" customWidth="1"/>
    <col min="4870" max="4870" width="9.28515625" style="608" customWidth="1"/>
    <col min="4871" max="4871" width="7.7109375" style="608" customWidth="1"/>
    <col min="4872" max="4872" width="8.7109375" style="608" customWidth="1"/>
    <col min="4873" max="4873" width="7.85546875" style="608" customWidth="1"/>
    <col min="4874" max="4874" width="9.7109375" style="608" customWidth="1"/>
    <col min="4875" max="4881" width="7.7109375" style="608" customWidth="1"/>
    <col min="4882" max="5120" width="11.42578125" style="608"/>
    <col min="5121" max="5121" width="7.5703125" style="608" customWidth="1"/>
    <col min="5122" max="5122" width="18.7109375" style="608" customWidth="1"/>
    <col min="5123" max="5123" width="13.5703125" style="608" customWidth="1"/>
    <col min="5124" max="5124" width="13.85546875" style="608" customWidth="1"/>
    <col min="5125" max="5125" width="46.85546875" style="608" customWidth="1"/>
    <col min="5126" max="5126" width="9.28515625" style="608" customWidth="1"/>
    <col min="5127" max="5127" width="7.7109375" style="608" customWidth="1"/>
    <col min="5128" max="5128" width="8.7109375" style="608" customWidth="1"/>
    <col min="5129" max="5129" width="7.85546875" style="608" customWidth="1"/>
    <col min="5130" max="5130" width="9.7109375" style="608" customWidth="1"/>
    <col min="5131" max="5137" width="7.7109375" style="608" customWidth="1"/>
    <col min="5138" max="5376" width="11.42578125" style="608"/>
    <col min="5377" max="5377" width="7.5703125" style="608" customWidth="1"/>
    <col min="5378" max="5378" width="18.7109375" style="608" customWidth="1"/>
    <col min="5379" max="5379" width="13.5703125" style="608" customWidth="1"/>
    <col min="5380" max="5380" width="13.85546875" style="608" customWidth="1"/>
    <col min="5381" max="5381" width="46.85546875" style="608" customWidth="1"/>
    <col min="5382" max="5382" width="9.28515625" style="608" customWidth="1"/>
    <col min="5383" max="5383" width="7.7109375" style="608" customWidth="1"/>
    <col min="5384" max="5384" width="8.7109375" style="608" customWidth="1"/>
    <col min="5385" max="5385" width="7.85546875" style="608" customWidth="1"/>
    <col min="5386" max="5386" width="9.7109375" style="608" customWidth="1"/>
    <col min="5387" max="5393" width="7.7109375" style="608" customWidth="1"/>
    <col min="5394" max="5632" width="11.42578125" style="608"/>
    <col min="5633" max="5633" width="7.5703125" style="608" customWidth="1"/>
    <col min="5634" max="5634" width="18.7109375" style="608" customWidth="1"/>
    <col min="5635" max="5635" width="13.5703125" style="608" customWidth="1"/>
    <col min="5636" max="5636" width="13.85546875" style="608" customWidth="1"/>
    <col min="5637" max="5637" width="46.85546875" style="608" customWidth="1"/>
    <col min="5638" max="5638" width="9.28515625" style="608" customWidth="1"/>
    <col min="5639" max="5639" width="7.7109375" style="608" customWidth="1"/>
    <col min="5640" max="5640" width="8.7109375" style="608" customWidth="1"/>
    <col min="5641" max="5641" width="7.85546875" style="608" customWidth="1"/>
    <col min="5642" max="5642" width="9.7109375" style="608" customWidth="1"/>
    <col min="5643" max="5649" width="7.7109375" style="608" customWidth="1"/>
    <col min="5650" max="5888" width="11.42578125" style="608"/>
    <col min="5889" max="5889" width="7.5703125" style="608" customWidth="1"/>
    <col min="5890" max="5890" width="18.7109375" style="608" customWidth="1"/>
    <col min="5891" max="5891" width="13.5703125" style="608" customWidth="1"/>
    <col min="5892" max="5892" width="13.85546875" style="608" customWidth="1"/>
    <col min="5893" max="5893" width="46.85546875" style="608" customWidth="1"/>
    <col min="5894" max="5894" width="9.28515625" style="608" customWidth="1"/>
    <col min="5895" max="5895" width="7.7109375" style="608" customWidth="1"/>
    <col min="5896" max="5896" width="8.7109375" style="608" customWidth="1"/>
    <col min="5897" max="5897" width="7.85546875" style="608" customWidth="1"/>
    <col min="5898" max="5898" width="9.7109375" style="608" customWidth="1"/>
    <col min="5899" max="5905" width="7.7109375" style="608" customWidth="1"/>
    <col min="5906" max="6144" width="11.42578125" style="608"/>
    <col min="6145" max="6145" width="7.5703125" style="608" customWidth="1"/>
    <col min="6146" max="6146" width="18.7109375" style="608" customWidth="1"/>
    <col min="6147" max="6147" width="13.5703125" style="608" customWidth="1"/>
    <col min="6148" max="6148" width="13.85546875" style="608" customWidth="1"/>
    <col min="6149" max="6149" width="46.85546875" style="608" customWidth="1"/>
    <col min="6150" max="6150" width="9.28515625" style="608" customWidth="1"/>
    <col min="6151" max="6151" width="7.7109375" style="608" customWidth="1"/>
    <col min="6152" max="6152" width="8.7109375" style="608" customWidth="1"/>
    <col min="6153" max="6153" width="7.85546875" style="608" customWidth="1"/>
    <col min="6154" max="6154" width="9.7109375" style="608" customWidth="1"/>
    <col min="6155" max="6161" width="7.7109375" style="608" customWidth="1"/>
    <col min="6162" max="6400" width="11.42578125" style="608"/>
    <col min="6401" max="6401" width="7.5703125" style="608" customWidth="1"/>
    <col min="6402" max="6402" width="18.7109375" style="608" customWidth="1"/>
    <col min="6403" max="6403" width="13.5703125" style="608" customWidth="1"/>
    <col min="6404" max="6404" width="13.85546875" style="608" customWidth="1"/>
    <col min="6405" max="6405" width="46.85546875" style="608" customWidth="1"/>
    <col min="6406" max="6406" width="9.28515625" style="608" customWidth="1"/>
    <col min="6407" max="6407" width="7.7109375" style="608" customWidth="1"/>
    <col min="6408" max="6408" width="8.7109375" style="608" customWidth="1"/>
    <col min="6409" max="6409" width="7.85546875" style="608" customWidth="1"/>
    <col min="6410" max="6410" width="9.7109375" style="608" customWidth="1"/>
    <col min="6411" max="6417" width="7.7109375" style="608" customWidth="1"/>
    <col min="6418" max="6656" width="11.42578125" style="608"/>
    <col min="6657" max="6657" width="7.5703125" style="608" customWidth="1"/>
    <col min="6658" max="6658" width="18.7109375" style="608" customWidth="1"/>
    <col min="6659" max="6659" width="13.5703125" style="608" customWidth="1"/>
    <col min="6660" max="6660" width="13.85546875" style="608" customWidth="1"/>
    <col min="6661" max="6661" width="46.85546875" style="608" customWidth="1"/>
    <col min="6662" max="6662" width="9.28515625" style="608" customWidth="1"/>
    <col min="6663" max="6663" width="7.7109375" style="608" customWidth="1"/>
    <col min="6664" max="6664" width="8.7109375" style="608" customWidth="1"/>
    <col min="6665" max="6665" width="7.85546875" style="608" customWidth="1"/>
    <col min="6666" max="6666" width="9.7109375" style="608" customWidth="1"/>
    <col min="6667" max="6673" width="7.7109375" style="608" customWidth="1"/>
    <col min="6674" max="6912" width="11.42578125" style="608"/>
    <col min="6913" max="6913" width="7.5703125" style="608" customWidth="1"/>
    <col min="6914" max="6914" width="18.7109375" style="608" customWidth="1"/>
    <col min="6915" max="6915" width="13.5703125" style="608" customWidth="1"/>
    <col min="6916" max="6916" width="13.85546875" style="608" customWidth="1"/>
    <col min="6917" max="6917" width="46.85546875" style="608" customWidth="1"/>
    <col min="6918" max="6918" width="9.28515625" style="608" customWidth="1"/>
    <col min="6919" max="6919" width="7.7109375" style="608" customWidth="1"/>
    <col min="6920" max="6920" width="8.7109375" style="608" customWidth="1"/>
    <col min="6921" max="6921" width="7.85546875" style="608" customWidth="1"/>
    <col min="6922" max="6922" width="9.7109375" style="608" customWidth="1"/>
    <col min="6923" max="6929" width="7.7109375" style="608" customWidth="1"/>
    <col min="6930" max="7168" width="11.42578125" style="608"/>
    <col min="7169" max="7169" width="7.5703125" style="608" customWidth="1"/>
    <col min="7170" max="7170" width="18.7109375" style="608" customWidth="1"/>
    <col min="7171" max="7171" width="13.5703125" style="608" customWidth="1"/>
    <col min="7172" max="7172" width="13.85546875" style="608" customWidth="1"/>
    <col min="7173" max="7173" width="46.85546875" style="608" customWidth="1"/>
    <col min="7174" max="7174" width="9.28515625" style="608" customWidth="1"/>
    <col min="7175" max="7175" width="7.7109375" style="608" customWidth="1"/>
    <col min="7176" max="7176" width="8.7109375" style="608" customWidth="1"/>
    <col min="7177" max="7177" width="7.85546875" style="608" customWidth="1"/>
    <col min="7178" max="7178" width="9.7109375" style="608" customWidth="1"/>
    <col min="7179" max="7185" width="7.7109375" style="608" customWidth="1"/>
    <col min="7186" max="7424" width="11.42578125" style="608"/>
    <col min="7425" max="7425" width="7.5703125" style="608" customWidth="1"/>
    <col min="7426" max="7426" width="18.7109375" style="608" customWidth="1"/>
    <col min="7427" max="7427" width="13.5703125" style="608" customWidth="1"/>
    <col min="7428" max="7428" width="13.85546875" style="608" customWidth="1"/>
    <col min="7429" max="7429" width="46.85546875" style="608" customWidth="1"/>
    <col min="7430" max="7430" width="9.28515625" style="608" customWidth="1"/>
    <col min="7431" max="7431" width="7.7109375" style="608" customWidth="1"/>
    <col min="7432" max="7432" width="8.7109375" style="608" customWidth="1"/>
    <col min="7433" max="7433" width="7.85546875" style="608" customWidth="1"/>
    <col min="7434" max="7434" width="9.7109375" style="608" customWidth="1"/>
    <col min="7435" max="7441" width="7.7109375" style="608" customWidth="1"/>
    <col min="7442" max="7680" width="11.42578125" style="608"/>
    <col min="7681" max="7681" width="7.5703125" style="608" customWidth="1"/>
    <col min="7682" max="7682" width="18.7109375" style="608" customWidth="1"/>
    <col min="7683" max="7683" width="13.5703125" style="608" customWidth="1"/>
    <col min="7684" max="7684" width="13.85546875" style="608" customWidth="1"/>
    <col min="7685" max="7685" width="46.85546875" style="608" customWidth="1"/>
    <col min="7686" max="7686" width="9.28515625" style="608" customWidth="1"/>
    <col min="7687" max="7687" width="7.7109375" style="608" customWidth="1"/>
    <col min="7688" max="7688" width="8.7109375" style="608" customWidth="1"/>
    <col min="7689" max="7689" width="7.85546875" style="608" customWidth="1"/>
    <col min="7690" max="7690" width="9.7109375" style="608" customWidth="1"/>
    <col min="7691" max="7697" width="7.7109375" style="608" customWidth="1"/>
    <col min="7698" max="7936" width="11.42578125" style="608"/>
    <col min="7937" max="7937" width="7.5703125" style="608" customWidth="1"/>
    <col min="7938" max="7938" width="18.7109375" style="608" customWidth="1"/>
    <col min="7939" max="7939" width="13.5703125" style="608" customWidth="1"/>
    <col min="7940" max="7940" width="13.85546875" style="608" customWidth="1"/>
    <col min="7941" max="7941" width="46.85546875" style="608" customWidth="1"/>
    <col min="7942" max="7942" width="9.28515625" style="608" customWidth="1"/>
    <col min="7943" max="7943" width="7.7109375" style="608" customWidth="1"/>
    <col min="7944" max="7944" width="8.7109375" style="608" customWidth="1"/>
    <col min="7945" max="7945" width="7.85546875" style="608" customWidth="1"/>
    <col min="7946" max="7946" width="9.7109375" style="608" customWidth="1"/>
    <col min="7947" max="7953" width="7.7109375" style="608" customWidth="1"/>
    <col min="7954" max="8192" width="11.42578125" style="608"/>
    <col min="8193" max="8193" width="7.5703125" style="608" customWidth="1"/>
    <col min="8194" max="8194" width="18.7109375" style="608" customWidth="1"/>
    <col min="8195" max="8195" width="13.5703125" style="608" customWidth="1"/>
    <col min="8196" max="8196" width="13.85546875" style="608" customWidth="1"/>
    <col min="8197" max="8197" width="46.85546875" style="608" customWidth="1"/>
    <col min="8198" max="8198" width="9.28515625" style="608" customWidth="1"/>
    <col min="8199" max="8199" width="7.7109375" style="608" customWidth="1"/>
    <col min="8200" max="8200" width="8.7109375" style="608" customWidth="1"/>
    <col min="8201" max="8201" width="7.85546875" style="608" customWidth="1"/>
    <col min="8202" max="8202" width="9.7109375" style="608" customWidth="1"/>
    <col min="8203" max="8209" width="7.7109375" style="608" customWidth="1"/>
    <col min="8210" max="8448" width="11.42578125" style="608"/>
    <col min="8449" max="8449" width="7.5703125" style="608" customWidth="1"/>
    <col min="8450" max="8450" width="18.7109375" style="608" customWidth="1"/>
    <col min="8451" max="8451" width="13.5703125" style="608" customWidth="1"/>
    <col min="8452" max="8452" width="13.85546875" style="608" customWidth="1"/>
    <col min="8453" max="8453" width="46.85546875" style="608" customWidth="1"/>
    <col min="8454" max="8454" width="9.28515625" style="608" customWidth="1"/>
    <col min="8455" max="8455" width="7.7109375" style="608" customWidth="1"/>
    <col min="8456" max="8456" width="8.7109375" style="608" customWidth="1"/>
    <col min="8457" max="8457" width="7.85546875" style="608" customWidth="1"/>
    <col min="8458" max="8458" width="9.7109375" style="608" customWidth="1"/>
    <col min="8459" max="8465" width="7.7109375" style="608" customWidth="1"/>
    <col min="8466" max="8704" width="11.42578125" style="608"/>
    <col min="8705" max="8705" width="7.5703125" style="608" customWidth="1"/>
    <col min="8706" max="8706" width="18.7109375" style="608" customWidth="1"/>
    <col min="8707" max="8707" width="13.5703125" style="608" customWidth="1"/>
    <col min="8708" max="8708" width="13.85546875" style="608" customWidth="1"/>
    <col min="8709" max="8709" width="46.85546875" style="608" customWidth="1"/>
    <col min="8710" max="8710" width="9.28515625" style="608" customWidth="1"/>
    <col min="8711" max="8711" width="7.7109375" style="608" customWidth="1"/>
    <col min="8712" max="8712" width="8.7109375" style="608" customWidth="1"/>
    <col min="8713" max="8713" width="7.85546875" style="608" customWidth="1"/>
    <col min="8714" max="8714" width="9.7109375" style="608" customWidth="1"/>
    <col min="8715" max="8721" width="7.7109375" style="608" customWidth="1"/>
    <col min="8722" max="8960" width="11.42578125" style="608"/>
    <col min="8961" max="8961" width="7.5703125" style="608" customWidth="1"/>
    <col min="8962" max="8962" width="18.7109375" style="608" customWidth="1"/>
    <col min="8963" max="8963" width="13.5703125" style="608" customWidth="1"/>
    <col min="8964" max="8964" width="13.85546875" style="608" customWidth="1"/>
    <col min="8965" max="8965" width="46.85546875" style="608" customWidth="1"/>
    <col min="8966" max="8966" width="9.28515625" style="608" customWidth="1"/>
    <col min="8967" max="8967" width="7.7109375" style="608" customWidth="1"/>
    <col min="8968" max="8968" width="8.7109375" style="608" customWidth="1"/>
    <col min="8969" max="8969" width="7.85546875" style="608" customWidth="1"/>
    <col min="8970" max="8970" width="9.7109375" style="608" customWidth="1"/>
    <col min="8971" max="8977" width="7.7109375" style="608" customWidth="1"/>
    <col min="8978" max="9216" width="11.42578125" style="608"/>
    <col min="9217" max="9217" width="7.5703125" style="608" customWidth="1"/>
    <col min="9218" max="9218" width="18.7109375" style="608" customWidth="1"/>
    <col min="9219" max="9219" width="13.5703125" style="608" customWidth="1"/>
    <col min="9220" max="9220" width="13.85546875" style="608" customWidth="1"/>
    <col min="9221" max="9221" width="46.85546875" style="608" customWidth="1"/>
    <col min="9222" max="9222" width="9.28515625" style="608" customWidth="1"/>
    <col min="9223" max="9223" width="7.7109375" style="608" customWidth="1"/>
    <col min="9224" max="9224" width="8.7109375" style="608" customWidth="1"/>
    <col min="9225" max="9225" width="7.85546875" style="608" customWidth="1"/>
    <col min="9226" max="9226" width="9.7109375" style="608" customWidth="1"/>
    <col min="9227" max="9233" width="7.7109375" style="608" customWidth="1"/>
    <col min="9234" max="9472" width="11.42578125" style="608"/>
    <col min="9473" max="9473" width="7.5703125" style="608" customWidth="1"/>
    <col min="9474" max="9474" width="18.7109375" style="608" customWidth="1"/>
    <col min="9475" max="9475" width="13.5703125" style="608" customWidth="1"/>
    <col min="9476" max="9476" width="13.85546875" style="608" customWidth="1"/>
    <col min="9477" max="9477" width="46.85546875" style="608" customWidth="1"/>
    <col min="9478" max="9478" width="9.28515625" style="608" customWidth="1"/>
    <col min="9479" max="9479" width="7.7109375" style="608" customWidth="1"/>
    <col min="9480" max="9480" width="8.7109375" style="608" customWidth="1"/>
    <col min="9481" max="9481" width="7.85546875" style="608" customWidth="1"/>
    <col min="9482" max="9482" width="9.7109375" style="608" customWidth="1"/>
    <col min="9483" max="9489" width="7.7109375" style="608" customWidth="1"/>
    <col min="9490" max="9728" width="11.42578125" style="608"/>
    <col min="9729" max="9729" width="7.5703125" style="608" customWidth="1"/>
    <col min="9730" max="9730" width="18.7109375" style="608" customWidth="1"/>
    <col min="9731" max="9731" width="13.5703125" style="608" customWidth="1"/>
    <col min="9732" max="9732" width="13.85546875" style="608" customWidth="1"/>
    <col min="9733" max="9733" width="46.85546875" style="608" customWidth="1"/>
    <col min="9734" max="9734" width="9.28515625" style="608" customWidth="1"/>
    <col min="9735" max="9735" width="7.7109375" style="608" customWidth="1"/>
    <col min="9736" max="9736" width="8.7109375" style="608" customWidth="1"/>
    <col min="9737" max="9737" width="7.85546875" style="608" customWidth="1"/>
    <col min="9738" max="9738" width="9.7109375" style="608" customWidth="1"/>
    <col min="9739" max="9745" width="7.7109375" style="608" customWidth="1"/>
    <col min="9746" max="9984" width="11.42578125" style="608"/>
    <col min="9985" max="9985" width="7.5703125" style="608" customWidth="1"/>
    <col min="9986" max="9986" width="18.7109375" style="608" customWidth="1"/>
    <col min="9987" max="9987" width="13.5703125" style="608" customWidth="1"/>
    <col min="9988" max="9988" width="13.85546875" style="608" customWidth="1"/>
    <col min="9989" max="9989" width="46.85546875" style="608" customWidth="1"/>
    <col min="9990" max="9990" width="9.28515625" style="608" customWidth="1"/>
    <col min="9991" max="9991" width="7.7109375" style="608" customWidth="1"/>
    <col min="9992" max="9992" width="8.7109375" style="608" customWidth="1"/>
    <col min="9993" max="9993" width="7.85546875" style="608" customWidth="1"/>
    <col min="9994" max="9994" width="9.7109375" style="608" customWidth="1"/>
    <col min="9995" max="10001" width="7.7109375" style="608" customWidth="1"/>
    <col min="10002" max="10240" width="11.42578125" style="608"/>
    <col min="10241" max="10241" width="7.5703125" style="608" customWidth="1"/>
    <col min="10242" max="10242" width="18.7109375" style="608" customWidth="1"/>
    <col min="10243" max="10243" width="13.5703125" style="608" customWidth="1"/>
    <col min="10244" max="10244" width="13.85546875" style="608" customWidth="1"/>
    <col min="10245" max="10245" width="46.85546875" style="608" customWidth="1"/>
    <col min="10246" max="10246" width="9.28515625" style="608" customWidth="1"/>
    <col min="10247" max="10247" width="7.7109375" style="608" customWidth="1"/>
    <col min="10248" max="10248" width="8.7109375" style="608" customWidth="1"/>
    <col min="10249" max="10249" width="7.85546875" style="608" customWidth="1"/>
    <col min="10250" max="10250" width="9.7109375" style="608" customWidth="1"/>
    <col min="10251" max="10257" width="7.7109375" style="608" customWidth="1"/>
    <col min="10258" max="10496" width="11.42578125" style="608"/>
    <col min="10497" max="10497" width="7.5703125" style="608" customWidth="1"/>
    <col min="10498" max="10498" width="18.7109375" style="608" customWidth="1"/>
    <col min="10499" max="10499" width="13.5703125" style="608" customWidth="1"/>
    <col min="10500" max="10500" width="13.85546875" style="608" customWidth="1"/>
    <col min="10501" max="10501" width="46.85546875" style="608" customWidth="1"/>
    <col min="10502" max="10502" width="9.28515625" style="608" customWidth="1"/>
    <col min="10503" max="10503" width="7.7109375" style="608" customWidth="1"/>
    <col min="10504" max="10504" width="8.7109375" style="608" customWidth="1"/>
    <col min="10505" max="10505" width="7.85546875" style="608" customWidth="1"/>
    <col min="10506" max="10506" width="9.7109375" style="608" customWidth="1"/>
    <col min="10507" max="10513" width="7.7109375" style="608" customWidth="1"/>
    <col min="10514" max="10752" width="11.42578125" style="608"/>
    <col min="10753" max="10753" width="7.5703125" style="608" customWidth="1"/>
    <col min="10754" max="10754" width="18.7109375" style="608" customWidth="1"/>
    <col min="10755" max="10755" width="13.5703125" style="608" customWidth="1"/>
    <col min="10756" max="10756" width="13.85546875" style="608" customWidth="1"/>
    <col min="10757" max="10757" width="46.85546875" style="608" customWidth="1"/>
    <col min="10758" max="10758" width="9.28515625" style="608" customWidth="1"/>
    <col min="10759" max="10759" width="7.7109375" style="608" customWidth="1"/>
    <col min="10760" max="10760" width="8.7109375" style="608" customWidth="1"/>
    <col min="10761" max="10761" width="7.85546875" style="608" customWidth="1"/>
    <col min="10762" max="10762" width="9.7109375" style="608" customWidth="1"/>
    <col min="10763" max="10769" width="7.7109375" style="608" customWidth="1"/>
    <col min="10770" max="11008" width="11.42578125" style="608"/>
    <col min="11009" max="11009" width="7.5703125" style="608" customWidth="1"/>
    <col min="11010" max="11010" width="18.7109375" style="608" customWidth="1"/>
    <col min="11011" max="11011" width="13.5703125" style="608" customWidth="1"/>
    <col min="11012" max="11012" width="13.85546875" style="608" customWidth="1"/>
    <col min="11013" max="11013" width="46.85546875" style="608" customWidth="1"/>
    <col min="11014" max="11014" width="9.28515625" style="608" customWidth="1"/>
    <col min="11015" max="11015" width="7.7109375" style="608" customWidth="1"/>
    <col min="11016" max="11016" width="8.7109375" style="608" customWidth="1"/>
    <col min="11017" max="11017" width="7.85546875" style="608" customWidth="1"/>
    <col min="11018" max="11018" width="9.7109375" style="608" customWidth="1"/>
    <col min="11019" max="11025" width="7.7109375" style="608" customWidth="1"/>
    <col min="11026" max="11264" width="11.42578125" style="608"/>
    <col min="11265" max="11265" width="7.5703125" style="608" customWidth="1"/>
    <col min="11266" max="11266" width="18.7109375" style="608" customWidth="1"/>
    <col min="11267" max="11267" width="13.5703125" style="608" customWidth="1"/>
    <col min="11268" max="11268" width="13.85546875" style="608" customWidth="1"/>
    <col min="11269" max="11269" width="46.85546875" style="608" customWidth="1"/>
    <col min="11270" max="11270" width="9.28515625" style="608" customWidth="1"/>
    <col min="11271" max="11271" width="7.7109375" style="608" customWidth="1"/>
    <col min="11272" max="11272" width="8.7109375" style="608" customWidth="1"/>
    <col min="11273" max="11273" width="7.85546875" style="608" customWidth="1"/>
    <col min="11274" max="11274" width="9.7109375" style="608" customWidth="1"/>
    <col min="11275" max="11281" width="7.7109375" style="608" customWidth="1"/>
    <col min="11282" max="11520" width="11.42578125" style="608"/>
    <col min="11521" max="11521" width="7.5703125" style="608" customWidth="1"/>
    <col min="11522" max="11522" width="18.7109375" style="608" customWidth="1"/>
    <col min="11523" max="11523" width="13.5703125" style="608" customWidth="1"/>
    <col min="11524" max="11524" width="13.85546875" style="608" customWidth="1"/>
    <col min="11525" max="11525" width="46.85546875" style="608" customWidth="1"/>
    <col min="11526" max="11526" width="9.28515625" style="608" customWidth="1"/>
    <col min="11527" max="11527" width="7.7109375" style="608" customWidth="1"/>
    <col min="11528" max="11528" width="8.7109375" style="608" customWidth="1"/>
    <col min="11529" max="11529" width="7.85546875" style="608" customWidth="1"/>
    <col min="11530" max="11530" width="9.7109375" style="608" customWidth="1"/>
    <col min="11531" max="11537" width="7.7109375" style="608" customWidth="1"/>
    <col min="11538" max="11776" width="11.42578125" style="608"/>
    <col min="11777" max="11777" width="7.5703125" style="608" customWidth="1"/>
    <col min="11778" max="11778" width="18.7109375" style="608" customWidth="1"/>
    <col min="11779" max="11779" width="13.5703125" style="608" customWidth="1"/>
    <col min="11780" max="11780" width="13.85546875" style="608" customWidth="1"/>
    <col min="11781" max="11781" width="46.85546875" style="608" customWidth="1"/>
    <col min="11782" max="11782" width="9.28515625" style="608" customWidth="1"/>
    <col min="11783" max="11783" width="7.7109375" style="608" customWidth="1"/>
    <col min="11784" max="11784" width="8.7109375" style="608" customWidth="1"/>
    <col min="11785" max="11785" width="7.85546875" style="608" customWidth="1"/>
    <col min="11786" max="11786" width="9.7109375" style="608" customWidth="1"/>
    <col min="11787" max="11793" width="7.7109375" style="608" customWidth="1"/>
    <col min="11794" max="12032" width="11.42578125" style="608"/>
    <col min="12033" max="12033" width="7.5703125" style="608" customWidth="1"/>
    <col min="12034" max="12034" width="18.7109375" style="608" customWidth="1"/>
    <col min="12035" max="12035" width="13.5703125" style="608" customWidth="1"/>
    <col min="12036" max="12036" width="13.85546875" style="608" customWidth="1"/>
    <col min="12037" max="12037" width="46.85546875" style="608" customWidth="1"/>
    <col min="12038" max="12038" width="9.28515625" style="608" customWidth="1"/>
    <col min="12039" max="12039" width="7.7109375" style="608" customWidth="1"/>
    <col min="12040" max="12040" width="8.7109375" style="608" customWidth="1"/>
    <col min="12041" max="12041" width="7.85546875" style="608" customWidth="1"/>
    <col min="12042" max="12042" width="9.7109375" style="608" customWidth="1"/>
    <col min="12043" max="12049" width="7.7109375" style="608" customWidth="1"/>
    <col min="12050" max="12288" width="11.42578125" style="608"/>
    <col min="12289" max="12289" width="7.5703125" style="608" customWidth="1"/>
    <col min="12290" max="12290" width="18.7109375" style="608" customWidth="1"/>
    <col min="12291" max="12291" width="13.5703125" style="608" customWidth="1"/>
    <col min="12292" max="12292" width="13.85546875" style="608" customWidth="1"/>
    <col min="12293" max="12293" width="46.85546875" style="608" customWidth="1"/>
    <col min="12294" max="12294" width="9.28515625" style="608" customWidth="1"/>
    <col min="12295" max="12295" width="7.7109375" style="608" customWidth="1"/>
    <col min="12296" max="12296" width="8.7109375" style="608" customWidth="1"/>
    <col min="12297" max="12297" width="7.85546875" style="608" customWidth="1"/>
    <col min="12298" max="12298" width="9.7109375" style="608" customWidth="1"/>
    <col min="12299" max="12305" width="7.7109375" style="608" customWidth="1"/>
    <col min="12306" max="12544" width="11.42578125" style="608"/>
    <col min="12545" max="12545" width="7.5703125" style="608" customWidth="1"/>
    <col min="12546" max="12546" width="18.7109375" style="608" customWidth="1"/>
    <col min="12547" max="12547" width="13.5703125" style="608" customWidth="1"/>
    <col min="12548" max="12548" width="13.85546875" style="608" customWidth="1"/>
    <col min="12549" max="12549" width="46.85546875" style="608" customWidth="1"/>
    <col min="12550" max="12550" width="9.28515625" style="608" customWidth="1"/>
    <col min="12551" max="12551" width="7.7109375" style="608" customWidth="1"/>
    <col min="12552" max="12552" width="8.7109375" style="608" customWidth="1"/>
    <col min="12553" max="12553" width="7.85546875" style="608" customWidth="1"/>
    <col min="12554" max="12554" width="9.7109375" style="608" customWidth="1"/>
    <col min="12555" max="12561" width="7.7109375" style="608" customWidth="1"/>
    <col min="12562" max="12800" width="11.42578125" style="608"/>
    <col min="12801" max="12801" width="7.5703125" style="608" customWidth="1"/>
    <col min="12802" max="12802" width="18.7109375" style="608" customWidth="1"/>
    <col min="12803" max="12803" width="13.5703125" style="608" customWidth="1"/>
    <col min="12804" max="12804" width="13.85546875" style="608" customWidth="1"/>
    <col min="12805" max="12805" width="46.85546875" style="608" customWidth="1"/>
    <col min="12806" max="12806" width="9.28515625" style="608" customWidth="1"/>
    <col min="12807" max="12807" width="7.7109375" style="608" customWidth="1"/>
    <col min="12808" max="12808" width="8.7109375" style="608" customWidth="1"/>
    <col min="12809" max="12809" width="7.85546875" style="608" customWidth="1"/>
    <col min="12810" max="12810" width="9.7109375" style="608" customWidth="1"/>
    <col min="12811" max="12817" width="7.7109375" style="608" customWidth="1"/>
    <col min="12818" max="13056" width="11.42578125" style="608"/>
    <col min="13057" max="13057" width="7.5703125" style="608" customWidth="1"/>
    <col min="13058" max="13058" width="18.7109375" style="608" customWidth="1"/>
    <col min="13059" max="13059" width="13.5703125" style="608" customWidth="1"/>
    <col min="13060" max="13060" width="13.85546875" style="608" customWidth="1"/>
    <col min="13061" max="13061" width="46.85546875" style="608" customWidth="1"/>
    <col min="13062" max="13062" width="9.28515625" style="608" customWidth="1"/>
    <col min="13063" max="13063" width="7.7109375" style="608" customWidth="1"/>
    <col min="13064" max="13064" width="8.7109375" style="608" customWidth="1"/>
    <col min="13065" max="13065" width="7.85546875" style="608" customWidth="1"/>
    <col min="13066" max="13066" width="9.7109375" style="608" customWidth="1"/>
    <col min="13067" max="13073" width="7.7109375" style="608" customWidth="1"/>
    <col min="13074" max="13312" width="11.42578125" style="608"/>
    <col min="13313" max="13313" width="7.5703125" style="608" customWidth="1"/>
    <col min="13314" max="13314" width="18.7109375" style="608" customWidth="1"/>
    <col min="13315" max="13315" width="13.5703125" style="608" customWidth="1"/>
    <col min="13316" max="13316" width="13.85546875" style="608" customWidth="1"/>
    <col min="13317" max="13317" width="46.85546875" style="608" customWidth="1"/>
    <col min="13318" max="13318" width="9.28515625" style="608" customWidth="1"/>
    <col min="13319" max="13319" width="7.7109375" style="608" customWidth="1"/>
    <col min="13320" max="13320" width="8.7109375" style="608" customWidth="1"/>
    <col min="13321" max="13321" width="7.85546875" style="608" customWidth="1"/>
    <col min="13322" max="13322" width="9.7109375" style="608" customWidth="1"/>
    <col min="13323" max="13329" width="7.7109375" style="608" customWidth="1"/>
    <col min="13330" max="13568" width="11.42578125" style="608"/>
    <col min="13569" max="13569" width="7.5703125" style="608" customWidth="1"/>
    <col min="13570" max="13570" width="18.7109375" style="608" customWidth="1"/>
    <col min="13571" max="13571" width="13.5703125" style="608" customWidth="1"/>
    <col min="13572" max="13572" width="13.85546875" style="608" customWidth="1"/>
    <col min="13573" max="13573" width="46.85546875" style="608" customWidth="1"/>
    <col min="13574" max="13574" width="9.28515625" style="608" customWidth="1"/>
    <col min="13575" max="13575" width="7.7109375" style="608" customWidth="1"/>
    <col min="13576" max="13576" width="8.7109375" style="608" customWidth="1"/>
    <col min="13577" max="13577" width="7.85546875" style="608" customWidth="1"/>
    <col min="13578" max="13578" width="9.7109375" style="608" customWidth="1"/>
    <col min="13579" max="13585" width="7.7109375" style="608" customWidth="1"/>
    <col min="13586" max="13824" width="11.42578125" style="608"/>
    <col min="13825" max="13825" width="7.5703125" style="608" customWidth="1"/>
    <col min="13826" max="13826" width="18.7109375" style="608" customWidth="1"/>
    <col min="13827" max="13827" width="13.5703125" style="608" customWidth="1"/>
    <col min="13828" max="13828" width="13.85546875" style="608" customWidth="1"/>
    <col min="13829" max="13829" width="46.85546875" style="608" customWidth="1"/>
    <col min="13830" max="13830" width="9.28515625" style="608" customWidth="1"/>
    <col min="13831" max="13831" width="7.7109375" style="608" customWidth="1"/>
    <col min="13832" max="13832" width="8.7109375" style="608" customWidth="1"/>
    <col min="13833" max="13833" width="7.85546875" style="608" customWidth="1"/>
    <col min="13834" max="13834" width="9.7109375" style="608" customWidth="1"/>
    <col min="13835" max="13841" width="7.7109375" style="608" customWidth="1"/>
    <col min="13842" max="14080" width="11.42578125" style="608"/>
    <col min="14081" max="14081" width="7.5703125" style="608" customWidth="1"/>
    <col min="14082" max="14082" width="18.7109375" style="608" customWidth="1"/>
    <col min="14083" max="14083" width="13.5703125" style="608" customWidth="1"/>
    <col min="14084" max="14084" width="13.85546875" style="608" customWidth="1"/>
    <col min="14085" max="14085" width="46.85546875" style="608" customWidth="1"/>
    <col min="14086" max="14086" width="9.28515625" style="608" customWidth="1"/>
    <col min="14087" max="14087" width="7.7109375" style="608" customWidth="1"/>
    <col min="14088" max="14088" width="8.7109375" style="608" customWidth="1"/>
    <col min="14089" max="14089" width="7.85546875" style="608" customWidth="1"/>
    <col min="14090" max="14090" width="9.7109375" style="608" customWidth="1"/>
    <col min="14091" max="14097" width="7.7109375" style="608" customWidth="1"/>
    <col min="14098" max="14336" width="11.42578125" style="608"/>
    <col min="14337" max="14337" width="7.5703125" style="608" customWidth="1"/>
    <col min="14338" max="14338" width="18.7109375" style="608" customWidth="1"/>
    <col min="14339" max="14339" width="13.5703125" style="608" customWidth="1"/>
    <col min="14340" max="14340" width="13.85546875" style="608" customWidth="1"/>
    <col min="14341" max="14341" width="46.85546875" style="608" customWidth="1"/>
    <col min="14342" max="14342" width="9.28515625" style="608" customWidth="1"/>
    <col min="14343" max="14343" width="7.7109375" style="608" customWidth="1"/>
    <col min="14344" max="14344" width="8.7109375" style="608" customWidth="1"/>
    <col min="14345" max="14345" width="7.85546875" style="608" customWidth="1"/>
    <col min="14346" max="14346" width="9.7109375" style="608" customWidth="1"/>
    <col min="14347" max="14353" width="7.7109375" style="608" customWidth="1"/>
    <col min="14354" max="14592" width="11.42578125" style="608"/>
    <col min="14593" max="14593" width="7.5703125" style="608" customWidth="1"/>
    <col min="14594" max="14594" width="18.7109375" style="608" customWidth="1"/>
    <col min="14595" max="14595" width="13.5703125" style="608" customWidth="1"/>
    <col min="14596" max="14596" width="13.85546875" style="608" customWidth="1"/>
    <col min="14597" max="14597" width="46.85546875" style="608" customWidth="1"/>
    <col min="14598" max="14598" width="9.28515625" style="608" customWidth="1"/>
    <col min="14599" max="14599" width="7.7109375" style="608" customWidth="1"/>
    <col min="14600" max="14600" width="8.7109375" style="608" customWidth="1"/>
    <col min="14601" max="14601" width="7.85546875" style="608" customWidth="1"/>
    <col min="14602" max="14602" width="9.7109375" style="608" customWidth="1"/>
    <col min="14603" max="14609" width="7.7109375" style="608" customWidth="1"/>
    <col min="14610" max="14848" width="11.42578125" style="608"/>
    <col min="14849" max="14849" width="7.5703125" style="608" customWidth="1"/>
    <col min="14850" max="14850" width="18.7109375" style="608" customWidth="1"/>
    <col min="14851" max="14851" width="13.5703125" style="608" customWidth="1"/>
    <col min="14852" max="14852" width="13.85546875" style="608" customWidth="1"/>
    <col min="14853" max="14853" width="46.85546875" style="608" customWidth="1"/>
    <col min="14854" max="14854" width="9.28515625" style="608" customWidth="1"/>
    <col min="14855" max="14855" width="7.7109375" style="608" customWidth="1"/>
    <col min="14856" max="14856" width="8.7109375" style="608" customWidth="1"/>
    <col min="14857" max="14857" width="7.85546875" style="608" customWidth="1"/>
    <col min="14858" max="14858" width="9.7109375" style="608" customWidth="1"/>
    <col min="14859" max="14865" width="7.7109375" style="608" customWidth="1"/>
    <col min="14866" max="15104" width="11.42578125" style="608"/>
    <col min="15105" max="15105" width="7.5703125" style="608" customWidth="1"/>
    <col min="15106" max="15106" width="18.7109375" style="608" customWidth="1"/>
    <col min="15107" max="15107" width="13.5703125" style="608" customWidth="1"/>
    <col min="15108" max="15108" width="13.85546875" style="608" customWidth="1"/>
    <col min="15109" max="15109" width="46.85546875" style="608" customWidth="1"/>
    <col min="15110" max="15110" width="9.28515625" style="608" customWidth="1"/>
    <col min="15111" max="15111" width="7.7109375" style="608" customWidth="1"/>
    <col min="15112" max="15112" width="8.7109375" style="608" customWidth="1"/>
    <col min="15113" max="15113" width="7.85546875" style="608" customWidth="1"/>
    <col min="15114" max="15114" width="9.7109375" style="608" customWidth="1"/>
    <col min="15115" max="15121" width="7.7109375" style="608" customWidth="1"/>
    <col min="15122" max="15360" width="11.42578125" style="608"/>
    <col min="15361" max="15361" width="7.5703125" style="608" customWidth="1"/>
    <col min="15362" max="15362" width="18.7109375" style="608" customWidth="1"/>
    <col min="15363" max="15363" width="13.5703125" style="608" customWidth="1"/>
    <col min="15364" max="15364" width="13.85546875" style="608" customWidth="1"/>
    <col min="15365" max="15365" width="46.85546875" style="608" customWidth="1"/>
    <col min="15366" max="15366" width="9.28515625" style="608" customWidth="1"/>
    <col min="15367" max="15367" width="7.7109375" style="608" customWidth="1"/>
    <col min="15368" max="15368" width="8.7109375" style="608" customWidth="1"/>
    <col min="15369" max="15369" width="7.85546875" style="608" customWidth="1"/>
    <col min="15370" max="15370" width="9.7109375" style="608" customWidth="1"/>
    <col min="15371" max="15377" width="7.7109375" style="608" customWidth="1"/>
    <col min="15378" max="15616" width="11.42578125" style="608"/>
    <col min="15617" max="15617" width="7.5703125" style="608" customWidth="1"/>
    <col min="15618" max="15618" width="18.7109375" style="608" customWidth="1"/>
    <col min="15619" max="15619" width="13.5703125" style="608" customWidth="1"/>
    <col min="15620" max="15620" width="13.85546875" style="608" customWidth="1"/>
    <col min="15621" max="15621" width="46.85546875" style="608" customWidth="1"/>
    <col min="15622" max="15622" width="9.28515625" style="608" customWidth="1"/>
    <col min="15623" max="15623" width="7.7109375" style="608" customWidth="1"/>
    <col min="15624" max="15624" width="8.7109375" style="608" customWidth="1"/>
    <col min="15625" max="15625" width="7.85546875" style="608" customWidth="1"/>
    <col min="15626" max="15626" width="9.7109375" style="608" customWidth="1"/>
    <col min="15627" max="15633" width="7.7109375" style="608" customWidth="1"/>
    <col min="15634" max="15872" width="11.42578125" style="608"/>
    <col min="15873" max="15873" width="7.5703125" style="608" customWidth="1"/>
    <col min="15874" max="15874" width="18.7109375" style="608" customWidth="1"/>
    <col min="15875" max="15875" width="13.5703125" style="608" customWidth="1"/>
    <col min="15876" max="15876" width="13.85546875" style="608" customWidth="1"/>
    <col min="15877" max="15877" width="46.85546875" style="608" customWidth="1"/>
    <col min="15878" max="15878" width="9.28515625" style="608" customWidth="1"/>
    <col min="15879" max="15879" width="7.7109375" style="608" customWidth="1"/>
    <col min="15880" max="15880" width="8.7109375" style="608" customWidth="1"/>
    <col min="15881" max="15881" width="7.85546875" style="608" customWidth="1"/>
    <col min="15882" max="15882" width="9.7109375" style="608" customWidth="1"/>
    <col min="15883" max="15889" width="7.7109375" style="608" customWidth="1"/>
    <col min="15890" max="16128" width="11.42578125" style="608"/>
    <col min="16129" max="16129" width="7.5703125" style="608" customWidth="1"/>
    <col min="16130" max="16130" width="18.7109375" style="608" customWidth="1"/>
    <col min="16131" max="16131" width="13.5703125" style="608" customWidth="1"/>
    <col min="16132" max="16132" width="13.85546875" style="608" customWidth="1"/>
    <col min="16133" max="16133" width="46.85546875" style="608" customWidth="1"/>
    <col min="16134" max="16134" width="9.28515625" style="608" customWidth="1"/>
    <col min="16135" max="16135" width="7.7109375" style="608" customWidth="1"/>
    <col min="16136" max="16136" width="8.7109375" style="608" customWidth="1"/>
    <col min="16137" max="16137" width="7.85546875" style="608" customWidth="1"/>
    <col min="16138" max="16138" width="9.7109375" style="608" customWidth="1"/>
    <col min="16139" max="16145" width="7.7109375" style="608" customWidth="1"/>
    <col min="16146" max="16384" width="11.42578125" style="608"/>
  </cols>
  <sheetData>
    <row r="1" spans="1:18" ht="60.75" customHeight="1" thickBot="1" x14ac:dyDescent="0.25">
      <c r="A1" s="607"/>
      <c r="B1" s="365"/>
      <c r="C1" s="365"/>
      <c r="D1" s="365"/>
      <c r="E1" s="365"/>
      <c r="F1" s="12"/>
      <c r="G1" s="229"/>
      <c r="H1" s="229"/>
      <c r="I1" s="229"/>
      <c r="J1" s="365"/>
      <c r="K1" s="365"/>
      <c r="M1" s="607"/>
      <c r="N1" s="607"/>
    </row>
    <row r="2" spans="1:18" ht="17.25" thickTop="1" thickBot="1" x14ac:dyDescent="0.3">
      <c r="A2" s="607"/>
      <c r="B2" s="12"/>
      <c r="C2" s="609"/>
      <c r="D2" s="609"/>
      <c r="E2" s="609"/>
      <c r="F2" s="609"/>
      <c r="G2" s="365"/>
      <c r="H2" s="76" t="s">
        <v>16</v>
      </c>
      <c r="I2" s="77"/>
      <c r="J2" s="81"/>
      <c r="K2" s="609"/>
      <c r="L2" s="607"/>
      <c r="M2" s="607"/>
      <c r="N2" s="607"/>
    </row>
    <row r="3" spans="1:18" ht="17.25" thickTop="1" thickBot="1" x14ac:dyDescent="0.3">
      <c r="A3" s="607"/>
      <c r="B3" s="609"/>
      <c r="C3" s="609"/>
      <c r="D3" s="12"/>
      <c r="E3" s="12"/>
      <c r="F3" s="12"/>
      <c r="G3" s="365"/>
      <c r="H3" s="78" t="s">
        <v>17</v>
      </c>
      <c r="I3" s="610"/>
      <c r="J3" s="81" t="s">
        <v>255</v>
      </c>
      <c r="K3" s="609"/>
      <c r="L3" s="607"/>
      <c r="M3" s="611"/>
      <c r="N3" s="611"/>
    </row>
    <row r="4" spans="1:18" ht="12" customHeight="1" thickTop="1" thickBot="1" x14ac:dyDescent="0.25">
      <c r="A4" s="607"/>
      <c r="B4" s="609"/>
      <c r="C4" s="609"/>
      <c r="D4" s="609"/>
      <c r="E4" s="612"/>
      <c r="F4" s="613"/>
      <c r="G4" s="612"/>
      <c r="H4" s="612"/>
      <c r="I4" s="612"/>
      <c r="J4" s="612"/>
      <c r="K4" s="612"/>
      <c r="L4" s="611"/>
      <c r="M4" s="611"/>
      <c r="N4" s="611"/>
      <c r="O4" s="614"/>
      <c r="P4" s="614"/>
      <c r="Q4" s="614"/>
      <c r="R4" s="614"/>
    </row>
    <row r="5" spans="1:18" ht="17.25" thickTop="1" thickBot="1" x14ac:dyDescent="0.3">
      <c r="A5" s="607"/>
      <c r="B5" s="76" t="s">
        <v>211</v>
      </c>
      <c r="C5" s="781" t="s">
        <v>308</v>
      </c>
      <c r="D5" s="782"/>
      <c r="E5" s="782"/>
      <c r="F5" s="782"/>
      <c r="G5" s="782"/>
      <c r="H5" s="783"/>
      <c r="I5" s="365"/>
      <c r="J5" s="365"/>
      <c r="K5" s="365"/>
      <c r="L5" s="57"/>
      <c r="M5" s="611"/>
      <c r="N5" s="607"/>
    </row>
    <row r="6" spans="1:18" ht="21" customHeight="1" thickTop="1" thickBot="1" x14ac:dyDescent="0.3">
      <c r="A6" s="607"/>
      <c r="B6" s="76" t="s">
        <v>18</v>
      </c>
      <c r="C6" s="781" t="s">
        <v>310</v>
      </c>
      <c r="D6" s="782"/>
      <c r="E6" s="782"/>
      <c r="F6" s="782"/>
      <c r="G6" s="782"/>
      <c r="H6" s="783"/>
      <c r="I6" s="365"/>
      <c r="J6" s="365"/>
      <c r="K6" s="365"/>
      <c r="L6" s="57"/>
      <c r="M6" s="58"/>
      <c r="N6" s="611"/>
      <c r="O6" s="614"/>
      <c r="P6" s="614"/>
      <c r="Q6" s="614"/>
    </row>
    <row r="7" spans="1:18" ht="19.5" customHeight="1" thickTop="1" thickBot="1" x14ac:dyDescent="0.3">
      <c r="A7" s="607"/>
      <c r="B7" s="80" t="s">
        <v>19</v>
      </c>
      <c r="C7" s="784" t="s">
        <v>272</v>
      </c>
      <c r="D7" s="785"/>
      <c r="E7" s="82"/>
      <c r="F7" s="83"/>
      <c r="G7" s="83"/>
      <c r="H7" s="82"/>
      <c r="I7" s="365"/>
      <c r="J7" s="365"/>
      <c r="K7" s="365"/>
      <c r="L7" s="58"/>
      <c r="M7" s="607"/>
      <c r="N7" s="607"/>
    </row>
    <row r="8" spans="1:18" ht="6.75" customHeight="1" thickTop="1" thickBot="1" x14ac:dyDescent="0.25">
      <c r="B8" s="609"/>
      <c r="C8" s="609"/>
      <c r="D8" s="609"/>
      <c r="E8" s="609"/>
      <c r="F8" s="609"/>
      <c r="G8" s="609"/>
      <c r="H8" s="615"/>
      <c r="I8" s="609"/>
      <c r="J8" s="609"/>
      <c r="K8" s="609"/>
      <c r="L8" s="607"/>
    </row>
    <row r="9" spans="1:18" ht="14.25" customHeight="1" thickTop="1" thickBot="1" x14ac:dyDescent="0.25">
      <c r="B9" s="365"/>
      <c r="C9" s="786" t="s">
        <v>63</v>
      </c>
      <c r="D9" s="786"/>
      <c r="E9" s="786"/>
      <c r="F9" s="787" t="s">
        <v>32</v>
      </c>
      <c r="G9" s="788"/>
      <c r="H9" s="787" t="s">
        <v>0</v>
      </c>
      <c r="I9" s="788"/>
      <c r="J9" s="365"/>
      <c r="K9" s="365"/>
    </row>
    <row r="10" spans="1:18" ht="14.25" customHeight="1" thickTop="1" thickBot="1" x14ac:dyDescent="0.25">
      <c r="B10" s="365"/>
      <c r="C10" s="786"/>
      <c r="D10" s="786"/>
      <c r="E10" s="786"/>
      <c r="F10" s="789">
        <v>13</v>
      </c>
      <c r="G10" s="789"/>
      <c r="H10" s="790">
        <f>SUM(F10:G11)</f>
        <v>13</v>
      </c>
      <c r="I10" s="790"/>
      <c r="J10" s="365"/>
      <c r="K10" s="365"/>
    </row>
    <row r="11" spans="1:18" ht="14.25" customHeight="1" thickTop="1" thickBot="1" x14ac:dyDescent="0.25">
      <c r="B11" s="365"/>
      <c r="C11" s="786"/>
      <c r="D11" s="786"/>
      <c r="E11" s="786"/>
      <c r="F11" s="789"/>
      <c r="G11" s="789"/>
      <c r="H11" s="790"/>
      <c r="I11" s="790"/>
      <c r="J11" s="365"/>
      <c r="K11" s="365"/>
    </row>
    <row r="12" spans="1:18" ht="4.5" customHeight="1" thickTop="1" thickBot="1" x14ac:dyDescent="0.25">
      <c r="B12" s="365"/>
      <c r="C12" s="616"/>
      <c r="D12" s="616"/>
      <c r="E12" s="616"/>
      <c r="F12" s="616"/>
      <c r="G12" s="616"/>
      <c r="H12" s="616"/>
      <c r="I12" s="616"/>
      <c r="J12" s="616"/>
      <c r="K12" s="616"/>
      <c r="L12" s="617"/>
    </row>
    <row r="13" spans="1:18" ht="12.75" customHeight="1" thickTop="1" thickBot="1" x14ac:dyDescent="0.25">
      <c r="B13" s="365"/>
      <c r="C13" s="760" t="s">
        <v>64</v>
      </c>
      <c r="D13" s="761"/>
      <c r="E13" s="761"/>
      <c r="F13" s="761"/>
      <c r="G13" s="762"/>
      <c r="H13" s="769" t="s">
        <v>0</v>
      </c>
      <c r="I13" s="770"/>
      <c r="J13" s="771" t="s">
        <v>12</v>
      </c>
      <c r="K13" s="772"/>
    </row>
    <row r="14" spans="1:18" ht="12.75" customHeight="1" thickTop="1" thickBot="1" x14ac:dyDescent="0.25">
      <c r="B14" s="365"/>
      <c r="C14" s="763"/>
      <c r="D14" s="764"/>
      <c r="E14" s="764"/>
      <c r="F14" s="764"/>
      <c r="G14" s="765"/>
      <c r="H14" s="597" t="s">
        <v>1</v>
      </c>
      <c r="I14" s="597" t="s">
        <v>2</v>
      </c>
      <c r="J14" s="773"/>
      <c r="K14" s="774"/>
    </row>
    <row r="15" spans="1:18" ht="14.1" customHeight="1" thickTop="1" thickBot="1" x14ac:dyDescent="0.25">
      <c r="B15" s="365"/>
      <c r="C15" s="766"/>
      <c r="D15" s="767"/>
      <c r="E15" s="767"/>
      <c r="F15" s="767"/>
      <c r="G15" s="768"/>
      <c r="H15" s="596">
        <f>SUM(H16:H17)</f>
        <v>16</v>
      </c>
      <c r="I15" s="596">
        <f>SUM(I16:I17)</f>
        <v>2</v>
      </c>
      <c r="J15" s="775">
        <f>H15+I15</f>
        <v>18</v>
      </c>
      <c r="K15" s="775"/>
      <c r="M15" s="608" t="s">
        <v>9</v>
      </c>
    </row>
    <row r="16" spans="1:18" ht="14.1" customHeight="1" thickTop="1" thickBot="1" x14ac:dyDescent="0.25">
      <c r="B16" s="365"/>
      <c r="C16" s="776" t="s">
        <v>15</v>
      </c>
      <c r="D16" s="777"/>
      <c r="E16" s="777"/>
      <c r="F16" s="777"/>
      <c r="G16" s="778"/>
      <c r="H16" s="84">
        <f>[3]Abr!H16+[3]May!H16+[3]Jun!H16</f>
        <v>5</v>
      </c>
      <c r="I16" s="84">
        <f>[3]Abr!I16+[3]May!I16+[3]Jun!I16</f>
        <v>0</v>
      </c>
      <c r="J16" s="779">
        <f>(H16+I16)</f>
        <v>5</v>
      </c>
      <c r="K16" s="780"/>
    </row>
    <row r="17" spans="2:15" ht="14.1" customHeight="1" thickTop="1" thickBot="1" x14ac:dyDescent="0.25">
      <c r="B17" s="365"/>
      <c r="C17" s="776" t="s">
        <v>212</v>
      </c>
      <c r="D17" s="777"/>
      <c r="E17" s="777"/>
      <c r="F17" s="777"/>
      <c r="G17" s="777"/>
      <c r="H17" s="84">
        <f>[3]Abr!H17+[3]May!H17+[3]Jun!H17</f>
        <v>11</v>
      </c>
      <c r="I17" s="84">
        <f>[3]Abr!I17+[3]May!I17+[3]Jun!I17</f>
        <v>2</v>
      </c>
      <c r="J17" s="807">
        <f>(H17+I17)</f>
        <v>13</v>
      </c>
      <c r="K17" s="807"/>
    </row>
    <row r="18" spans="2:15" ht="12.75" customHeight="1" thickTop="1" thickBot="1" x14ac:dyDescent="0.25">
      <c r="B18" s="365"/>
      <c r="C18" s="136" t="s">
        <v>9</v>
      </c>
      <c r="D18" s="135"/>
      <c r="E18" s="134"/>
      <c r="F18" s="618"/>
      <c r="G18" s="618"/>
      <c r="H18" s="618"/>
      <c r="I18" s="619"/>
      <c r="J18" s="620"/>
      <c r="K18" s="365"/>
    </row>
    <row r="19" spans="2:15" ht="18" customHeight="1" thickTop="1" thickBot="1" x14ac:dyDescent="0.25">
      <c r="B19" s="365"/>
      <c r="C19" s="89"/>
      <c r="D19" s="90"/>
      <c r="E19" s="90"/>
      <c r="F19" s="787" t="s">
        <v>62</v>
      </c>
      <c r="G19" s="787"/>
      <c r="H19" s="787"/>
      <c r="I19" s="769"/>
      <c r="J19" s="597" t="s">
        <v>0</v>
      </c>
      <c r="K19" s="365"/>
    </row>
    <row r="20" spans="2:15" ht="20.100000000000001" customHeight="1" thickTop="1" thickBot="1" x14ac:dyDescent="0.25">
      <c r="B20" s="365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621"/>
      <c r="K20" s="365"/>
    </row>
    <row r="21" spans="2:15" ht="18" customHeight="1" thickTop="1" thickBot="1" x14ac:dyDescent="0.25">
      <c r="B21" s="365"/>
      <c r="C21" s="93"/>
      <c r="D21" s="94"/>
      <c r="E21" s="94"/>
      <c r="F21" s="808">
        <f>(J23+J28+J35+J38+J59+J60+J61+J63)</f>
        <v>0</v>
      </c>
      <c r="G21" s="808"/>
      <c r="H21" s="808"/>
      <c r="I21" s="809"/>
      <c r="J21" s="810">
        <f>(J23+J28+J34+J38+J43+J55+J70+J72+J78)</f>
        <v>5</v>
      </c>
      <c r="K21" s="365"/>
    </row>
    <row r="22" spans="2:15" ht="15.75" thickTop="1" thickBot="1" x14ac:dyDescent="0.25">
      <c r="B22" s="365"/>
      <c r="C22" s="622"/>
      <c r="D22" s="96"/>
      <c r="E22" s="96"/>
      <c r="F22" s="97">
        <f>(F23+F28+F34+F38+F43+F55+F70+F72+F77+F78)</f>
        <v>5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10"/>
      <c r="K22" s="365"/>
    </row>
    <row r="23" spans="2:15" ht="17.25" thickTop="1" thickBot="1" x14ac:dyDescent="0.3">
      <c r="B23" s="365"/>
      <c r="C23" s="623"/>
      <c r="D23" s="811" t="s">
        <v>66</v>
      </c>
      <c r="E23" s="812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65"/>
    </row>
    <row r="24" spans="2:15" ht="14.25" thickTop="1" thickBot="1" x14ac:dyDescent="0.25">
      <c r="B24" s="365"/>
      <c r="C24" s="623"/>
      <c r="D24" s="624"/>
      <c r="E24" s="625" t="s">
        <v>37</v>
      </c>
      <c r="F24" s="84">
        <f>[3]Abr!F24+[3]May!F24+[3]Jun!F24</f>
        <v>0</v>
      </c>
      <c r="G24" s="84">
        <f>[3]Abr!G24+[3]May!G24+[3]Jun!G24</f>
        <v>0</v>
      </c>
      <c r="H24" s="84">
        <f>[3]Abr!H24+[3]May!H24+[3]Jun!H24</f>
        <v>0</v>
      </c>
      <c r="I24" s="84">
        <f>[3]Abr!I24+[3]May!I24+[3]Jun!I24</f>
        <v>0</v>
      </c>
      <c r="J24" s="627">
        <f t="shared" si="0"/>
        <v>0</v>
      </c>
      <c r="K24" s="365"/>
    </row>
    <row r="25" spans="2:15" ht="14.25" thickTop="1" thickBot="1" x14ac:dyDescent="0.25">
      <c r="B25" s="365"/>
      <c r="C25" s="623"/>
      <c r="D25" s="624"/>
      <c r="E25" s="625" t="s">
        <v>24</v>
      </c>
      <c r="F25" s="84">
        <f>[3]Abr!F25+[3]May!F25+[3]Jun!F25</f>
        <v>0</v>
      </c>
      <c r="G25" s="84">
        <f>[3]Abr!G25+[3]May!G25+[3]Jun!G25</f>
        <v>0</v>
      </c>
      <c r="H25" s="84">
        <f>[3]Abr!H25+[3]May!H25+[3]Jun!H25</f>
        <v>0</v>
      </c>
      <c r="I25" s="84">
        <f>[3]Abr!I25+[3]May!I25+[3]Jun!I25</f>
        <v>0</v>
      </c>
      <c r="J25" s="627">
        <f t="shared" si="0"/>
        <v>0</v>
      </c>
      <c r="K25" s="365"/>
    </row>
    <row r="26" spans="2:15" ht="14.25" thickTop="1" thickBot="1" x14ac:dyDescent="0.25">
      <c r="B26" s="365"/>
      <c r="C26" s="623"/>
      <c r="D26" s="624"/>
      <c r="E26" s="625" t="s">
        <v>25</v>
      </c>
      <c r="F26" s="84">
        <f>[3]Abr!F26+[3]May!F26+[3]Jun!F26</f>
        <v>0</v>
      </c>
      <c r="G26" s="84">
        <f>[3]Abr!G26+[3]May!G26+[3]Jun!G26</f>
        <v>0</v>
      </c>
      <c r="H26" s="84">
        <f>[3]Abr!H26+[3]May!H26+[3]Jun!H26</f>
        <v>0</v>
      </c>
      <c r="I26" s="84">
        <f>[3]Abr!I26+[3]May!I26+[3]Jun!I26</f>
        <v>0</v>
      </c>
      <c r="J26" s="627">
        <f t="shared" si="0"/>
        <v>0</v>
      </c>
      <c r="K26" s="365"/>
    </row>
    <row r="27" spans="2:15" ht="14.25" thickTop="1" thickBot="1" x14ac:dyDescent="0.25">
      <c r="B27" s="365"/>
      <c r="C27" s="623"/>
      <c r="D27" s="624"/>
      <c r="E27" s="625" t="s">
        <v>7</v>
      </c>
      <c r="F27" s="84">
        <f>[3]Abr!F27+[3]May!F27+[3]Jun!F27</f>
        <v>0</v>
      </c>
      <c r="G27" s="84">
        <f>[3]Abr!G27+[3]May!G27+[3]Jun!G27</f>
        <v>0</v>
      </c>
      <c r="H27" s="84">
        <f>[3]Abr!H27+[3]May!H27+[3]Jun!H27</f>
        <v>0</v>
      </c>
      <c r="I27" s="84">
        <f>[3]Abr!I27+[3]May!I27+[3]Jun!I27</f>
        <v>0</v>
      </c>
      <c r="J27" s="627">
        <f t="shared" si="0"/>
        <v>0</v>
      </c>
      <c r="K27" s="365"/>
    </row>
    <row r="28" spans="2:15" ht="17.25" thickTop="1" thickBot="1" x14ac:dyDescent="0.3">
      <c r="B28" s="365"/>
      <c r="C28" s="623"/>
      <c r="D28" s="598" t="s">
        <v>20</v>
      </c>
      <c r="E28" s="101"/>
      <c r="F28" s="46">
        <f>SUM(F29:F33)</f>
        <v>0</v>
      </c>
      <c r="G28" s="46">
        <f>SUM(G29:G33)</f>
        <v>0</v>
      </c>
      <c r="H28" s="46">
        <f>SUM(H29:H33)</f>
        <v>0</v>
      </c>
      <c r="I28" s="46">
        <f>SUM(I29:I33)</f>
        <v>0</v>
      </c>
      <c r="J28" s="102">
        <f t="shared" si="0"/>
        <v>0</v>
      </c>
      <c r="K28" s="365"/>
      <c r="O28" s="628"/>
    </row>
    <row r="29" spans="2:15" ht="14.25" thickTop="1" thickBot="1" x14ac:dyDescent="0.25">
      <c r="B29" s="365"/>
      <c r="C29" s="623"/>
      <c r="D29" s="624"/>
      <c r="E29" s="625" t="s">
        <v>54</v>
      </c>
      <c r="F29" s="84">
        <f>[3]Abr!F29+[3]May!F29+[3]Jun!F29</f>
        <v>0</v>
      </c>
      <c r="G29" s="84">
        <f>[3]Abr!G29+[3]May!G29+[3]Jun!G29</f>
        <v>0</v>
      </c>
      <c r="H29" s="84">
        <f>[3]Abr!H29+[3]May!H29+[3]Jun!H29</f>
        <v>0</v>
      </c>
      <c r="I29" s="84">
        <f>[3]Abr!I29+[3]May!I29+[3]Jun!I29</f>
        <v>0</v>
      </c>
      <c r="J29" s="627">
        <f t="shared" si="0"/>
        <v>0</v>
      </c>
      <c r="K29" s="365"/>
    </row>
    <row r="30" spans="2:15" ht="14.25" thickTop="1" thickBot="1" x14ac:dyDescent="0.25">
      <c r="B30" s="365"/>
      <c r="C30" s="623"/>
      <c r="D30" s="624"/>
      <c r="E30" s="625" t="s">
        <v>26</v>
      </c>
      <c r="F30" s="84">
        <f>[3]Abr!F30+[3]May!F30+[3]Jun!F30</f>
        <v>0</v>
      </c>
      <c r="G30" s="84">
        <f>[3]Abr!G30+[3]May!G30+[3]Jun!G30</f>
        <v>0</v>
      </c>
      <c r="H30" s="84">
        <f>[3]Abr!H30+[3]May!H30+[3]Jun!H30</f>
        <v>0</v>
      </c>
      <c r="I30" s="84">
        <f>[3]Abr!I30+[3]May!I30+[3]Jun!I30</f>
        <v>0</v>
      </c>
      <c r="J30" s="627">
        <f t="shared" si="0"/>
        <v>0</v>
      </c>
      <c r="K30" s="365"/>
    </row>
    <row r="31" spans="2:15" ht="14.25" thickTop="1" thickBot="1" x14ac:dyDescent="0.25">
      <c r="B31" s="365"/>
      <c r="C31" s="623"/>
      <c r="D31" s="624"/>
      <c r="E31" s="625" t="s">
        <v>173</v>
      </c>
      <c r="F31" s="84">
        <f>[3]Abr!F31+[3]May!F31+[3]Jun!F31</f>
        <v>0</v>
      </c>
      <c r="G31" s="84">
        <f>[3]Abr!G31+[3]May!G31+[3]Jun!G31</f>
        <v>0</v>
      </c>
      <c r="H31" s="84">
        <f>[3]Abr!H31+[3]May!H31+[3]Jun!H31</f>
        <v>0</v>
      </c>
      <c r="I31" s="84">
        <f>[3]Abr!I31+[3]May!I31+[3]Jun!I31</f>
        <v>0</v>
      </c>
      <c r="J31" s="627">
        <f t="shared" si="0"/>
        <v>0</v>
      </c>
      <c r="K31" s="365"/>
    </row>
    <row r="32" spans="2:15" ht="14.25" thickTop="1" thickBot="1" x14ac:dyDescent="0.25">
      <c r="B32" s="365"/>
      <c r="C32" s="623"/>
      <c r="D32" s="624"/>
      <c r="E32" s="625" t="s">
        <v>56</v>
      </c>
      <c r="F32" s="84">
        <f>[3]Abr!F32+[3]May!F32+[3]Jun!F32</f>
        <v>0</v>
      </c>
      <c r="G32" s="84">
        <f>[3]Abr!G32+[3]May!G32+[3]Jun!G32</f>
        <v>0</v>
      </c>
      <c r="H32" s="84">
        <f>[3]Abr!H32+[3]May!H32+[3]Jun!H32</f>
        <v>0</v>
      </c>
      <c r="I32" s="84">
        <f>[3]Abr!I32+[3]May!I32+[3]Jun!I32</f>
        <v>0</v>
      </c>
      <c r="J32" s="627">
        <f t="shared" si="0"/>
        <v>0</v>
      </c>
      <c r="K32" s="365"/>
    </row>
    <row r="33" spans="2:11" ht="14.25" thickTop="1" thickBot="1" x14ac:dyDescent="0.25">
      <c r="B33" s="365"/>
      <c r="C33" s="623"/>
      <c r="D33" s="624"/>
      <c r="E33" s="625" t="s">
        <v>57</v>
      </c>
      <c r="F33" s="84">
        <f>[3]Abr!F33+[3]May!F33+[3]Jun!F33</f>
        <v>0</v>
      </c>
      <c r="G33" s="84">
        <f>[3]Abr!G33+[3]May!G33+[3]Jun!G33</f>
        <v>0</v>
      </c>
      <c r="H33" s="84">
        <f>[3]Abr!H33+[3]May!H33+[3]Jun!H33</f>
        <v>0</v>
      </c>
      <c r="I33" s="84">
        <f>[3]Abr!I33+[3]May!I33+[3]Jun!I33</f>
        <v>0</v>
      </c>
      <c r="J33" s="627">
        <f t="shared" si="0"/>
        <v>0</v>
      </c>
      <c r="K33" s="365"/>
    </row>
    <row r="34" spans="2:11" ht="17.25" thickTop="1" thickBot="1" x14ac:dyDescent="0.3">
      <c r="B34" s="365"/>
      <c r="C34" s="623"/>
      <c r="D34" s="791" t="s">
        <v>67</v>
      </c>
      <c r="E34" s="792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65"/>
    </row>
    <row r="35" spans="2:11" ht="14.25" thickTop="1" thickBot="1" x14ac:dyDescent="0.25">
      <c r="B35" s="365"/>
      <c r="C35" s="623"/>
      <c r="D35" s="624"/>
      <c r="E35" s="629" t="s">
        <v>59</v>
      </c>
      <c r="F35" s="84">
        <f>[3]Abr!F35+[3]May!F35+[3]Jun!F35</f>
        <v>0</v>
      </c>
      <c r="G35" s="84">
        <f>[3]Abr!G35+[3]May!G35+[3]Jun!G35</f>
        <v>0</v>
      </c>
      <c r="H35" s="84">
        <f>[3]Abr!H35+[3]May!H35+[3]Jun!H35</f>
        <v>0</v>
      </c>
      <c r="I35" s="84">
        <f>[3]Abr!I35+[3]May!I35+[3]Jun!I35</f>
        <v>0</v>
      </c>
      <c r="J35" s="631">
        <f t="shared" ref="J35:J54" si="1">SUM(F35:I35)</f>
        <v>0</v>
      </c>
      <c r="K35" s="365"/>
    </row>
    <row r="36" spans="2:11" ht="14.25" thickTop="1" thickBot="1" x14ac:dyDescent="0.25">
      <c r="B36" s="365"/>
      <c r="C36" s="623"/>
      <c r="D36" s="624"/>
      <c r="E36" s="629" t="s">
        <v>60</v>
      </c>
      <c r="F36" s="84">
        <f>[3]Abr!F36+[3]May!F36+[3]Jun!F36</f>
        <v>0</v>
      </c>
      <c r="G36" s="84">
        <f>[3]Abr!G36+[3]May!G36+[3]Jun!G36</f>
        <v>0</v>
      </c>
      <c r="H36" s="84">
        <f>[3]Abr!H36+[3]May!H36+[3]Jun!H36</f>
        <v>0</v>
      </c>
      <c r="I36" s="84">
        <f>[3]Abr!I36+[3]May!I36+[3]Jun!I36</f>
        <v>0</v>
      </c>
      <c r="J36" s="631">
        <f>SUM(F36:I36)</f>
        <v>0</v>
      </c>
      <c r="K36" s="365"/>
    </row>
    <row r="37" spans="2:11" ht="14.25" thickTop="1" thickBot="1" x14ac:dyDescent="0.25">
      <c r="B37" s="365"/>
      <c r="C37" s="623"/>
      <c r="D37" s="624"/>
      <c r="E37" s="121" t="s">
        <v>58</v>
      </c>
      <c r="F37" s="84">
        <f>[3]Abr!F37+[3]May!F37+[3]Jun!F37</f>
        <v>0</v>
      </c>
      <c r="G37" s="84">
        <f>[3]Abr!G37+[3]May!G37+[3]Jun!G37</f>
        <v>0</v>
      </c>
      <c r="H37" s="84">
        <f>[3]Abr!H37+[3]May!H37+[3]Jun!H37</f>
        <v>0</v>
      </c>
      <c r="I37" s="84">
        <f>[3]Abr!I37+[3]May!I37+[3]Jun!I37</f>
        <v>0</v>
      </c>
      <c r="J37" s="631">
        <f>SUM(F37:I37)</f>
        <v>0</v>
      </c>
      <c r="K37" s="365"/>
    </row>
    <row r="38" spans="2:11" ht="17.25" thickTop="1" thickBot="1" x14ac:dyDescent="0.3">
      <c r="B38" s="365"/>
      <c r="C38" s="633"/>
      <c r="D38" s="791" t="s">
        <v>61</v>
      </c>
      <c r="E38" s="792"/>
      <c r="F38" s="46">
        <f>SUM(F39:F42)</f>
        <v>0</v>
      </c>
      <c r="G38" s="46">
        <f>SUM(G39:G42)</f>
        <v>0</v>
      </c>
      <c r="H38" s="46">
        <f>SUM(H39:H42)</f>
        <v>0</v>
      </c>
      <c r="I38" s="46">
        <f>SUM(I39:I42)</f>
        <v>0</v>
      </c>
      <c r="J38" s="100">
        <f t="shared" si="1"/>
        <v>0</v>
      </c>
      <c r="K38" s="365"/>
    </row>
    <row r="39" spans="2:11" ht="14.25" thickTop="1" thickBot="1" x14ac:dyDescent="0.25">
      <c r="B39" s="365"/>
      <c r="C39" s="633"/>
      <c r="D39" s="634"/>
      <c r="E39" s="635" t="s">
        <v>6</v>
      </c>
      <c r="F39" s="84">
        <f>[3]Abr!F39+[3]May!F39+[3]Jun!F39</f>
        <v>0</v>
      </c>
      <c r="G39" s="84">
        <f>[3]Abr!G39+[3]May!G39+[3]Jun!G39</f>
        <v>0</v>
      </c>
      <c r="H39" s="84">
        <f>[3]Abr!H39+[3]May!H39+[3]Jun!H39</f>
        <v>0</v>
      </c>
      <c r="I39" s="84">
        <f>[3]Abr!I39+[3]May!I39+[3]Jun!I39</f>
        <v>0</v>
      </c>
      <c r="J39" s="631">
        <f t="shared" si="1"/>
        <v>0</v>
      </c>
      <c r="K39" s="365"/>
    </row>
    <row r="40" spans="2:11" ht="14.25" thickTop="1" thickBot="1" x14ac:dyDescent="0.25">
      <c r="B40" s="365"/>
      <c r="C40" s="633"/>
      <c r="D40" s="634"/>
      <c r="E40" s="635" t="s">
        <v>113</v>
      </c>
      <c r="F40" s="84">
        <f>[3]Abr!F40+[3]May!F40+[3]Jun!F40</f>
        <v>0</v>
      </c>
      <c r="G40" s="84">
        <f>[3]Abr!G40+[3]May!G40+[3]Jun!G40</f>
        <v>0</v>
      </c>
      <c r="H40" s="84">
        <f>[3]Abr!H40+[3]May!H40+[3]Jun!H40</f>
        <v>0</v>
      </c>
      <c r="I40" s="84">
        <f>[3]Abr!I40+[3]May!I40+[3]Jun!I40</f>
        <v>0</v>
      </c>
      <c r="J40" s="631">
        <f t="shared" si="1"/>
        <v>0</v>
      </c>
      <c r="K40" s="365"/>
    </row>
    <row r="41" spans="2:11" ht="14.25" thickTop="1" thickBot="1" x14ac:dyDescent="0.25">
      <c r="B41" s="365"/>
      <c r="C41" s="633"/>
      <c r="D41" s="634"/>
      <c r="E41" s="635" t="s">
        <v>68</v>
      </c>
      <c r="F41" s="84">
        <f>[3]Abr!F41+[3]May!F41+[3]Jun!F41</f>
        <v>0</v>
      </c>
      <c r="G41" s="84">
        <f>[3]Abr!G41+[3]May!G41+[3]Jun!G41</f>
        <v>0</v>
      </c>
      <c r="H41" s="84">
        <f>[3]Abr!H41+[3]May!H41+[3]Jun!H41</f>
        <v>0</v>
      </c>
      <c r="I41" s="84">
        <f>[3]Abr!I41+[3]May!I41+[3]Jun!I41</f>
        <v>0</v>
      </c>
      <c r="J41" s="631">
        <f t="shared" si="1"/>
        <v>0</v>
      </c>
      <c r="K41" s="365"/>
    </row>
    <row r="42" spans="2:11" ht="14.25" thickTop="1" thickBot="1" x14ac:dyDescent="0.25">
      <c r="B42" s="365"/>
      <c r="C42" s="633"/>
      <c r="D42" s="634"/>
      <c r="E42" s="121" t="s">
        <v>122</v>
      </c>
      <c r="F42" s="84">
        <f>[3]Abr!F42+[3]May!F42+[3]Jun!F42</f>
        <v>0</v>
      </c>
      <c r="G42" s="84">
        <f>[3]Abr!G42+[3]May!G42+[3]Jun!G42</f>
        <v>0</v>
      </c>
      <c r="H42" s="84">
        <f>[3]Abr!H42+[3]May!H42+[3]Jun!H42</f>
        <v>0</v>
      </c>
      <c r="I42" s="84">
        <f>[3]Abr!I42+[3]May!I42+[3]Jun!I42</f>
        <v>0</v>
      </c>
      <c r="J42" s="631">
        <f t="shared" si="1"/>
        <v>0</v>
      </c>
      <c r="K42" s="365"/>
    </row>
    <row r="43" spans="2:11" ht="17.25" thickTop="1" thickBot="1" x14ac:dyDescent="0.25">
      <c r="B43" s="365"/>
      <c r="C43" s="633"/>
      <c r="D43" s="791" t="s">
        <v>69</v>
      </c>
      <c r="E43" s="792"/>
      <c r="F43" s="46">
        <f>SUM(F44:F54)</f>
        <v>0</v>
      </c>
      <c r="G43" s="46">
        <f>SUM(G44:G54)</f>
        <v>0</v>
      </c>
      <c r="H43" s="46">
        <f>SUM(H44:H54)</f>
        <v>0</v>
      </c>
      <c r="I43" s="46">
        <f>SUM(I44:I54)</f>
        <v>0</v>
      </c>
      <c r="J43" s="105">
        <f>SUM(F43:I43)</f>
        <v>0</v>
      </c>
      <c r="K43" s="365"/>
    </row>
    <row r="44" spans="2:11" ht="14.25" customHeight="1" thickTop="1" thickBot="1" x14ac:dyDescent="0.25">
      <c r="B44" s="365"/>
      <c r="C44" s="633"/>
      <c r="D44" s="70"/>
      <c r="E44" s="635" t="s">
        <v>53</v>
      </c>
      <c r="F44" s="84">
        <f>[3]Abr!F44+[3]May!F44+[3]Jun!F44</f>
        <v>0</v>
      </c>
      <c r="G44" s="84">
        <f>[3]Abr!G44+[3]May!G44+[3]Jun!G44</f>
        <v>0</v>
      </c>
      <c r="H44" s="84">
        <f>[3]Abr!H44+[3]May!H44+[3]Jun!H44</f>
        <v>0</v>
      </c>
      <c r="I44" s="84">
        <f>[3]Abr!I44+[3]May!I44+[3]Jun!I44</f>
        <v>0</v>
      </c>
      <c r="J44" s="631">
        <f>SUM(F44:I44)</f>
        <v>0</v>
      </c>
      <c r="K44" s="365"/>
    </row>
    <row r="45" spans="2:11" ht="14.25" customHeight="1" thickTop="1" thickBot="1" x14ac:dyDescent="0.25">
      <c r="B45" s="365"/>
      <c r="C45" s="633"/>
      <c r="D45" s="70"/>
      <c r="E45" s="635" t="s">
        <v>38</v>
      </c>
      <c r="F45" s="84">
        <f>[3]Abr!F45+[3]May!F45+[3]Jun!F45</f>
        <v>0</v>
      </c>
      <c r="G45" s="84">
        <f>[3]Abr!G45+[3]May!G45+[3]Jun!G45</f>
        <v>0</v>
      </c>
      <c r="H45" s="84">
        <f>[3]Abr!H45+[3]May!H45+[3]Jun!H45</f>
        <v>0</v>
      </c>
      <c r="I45" s="84">
        <f>[3]Abr!I45+[3]May!I45+[3]Jun!I45</f>
        <v>0</v>
      </c>
      <c r="J45" s="631">
        <f t="shared" si="1"/>
        <v>0</v>
      </c>
      <c r="K45" s="365"/>
    </row>
    <row r="46" spans="2:11" ht="14.25" customHeight="1" thickTop="1" thickBot="1" x14ac:dyDescent="0.25">
      <c r="B46" s="365"/>
      <c r="C46" s="633"/>
      <c r="D46" s="634"/>
      <c r="E46" s="636" t="s">
        <v>130</v>
      </c>
      <c r="F46" s="84">
        <f>[3]Abr!F46+[3]May!F46+[3]Jun!F46</f>
        <v>0</v>
      </c>
      <c r="G46" s="84">
        <f>[3]Abr!G46+[3]May!G46+[3]Jun!G46</f>
        <v>0</v>
      </c>
      <c r="H46" s="84">
        <f>[3]Abr!H46+[3]May!H46+[3]Jun!H46</f>
        <v>0</v>
      </c>
      <c r="I46" s="84">
        <f>[3]Abr!I46+[3]May!I46+[3]Jun!I46</f>
        <v>0</v>
      </c>
      <c r="J46" s="631">
        <f>SUM(F46:I46)</f>
        <v>0</v>
      </c>
      <c r="K46" s="365"/>
    </row>
    <row r="47" spans="2:11" ht="14.25" customHeight="1" thickTop="1" thickBot="1" x14ac:dyDescent="0.25">
      <c r="B47" s="365"/>
      <c r="C47" s="633"/>
      <c r="D47" s="637"/>
      <c r="E47" s="635" t="s">
        <v>48</v>
      </c>
      <c r="F47" s="84">
        <f>[3]Abr!F47+[3]May!F47+[3]Jun!F47</f>
        <v>0</v>
      </c>
      <c r="G47" s="84">
        <f>[3]Abr!G47+[3]May!G47+[3]Jun!G47</f>
        <v>0</v>
      </c>
      <c r="H47" s="84">
        <f>[3]Abr!H47+[3]May!H47+[3]Jun!H47</f>
        <v>0</v>
      </c>
      <c r="I47" s="84">
        <f>[3]Abr!I47+[3]May!I47+[3]Jun!I47</f>
        <v>0</v>
      </c>
      <c r="J47" s="631">
        <f t="shared" si="1"/>
        <v>0</v>
      </c>
      <c r="K47" s="365"/>
    </row>
    <row r="48" spans="2:11" ht="14.25" customHeight="1" thickTop="1" thickBot="1" x14ac:dyDescent="0.25">
      <c r="B48" s="365"/>
      <c r="C48" s="633"/>
      <c r="D48" s="634"/>
      <c r="E48" s="635" t="s">
        <v>123</v>
      </c>
      <c r="F48" s="84">
        <f>[3]Abr!F48+[3]May!F48+[3]Jun!F48</f>
        <v>0</v>
      </c>
      <c r="G48" s="84">
        <f>[3]Abr!G48+[3]May!G48+[3]Jun!G48</f>
        <v>0</v>
      </c>
      <c r="H48" s="84">
        <f>[3]Abr!H48+[3]May!H48+[3]Jun!H48</f>
        <v>0</v>
      </c>
      <c r="I48" s="84">
        <f>[3]Abr!I48+[3]May!I48+[3]Jun!I48</f>
        <v>0</v>
      </c>
      <c r="J48" s="638">
        <f t="shared" si="1"/>
        <v>0</v>
      </c>
      <c r="K48" s="365"/>
    </row>
    <row r="49" spans="1:12" ht="14.25" customHeight="1" thickTop="1" thickBot="1" x14ac:dyDescent="0.25">
      <c r="B49" s="365"/>
      <c r="C49" s="633"/>
      <c r="D49" s="639"/>
      <c r="E49" s="635" t="s">
        <v>43</v>
      </c>
      <c r="F49" s="84">
        <f>[3]Abr!F49+[3]May!F49+[3]Jun!F49</f>
        <v>0</v>
      </c>
      <c r="G49" s="84">
        <f>[3]Abr!G49+[3]May!G49+[3]Jun!G49</f>
        <v>0</v>
      </c>
      <c r="H49" s="84">
        <f>[3]Abr!H49+[3]May!H49+[3]Jun!H49</f>
        <v>0</v>
      </c>
      <c r="I49" s="84">
        <f>[3]Abr!I49+[3]May!I49+[3]Jun!I49</f>
        <v>0</v>
      </c>
      <c r="J49" s="638">
        <f t="shared" si="1"/>
        <v>0</v>
      </c>
      <c r="K49" s="365"/>
    </row>
    <row r="50" spans="1:12" ht="14.25" customHeight="1" thickTop="1" thickBot="1" x14ac:dyDescent="0.25">
      <c r="B50" s="365"/>
      <c r="C50" s="633"/>
      <c r="D50" s="639"/>
      <c r="E50" s="635" t="s">
        <v>70</v>
      </c>
      <c r="F50" s="84">
        <f>[3]Abr!F50+[3]May!F50+[3]Jun!F50</f>
        <v>0</v>
      </c>
      <c r="G50" s="84">
        <f>[3]Abr!G50+[3]May!G50+[3]Jun!G50</f>
        <v>0</v>
      </c>
      <c r="H50" s="84">
        <f>[3]Abr!H50+[3]May!H50+[3]Jun!H50</f>
        <v>0</v>
      </c>
      <c r="I50" s="84">
        <f>[3]Abr!I50+[3]May!I50+[3]Jun!I50</f>
        <v>0</v>
      </c>
      <c r="J50" s="638">
        <f t="shared" si="1"/>
        <v>0</v>
      </c>
      <c r="K50" s="365"/>
    </row>
    <row r="51" spans="1:12" ht="14.25" customHeight="1" thickTop="1" thickBot="1" x14ac:dyDescent="0.25">
      <c r="B51" s="365"/>
      <c r="C51" s="633"/>
      <c r="D51" s="639"/>
      <c r="E51" s="635" t="s">
        <v>71</v>
      </c>
      <c r="F51" s="84">
        <f>[3]Abr!F51+[3]May!F51+[3]Jun!F51</f>
        <v>0</v>
      </c>
      <c r="G51" s="84">
        <f>[3]Abr!G51+[3]May!G51+[3]Jun!G51</f>
        <v>0</v>
      </c>
      <c r="H51" s="84">
        <f>[3]Abr!H51+[3]May!H51+[3]Jun!H51</f>
        <v>0</v>
      </c>
      <c r="I51" s="84">
        <f>[3]Abr!I51+[3]May!I51+[3]Jun!I51</f>
        <v>0</v>
      </c>
      <c r="J51" s="638">
        <f t="shared" si="1"/>
        <v>0</v>
      </c>
      <c r="K51" s="365"/>
    </row>
    <row r="52" spans="1:12" ht="14.25" customHeight="1" thickTop="1" thickBot="1" x14ac:dyDescent="0.25">
      <c r="B52" s="365"/>
      <c r="C52" s="633"/>
      <c r="D52" s="639"/>
      <c r="E52" s="635" t="s">
        <v>72</v>
      </c>
      <c r="F52" s="84">
        <f>[3]Abr!F52+[3]May!F52+[3]Jun!F52</f>
        <v>0</v>
      </c>
      <c r="G52" s="84">
        <f>[3]Abr!G52+[3]May!G52+[3]Jun!G52</f>
        <v>0</v>
      </c>
      <c r="H52" s="84">
        <f>[3]Abr!H52+[3]May!H52+[3]Jun!H52</f>
        <v>0</v>
      </c>
      <c r="I52" s="84">
        <f>[3]Abr!I52+[3]May!I52+[3]Jun!I52</f>
        <v>0</v>
      </c>
      <c r="J52" s="638">
        <f t="shared" si="1"/>
        <v>0</v>
      </c>
      <c r="K52" s="365"/>
    </row>
    <row r="53" spans="1:12" ht="14.25" customHeight="1" thickTop="1" thickBot="1" x14ac:dyDescent="0.25">
      <c r="A53" s="72"/>
      <c r="B53" s="365"/>
      <c r="C53" s="633"/>
      <c r="D53" s="639"/>
      <c r="E53" s="124" t="s">
        <v>114</v>
      </c>
      <c r="F53" s="84">
        <f>[3]Abr!F53+[3]May!F53+[3]Jun!F53</f>
        <v>0</v>
      </c>
      <c r="G53" s="84">
        <f>[3]Abr!G53+[3]May!G53+[3]Jun!G53</f>
        <v>0</v>
      </c>
      <c r="H53" s="84">
        <f>[3]Abr!H53+[3]May!H53+[3]Jun!H53</f>
        <v>0</v>
      </c>
      <c r="I53" s="84">
        <f>[3]Abr!I53+[3]May!I53+[3]Jun!I53</f>
        <v>0</v>
      </c>
      <c r="J53" s="638">
        <f t="shared" si="1"/>
        <v>0</v>
      </c>
      <c r="K53" s="365"/>
    </row>
    <row r="54" spans="1:12" ht="14.25" customHeight="1" thickTop="1" thickBot="1" x14ac:dyDescent="0.25">
      <c r="B54" s="365"/>
      <c r="C54" s="633"/>
      <c r="D54" s="640"/>
      <c r="E54" s="635" t="s">
        <v>73</v>
      </c>
      <c r="F54" s="84">
        <f>[3]Abr!F54+[3]May!F54+[3]Jun!F54</f>
        <v>0</v>
      </c>
      <c r="G54" s="84">
        <f>[3]Abr!G54+[3]May!G54+[3]Jun!G54</f>
        <v>0</v>
      </c>
      <c r="H54" s="84">
        <f>[3]Abr!H54+[3]May!H54+[3]Jun!H54</f>
        <v>0</v>
      </c>
      <c r="I54" s="84">
        <f>[3]Abr!I54+[3]May!I54+[3]Jun!I54</f>
        <v>0</v>
      </c>
      <c r="J54" s="638">
        <f t="shared" si="1"/>
        <v>0</v>
      </c>
      <c r="K54" s="365"/>
    </row>
    <row r="55" spans="1:12" ht="17.25" thickTop="1" thickBot="1" x14ac:dyDescent="0.25">
      <c r="B55" s="365"/>
      <c r="C55" s="633"/>
      <c r="D55" s="793" t="s">
        <v>112</v>
      </c>
      <c r="E55" s="794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65"/>
      <c r="L55" s="614"/>
    </row>
    <row r="56" spans="1:12" ht="14.25" customHeight="1" thickTop="1" thickBot="1" x14ac:dyDescent="0.25">
      <c r="B56" s="365"/>
      <c r="C56" s="633"/>
      <c r="D56" s="126"/>
      <c r="E56" s="635" t="s">
        <v>75</v>
      </c>
      <c r="F56" s="84">
        <f>[3]Abr!F56+[3]May!F56+[3]Jun!F56</f>
        <v>0</v>
      </c>
      <c r="G56" s="84">
        <f>[3]Abr!G56+[3]May!G56+[3]Jun!G56</f>
        <v>0</v>
      </c>
      <c r="H56" s="84">
        <f>[3]Abr!H56+[3]May!H56+[3]Jun!H56</f>
        <v>0</v>
      </c>
      <c r="I56" s="84">
        <f>[3]Abr!I56+[3]May!I56+[3]Jun!I56</f>
        <v>0</v>
      </c>
      <c r="J56" s="106">
        <f>SUM(F56:F56:I56)</f>
        <v>0</v>
      </c>
      <c r="K56" s="365"/>
    </row>
    <row r="57" spans="1:12" ht="14.25" customHeight="1" thickTop="1" thickBot="1" x14ac:dyDescent="0.25">
      <c r="B57" s="365"/>
      <c r="C57" s="633"/>
      <c r="D57" s="70"/>
      <c r="E57" s="635" t="s">
        <v>76</v>
      </c>
      <c r="F57" s="84">
        <f>[3]Abr!F57+[3]May!F57+[3]Jun!F57</f>
        <v>0</v>
      </c>
      <c r="G57" s="84">
        <f>[3]Abr!G57+[3]May!G57+[3]Jun!G57</f>
        <v>0</v>
      </c>
      <c r="H57" s="84">
        <f>[3]Abr!H57+[3]May!H57+[3]Jun!H57</f>
        <v>0</v>
      </c>
      <c r="I57" s="84">
        <f>[3]Abr!I57+[3]May!I57+[3]Jun!I57</f>
        <v>0</v>
      </c>
      <c r="J57" s="106">
        <f>(I57+H57+G57+F57)</f>
        <v>0</v>
      </c>
      <c r="K57" s="365"/>
    </row>
    <row r="58" spans="1:12" ht="14.25" customHeight="1" thickTop="1" thickBot="1" x14ac:dyDescent="0.25">
      <c r="B58" s="365"/>
      <c r="C58" s="633"/>
      <c r="D58" s="70"/>
      <c r="E58" s="635" t="s">
        <v>38</v>
      </c>
      <c r="F58" s="84">
        <f>[3]Abr!F58+[3]May!F58+[3]Jun!F58</f>
        <v>0</v>
      </c>
      <c r="G58" s="84">
        <f>[3]Abr!G58+[3]May!G58+[3]Jun!G58</f>
        <v>0</v>
      </c>
      <c r="H58" s="84">
        <f>[3]Abr!H58+[3]May!H58+[3]Jun!H58</f>
        <v>0</v>
      </c>
      <c r="I58" s="84">
        <f>[3]Abr!I58+[3]May!I58+[3]Jun!I58</f>
        <v>0</v>
      </c>
      <c r="J58" s="106">
        <f>(I58+H58+G58+F58)</f>
        <v>0</v>
      </c>
      <c r="K58" s="365"/>
    </row>
    <row r="59" spans="1:12" ht="14.25" customHeight="1" thickTop="1" thickBot="1" x14ac:dyDescent="0.25">
      <c r="B59" s="365"/>
      <c r="C59" s="633"/>
      <c r="D59" s="70"/>
      <c r="E59" s="635" t="s">
        <v>52</v>
      </c>
      <c r="F59" s="84">
        <f>[3]Abr!F59+[3]May!F59+[3]Jun!F59</f>
        <v>0</v>
      </c>
      <c r="G59" s="84">
        <f>[3]Abr!G59+[3]May!G59+[3]Jun!G59</f>
        <v>0</v>
      </c>
      <c r="H59" s="84">
        <f>[3]Abr!H59+[3]May!H59+[3]Jun!H59</f>
        <v>0</v>
      </c>
      <c r="I59" s="84">
        <f>[3]Abr!I59+[3]May!I59+[3]Jun!I59</f>
        <v>0</v>
      </c>
      <c r="J59" s="106">
        <f>(I59+H59+G59+F59)</f>
        <v>0</v>
      </c>
      <c r="K59" s="365"/>
    </row>
    <row r="60" spans="1:12" ht="14.25" customHeight="1" thickTop="1" thickBot="1" x14ac:dyDescent="0.25">
      <c r="B60" s="365"/>
      <c r="C60" s="633"/>
      <c r="D60" s="127"/>
      <c r="E60" s="635" t="s">
        <v>74</v>
      </c>
      <c r="F60" s="84">
        <f>[3]Abr!F60+[3]May!F60+[3]Jun!F60</f>
        <v>0</v>
      </c>
      <c r="G60" s="84">
        <f>[3]Abr!G60+[3]May!G60+[3]Jun!G60</f>
        <v>0</v>
      </c>
      <c r="H60" s="84">
        <f>[3]Abr!H60+[3]May!H60+[3]Jun!H60</f>
        <v>0</v>
      </c>
      <c r="I60" s="84">
        <f>[3]Abr!I60+[3]May!I60+[3]Jun!I60</f>
        <v>0</v>
      </c>
      <c r="J60" s="106">
        <f>SUM(F60:F60:I60)</f>
        <v>0</v>
      </c>
      <c r="K60" s="365"/>
    </row>
    <row r="61" spans="1:12" ht="14.25" customHeight="1" thickTop="1" thickBot="1" x14ac:dyDescent="0.25">
      <c r="B61" s="365"/>
      <c r="C61" s="633"/>
      <c r="D61" s="127"/>
      <c r="E61" s="641" t="s">
        <v>156</v>
      </c>
      <c r="F61" s="84">
        <f>[3]Abr!F61+[3]May!F61+[3]Jun!F61</f>
        <v>0</v>
      </c>
      <c r="G61" s="84">
        <f>[3]Abr!G61+[3]May!G61+[3]Jun!G61</f>
        <v>0</v>
      </c>
      <c r="H61" s="84">
        <f>[3]Abr!H61+[3]May!H61+[3]Jun!H61</f>
        <v>0</v>
      </c>
      <c r="I61" s="84">
        <f>[3]Abr!I61+[3]May!I61+[3]Jun!I61</f>
        <v>0</v>
      </c>
      <c r="J61" s="106">
        <f>SUM(F61:F61:I61)</f>
        <v>0</v>
      </c>
      <c r="K61" s="365"/>
    </row>
    <row r="62" spans="1:12" ht="14.25" customHeight="1" thickTop="1" thickBot="1" x14ac:dyDescent="0.25">
      <c r="B62" s="365"/>
      <c r="C62" s="633"/>
      <c r="D62" s="127"/>
      <c r="E62" s="635" t="s">
        <v>51</v>
      </c>
      <c r="F62" s="84">
        <f>[3]Abr!F62+[3]May!F62+[3]Jun!F62</f>
        <v>0</v>
      </c>
      <c r="G62" s="84">
        <f>[3]Abr!G62+[3]May!G62+[3]Jun!G62</f>
        <v>0</v>
      </c>
      <c r="H62" s="84">
        <f>[3]Abr!H62+[3]May!H62+[3]Jun!H62</f>
        <v>0</v>
      </c>
      <c r="I62" s="84">
        <f>[3]Abr!I62+[3]May!I62+[3]Jun!I62</f>
        <v>0</v>
      </c>
      <c r="J62" s="106">
        <f>SUM(F62:F62:I62)</f>
        <v>0</v>
      </c>
      <c r="K62" s="365"/>
    </row>
    <row r="63" spans="1:12" ht="14.25" customHeight="1" thickTop="1" thickBot="1" x14ac:dyDescent="0.25">
      <c r="B63" s="365"/>
      <c r="C63" s="633"/>
      <c r="D63" s="127"/>
      <c r="E63" s="641" t="s">
        <v>131</v>
      </c>
      <c r="F63" s="84">
        <f>[3]Abr!F63+[3]May!F63+[3]Jun!F63</f>
        <v>0</v>
      </c>
      <c r="G63" s="84">
        <f>[3]Abr!G63+[3]May!G63+[3]Jun!G63</f>
        <v>0</v>
      </c>
      <c r="H63" s="84">
        <f>[3]Abr!H63+[3]May!H63+[3]Jun!H63</f>
        <v>0</v>
      </c>
      <c r="I63" s="84">
        <f>[3]Abr!I63+[3]May!I63+[3]Jun!I63</f>
        <v>0</v>
      </c>
      <c r="J63" s="106">
        <f>SUM(F63:F63:I63)</f>
        <v>0</v>
      </c>
      <c r="K63" s="365"/>
    </row>
    <row r="64" spans="1:12" ht="14.25" customHeight="1" thickTop="1" thickBot="1" x14ac:dyDescent="0.25">
      <c r="B64" s="365"/>
      <c r="C64" s="633"/>
      <c r="D64" s="70"/>
      <c r="E64" s="641" t="s">
        <v>132</v>
      </c>
      <c r="F64" s="84">
        <f>[3]Abr!F64+[3]May!F64+[3]Jun!F64</f>
        <v>0</v>
      </c>
      <c r="G64" s="84">
        <f>[3]Abr!G64+[3]May!G64+[3]Jun!G64</f>
        <v>0</v>
      </c>
      <c r="H64" s="84">
        <f>[3]Abr!H64+[3]May!H64+[3]Jun!H64</f>
        <v>0</v>
      </c>
      <c r="I64" s="84">
        <f>[3]Abr!I64+[3]May!I64+[3]Jun!I64</f>
        <v>0</v>
      </c>
      <c r="J64" s="106">
        <f>SUM(F64:F64:I64)</f>
        <v>0</v>
      </c>
      <c r="K64" s="633"/>
    </row>
    <row r="65" spans="2:11" ht="3.75" customHeight="1" thickTop="1" thickBot="1" x14ac:dyDescent="0.25">
      <c r="B65" s="642"/>
      <c r="C65" s="643"/>
      <c r="D65" s="49"/>
      <c r="E65" s="644"/>
      <c r="F65" s="51"/>
      <c r="G65" s="51"/>
      <c r="H65" s="51"/>
      <c r="I65" s="52"/>
      <c r="J65" s="645"/>
      <c r="K65" s="643"/>
    </row>
    <row r="66" spans="2:11" ht="13.5" thickTop="1" x14ac:dyDescent="0.2">
      <c r="B66" s="365"/>
      <c r="C66" s="795" t="s">
        <v>27</v>
      </c>
      <c r="D66" s="796"/>
      <c r="E66" s="796"/>
      <c r="F66" s="796"/>
      <c r="G66" s="796"/>
      <c r="H66" s="796"/>
      <c r="I66" s="797"/>
      <c r="J66" s="804">
        <f>(J71+J73+J74+J75+J79+J80+J81+J82+J84+J86+J37+J48+J50+J51+J54+J56+J57+J58+J62)</f>
        <v>2</v>
      </c>
      <c r="K66" s="365"/>
    </row>
    <row r="67" spans="2:11" x14ac:dyDescent="0.2">
      <c r="B67" s="365"/>
      <c r="C67" s="798"/>
      <c r="D67" s="799"/>
      <c r="E67" s="799"/>
      <c r="F67" s="799"/>
      <c r="G67" s="799"/>
      <c r="H67" s="799"/>
      <c r="I67" s="800"/>
      <c r="J67" s="805"/>
      <c r="K67" s="365"/>
    </row>
    <row r="68" spans="2:11" ht="13.5" thickBot="1" x14ac:dyDescent="0.25">
      <c r="B68" s="365"/>
      <c r="C68" s="801"/>
      <c r="D68" s="802"/>
      <c r="E68" s="802"/>
      <c r="F68" s="802"/>
      <c r="G68" s="802"/>
      <c r="H68" s="802"/>
      <c r="I68" s="803"/>
      <c r="J68" s="806"/>
      <c r="K68" s="633"/>
    </row>
    <row r="69" spans="2:11" ht="14.25" customHeight="1" thickTop="1" thickBot="1" x14ac:dyDescent="0.25">
      <c r="B69" s="646"/>
      <c r="C69" s="16"/>
      <c r="D69" s="16"/>
      <c r="E69" s="16"/>
      <c r="F69" s="647"/>
      <c r="G69" s="647"/>
      <c r="H69" s="647"/>
      <c r="I69" s="648"/>
      <c r="J69" s="649"/>
      <c r="K69" s="365"/>
    </row>
    <row r="70" spans="2:11" ht="15.95" customHeight="1" thickTop="1" thickBot="1" x14ac:dyDescent="0.25">
      <c r="B70" s="646"/>
      <c r="C70" s="16"/>
      <c r="D70" s="791" t="s">
        <v>133</v>
      </c>
      <c r="E70" s="792"/>
      <c r="F70" s="46">
        <f>(F71)</f>
        <v>0</v>
      </c>
      <c r="G70" s="46">
        <f>(G71)</f>
        <v>0</v>
      </c>
      <c r="H70" s="46">
        <f>(H71)</f>
        <v>0</v>
      </c>
      <c r="I70" s="46">
        <f>(I71)</f>
        <v>0</v>
      </c>
      <c r="J70" s="46">
        <f>SUM(F70:I70)</f>
        <v>0</v>
      </c>
      <c r="K70" s="365"/>
    </row>
    <row r="71" spans="2:11" ht="14.25" customHeight="1" thickTop="1" thickBot="1" x14ac:dyDescent="0.25">
      <c r="B71" s="646"/>
      <c r="C71" s="16"/>
      <c r="D71" s="634"/>
      <c r="E71" s="650" t="s">
        <v>117</v>
      </c>
      <c r="F71" s="84">
        <f>[3]Abr!F71+[3]May!F71+[3]Jun!F71</f>
        <v>0</v>
      </c>
      <c r="G71" s="84">
        <f>[3]Abr!G71+[3]May!G71+[3]Jun!G71</f>
        <v>0</v>
      </c>
      <c r="H71" s="84">
        <f>[3]Abr!H71+[3]May!H71+[3]Jun!H71</f>
        <v>0</v>
      </c>
      <c r="I71" s="84">
        <f>[3]Abr!I71+[3]May!I71+[3]Jun!I71</f>
        <v>0</v>
      </c>
      <c r="J71" s="638">
        <f>SUM(F71:I71)</f>
        <v>0</v>
      </c>
      <c r="K71" s="365"/>
    </row>
    <row r="72" spans="2:11" ht="14.25" customHeight="1" thickTop="1" thickBot="1" x14ac:dyDescent="0.25">
      <c r="B72" s="365"/>
      <c r="C72" s="651"/>
      <c r="D72" s="791" t="s">
        <v>134</v>
      </c>
      <c r="E72" s="792"/>
      <c r="F72" s="46">
        <f>SUM(F73:F75)</f>
        <v>0</v>
      </c>
      <c r="G72" s="46">
        <f>SUM(G73:G75)</f>
        <v>0</v>
      </c>
      <c r="H72" s="46">
        <f>SUM(H73:H75)</f>
        <v>0</v>
      </c>
      <c r="I72" s="46">
        <f>SUM(I73:I75)</f>
        <v>0</v>
      </c>
      <c r="J72" s="46">
        <f t="shared" ref="J72:J86" si="2">SUM(F72:I72)</f>
        <v>0</v>
      </c>
      <c r="K72" s="365"/>
    </row>
    <row r="73" spans="2:11" ht="14.25" thickTop="1" thickBot="1" x14ac:dyDescent="0.25">
      <c r="B73" s="365"/>
      <c r="C73" s="651"/>
      <c r="D73" s="634"/>
      <c r="E73" s="650" t="s">
        <v>28</v>
      </c>
      <c r="F73" s="84">
        <f>[3]Abr!F73+[3]May!F73+[3]Jun!F73</f>
        <v>0</v>
      </c>
      <c r="G73" s="84">
        <f>[3]Abr!G73+[3]May!G73+[3]Jun!G73</f>
        <v>0</v>
      </c>
      <c r="H73" s="84">
        <f>[3]Abr!H73+[3]May!H73+[3]Jun!H73</f>
        <v>0</v>
      </c>
      <c r="I73" s="84">
        <f>[3]Abr!I73+[3]May!I73+[3]Jun!I73</f>
        <v>0</v>
      </c>
      <c r="J73" s="638">
        <f t="shared" si="2"/>
        <v>0</v>
      </c>
      <c r="K73" s="365"/>
    </row>
    <row r="74" spans="2:11" ht="14.25" thickTop="1" thickBot="1" x14ac:dyDescent="0.25">
      <c r="B74" s="365"/>
      <c r="C74" s="651"/>
      <c r="D74" s="634"/>
      <c r="E74" s="652" t="s">
        <v>77</v>
      </c>
      <c r="F74" s="84">
        <f>[3]Abr!F74+[3]May!F74+[3]Jun!F74</f>
        <v>0</v>
      </c>
      <c r="G74" s="84">
        <f>[3]Abr!G74+[3]May!G74+[3]Jun!G74</f>
        <v>0</v>
      </c>
      <c r="H74" s="84">
        <f>[3]Abr!H74+[3]May!H74+[3]Jun!H74</f>
        <v>0</v>
      </c>
      <c r="I74" s="84">
        <f>[3]Abr!I74+[3]May!I74+[3]Jun!I74</f>
        <v>0</v>
      </c>
      <c r="J74" s="638">
        <f t="shared" si="2"/>
        <v>0</v>
      </c>
      <c r="K74" s="365"/>
    </row>
    <row r="75" spans="2:11" ht="14.25" thickTop="1" thickBot="1" x14ac:dyDescent="0.25">
      <c r="B75" s="365"/>
      <c r="C75" s="651"/>
      <c r="D75" s="637"/>
      <c r="E75" s="653" t="s">
        <v>174</v>
      </c>
      <c r="F75" s="84">
        <f>[3]Abr!F75+[3]May!F75+[3]Jun!F75</f>
        <v>0</v>
      </c>
      <c r="G75" s="84">
        <f>[3]Abr!G75+[3]May!G75+[3]Jun!G75</f>
        <v>0</v>
      </c>
      <c r="H75" s="84">
        <f>[3]Abr!H75+[3]May!H75+[3]Jun!H75</f>
        <v>0</v>
      </c>
      <c r="I75" s="84">
        <f>[3]Abr!I75+[3]May!I75+[3]Jun!I75</f>
        <v>0</v>
      </c>
      <c r="J75" s="649">
        <f t="shared" si="2"/>
        <v>0</v>
      </c>
      <c r="K75" s="365"/>
    </row>
    <row r="76" spans="2:11" ht="35.25" customHeight="1" thickTop="1" thickBot="1" x14ac:dyDescent="0.3">
      <c r="B76" s="365"/>
      <c r="C76" s="818" t="s">
        <v>49</v>
      </c>
      <c r="D76" s="819"/>
      <c r="E76" s="819"/>
      <c r="F76" s="819"/>
      <c r="G76" s="819"/>
      <c r="H76" s="819"/>
      <c r="I76" s="820"/>
      <c r="J76" s="202">
        <f>(H247-J66)</f>
        <v>29</v>
      </c>
      <c r="K76" s="365"/>
    </row>
    <row r="77" spans="2:11" ht="17.25" thickTop="1" thickBot="1" x14ac:dyDescent="0.3">
      <c r="B77" s="365"/>
      <c r="C77" s="616"/>
      <c r="D77" s="821" t="s">
        <v>136</v>
      </c>
      <c r="E77" s="822"/>
      <c r="F77" s="84">
        <f>[3]Abr!F77+[3]May!F77+[3]Jun!F77</f>
        <v>0</v>
      </c>
      <c r="G77" s="84">
        <f>[3]Abr!G77+[3]May!G77+[3]Jun!G77</f>
        <v>0</v>
      </c>
      <c r="H77" s="84">
        <f>[3]Abr!H77+[3]May!H77+[3]Jun!H77</f>
        <v>0</v>
      </c>
      <c r="I77" s="84">
        <f>[3]Abr!I77+[3]May!I77+[3]Jun!I77</f>
        <v>0</v>
      </c>
      <c r="J77" s="225">
        <f>SUM(F77:I77)</f>
        <v>0</v>
      </c>
      <c r="K77" s="365"/>
    </row>
    <row r="78" spans="2:11" ht="17.25" thickTop="1" thickBot="1" x14ac:dyDescent="0.3">
      <c r="B78" s="365"/>
      <c r="C78" s="616"/>
      <c r="D78" s="821" t="s">
        <v>135</v>
      </c>
      <c r="E78" s="822"/>
      <c r="F78" s="117">
        <f>(F79+F80+F81+F82+F83+F84+F85+F86)</f>
        <v>5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6">
        <f>SUM(F78:I78)</f>
        <v>5</v>
      </c>
      <c r="K78" s="365"/>
    </row>
    <row r="79" spans="2:11" ht="14.25" customHeight="1" thickTop="1" thickBot="1" x14ac:dyDescent="0.25">
      <c r="B79" s="365"/>
      <c r="C79" s="616"/>
      <c r="D79" s="634"/>
      <c r="E79" s="650" t="s">
        <v>39</v>
      </c>
      <c r="F79" s="84">
        <f>[3]Abr!F79+[3]May!F79+[3]Jun!F79</f>
        <v>0</v>
      </c>
      <c r="G79" s="84">
        <f>[3]Abr!G79+[3]May!G79+[3]Jun!G79</f>
        <v>0</v>
      </c>
      <c r="H79" s="84">
        <f>[3]Abr!H79+[3]May!H79+[3]Jun!H79</f>
        <v>0</v>
      </c>
      <c r="I79" s="84">
        <f>[3]Abr!I79+[3]May!I79+[3]Jun!I79</f>
        <v>0</v>
      </c>
      <c r="J79" s="655">
        <f t="shared" si="2"/>
        <v>0</v>
      </c>
      <c r="K79" s="365"/>
    </row>
    <row r="80" spans="2:11" ht="14.25" customHeight="1" thickTop="1" thickBot="1" x14ac:dyDescent="0.25">
      <c r="B80" s="365"/>
      <c r="C80" s="616"/>
      <c r="D80" s="634"/>
      <c r="E80" s="652" t="s">
        <v>78</v>
      </c>
      <c r="F80" s="84">
        <f>[3]Abr!F80+[3]May!F80+[3]Jun!F80</f>
        <v>2</v>
      </c>
      <c r="G80" s="84">
        <f>[3]Abr!G80+[3]May!G80+[3]Jun!G80</f>
        <v>0</v>
      </c>
      <c r="H80" s="84">
        <f>[3]Abr!H80+[3]May!H80+[3]Jun!H80</f>
        <v>0</v>
      </c>
      <c r="I80" s="84">
        <f>[3]Abr!I80+[3]May!I80+[3]Jun!I80</f>
        <v>0</v>
      </c>
      <c r="J80" s="656">
        <f>SUM(F80:I80)</f>
        <v>2</v>
      </c>
      <c r="K80" s="365"/>
    </row>
    <row r="81" spans="2:12" ht="14.25" customHeight="1" thickTop="1" thickBot="1" x14ac:dyDescent="0.25">
      <c r="B81" s="365"/>
      <c r="C81" s="616"/>
      <c r="D81" s="634"/>
      <c r="E81" s="652" t="s">
        <v>79</v>
      </c>
      <c r="F81" s="84">
        <f>[3]Abr!F81+[3]May!F81+[3]Jun!F81</f>
        <v>0</v>
      </c>
      <c r="G81" s="84">
        <f>[3]Abr!G81+[3]May!G81+[3]Jun!G81</f>
        <v>0</v>
      </c>
      <c r="H81" s="84">
        <f>[3]Abr!H81+[3]May!H81+[3]Jun!H81</f>
        <v>0</v>
      </c>
      <c r="I81" s="84">
        <f>[3]Abr!I81+[3]May!I81+[3]Jun!I81</f>
        <v>0</v>
      </c>
      <c r="J81" s="656">
        <f t="shared" si="2"/>
        <v>0</v>
      </c>
      <c r="K81" s="365"/>
    </row>
    <row r="82" spans="2:12" ht="14.25" customHeight="1" thickTop="1" thickBot="1" x14ac:dyDescent="0.25">
      <c r="B82" s="365"/>
      <c r="C82" s="616"/>
      <c r="D82" s="634"/>
      <c r="E82" s="652" t="s">
        <v>80</v>
      </c>
      <c r="F82" s="84">
        <f>[3]Abr!F82+[3]May!F82+[3]Jun!F82</f>
        <v>0</v>
      </c>
      <c r="G82" s="84">
        <f>[3]Abr!G82+[3]May!G82+[3]Jun!G82</f>
        <v>0</v>
      </c>
      <c r="H82" s="84">
        <f>[3]Abr!H82+[3]May!H82+[3]Jun!H82</f>
        <v>0</v>
      </c>
      <c r="I82" s="84">
        <f>[3]Abr!I82+[3]May!I82+[3]Jun!I82</f>
        <v>0</v>
      </c>
      <c r="J82" s="656">
        <f t="shared" si="2"/>
        <v>0</v>
      </c>
      <c r="K82" s="365"/>
    </row>
    <row r="83" spans="2:12" ht="14.25" customHeight="1" thickTop="1" thickBot="1" x14ac:dyDescent="0.25">
      <c r="B83" s="365"/>
      <c r="C83" s="616"/>
      <c r="D83" s="634"/>
      <c r="E83" s="652" t="s">
        <v>81</v>
      </c>
      <c r="F83" s="84">
        <f>[3]Abr!F83+[3]May!F83+[3]Jun!F83</f>
        <v>0</v>
      </c>
      <c r="G83" s="84">
        <f>[3]Abr!G83+[3]May!G83+[3]Jun!G83</f>
        <v>0</v>
      </c>
      <c r="H83" s="84">
        <f>[3]Abr!H83+[3]May!H83+[3]Jun!H83</f>
        <v>0</v>
      </c>
      <c r="I83" s="84">
        <f>[3]Abr!I83+[3]May!I83+[3]Jun!I83</f>
        <v>0</v>
      </c>
      <c r="J83" s="656">
        <f t="shared" si="2"/>
        <v>0</v>
      </c>
      <c r="K83" s="365"/>
    </row>
    <row r="84" spans="2:12" ht="14.25" customHeight="1" thickTop="1" thickBot="1" x14ac:dyDescent="0.25">
      <c r="B84" s="365"/>
      <c r="C84" s="616"/>
      <c r="D84" s="634"/>
      <c r="E84" s="652" t="s">
        <v>82</v>
      </c>
      <c r="F84" s="84">
        <f>[3]Abr!F84+[3]May!F84+[3]Jun!F84</f>
        <v>0</v>
      </c>
      <c r="G84" s="84">
        <f>[3]Abr!G84+[3]May!G84+[3]Jun!G84</f>
        <v>0</v>
      </c>
      <c r="H84" s="84">
        <f>[3]Abr!H84+[3]May!H84+[3]Jun!H84</f>
        <v>0</v>
      </c>
      <c r="I84" s="84">
        <f>[3]Abr!I84+[3]May!I84+[3]Jun!I84</f>
        <v>0</v>
      </c>
      <c r="J84" s="656">
        <f t="shared" si="2"/>
        <v>0</v>
      </c>
      <c r="K84" s="365"/>
    </row>
    <row r="85" spans="2:12" ht="14.25" customHeight="1" thickTop="1" thickBot="1" x14ac:dyDescent="0.25">
      <c r="B85" s="365"/>
      <c r="C85" s="616"/>
      <c r="D85" s="634"/>
      <c r="E85" s="652" t="s">
        <v>83</v>
      </c>
      <c r="F85" s="84">
        <f>[3]Abr!F85+[3]May!F85+[3]Jun!F85</f>
        <v>3</v>
      </c>
      <c r="G85" s="84">
        <f>[3]Abr!G85+[3]May!G85+[3]Jun!G85</f>
        <v>0</v>
      </c>
      <c r="H85" s="84">
        <f>[3]Abr!H85+[3]May!H85+[3]Jun!H85</f>
        <v>0</v>
      </c>
      <c r="I85" s="84">
        <f>[3]Abr!I85+[3]May!I85+[3]Jun!I85</f>
        <v>0</v>
      </c>
      <c r="J85" s="656">
        <f t="shared" si="2"/>
        <v>3</v>
      </c>
      <c r="K85" s="365"/>
    </row>
    <row r="86" spans="2:12" ht="14.25" customHeight="1" thickTop="1" thickBot="1" x14ac:dyDescent="0.25">
      <c r="B86" s="365"/>
      <c r="C86" s="616"/>
      <c r="D86" s="634"/>
      <c r="E86" s="635" t="s">
        <v>41</v>
      </c>
      <c r="F86" s="84">
        <f>[3]Abr!F86+[3]May!F86+[3]Jun!F86</f>
        <v>0</v>
      </c>
      <c r="G86" s="84">
        <f>[3]Abr!G86+[3]May!G86+[3]Jun!G86</f>
        <v>0</v>
      </c>
      <c r="H86" s="84">
        <f>[3]Abr!H86+[3]May!H86+[3]Jun!H86</f>
        <v>0</v>
      </c>
      <c r="I86" s="84">
        <f>[3]Abr!I86+[3]May!I86+[3]Jun!I86</f>
        <v>0</v>
      </c>
      <c r="J86" s="656">
        <f t="shared" si="2"/>
        <v>0</v>
      </c>
      <c r="K86" s="365"/>
    </row>
    <row r="87" spans="2:12" ht="4.5" customHeight="1" thickTop="1" thickBot="1" x14ac:dyDescent="0.25">
      <c r="B87" s="365"/>
      <c r="C87" s="10" t="s">
        <v>11</v>
      </c>
      <c r="D87" s="633"/>
      <c r="E87" s="365"/>
      <c r="F87" s="616"/>
      <c r="G87" s="616"/>
      <c r="H87" s="616"/>
      <c r="I87" s="616"/>
      <c r="J87" s="616"/>
      <c r="K87" s="616"/>
    </row>
    <row r="88" spans="2:12" ht="14.25" customHeight="1" thickTop="1" thickBot="1" x14ac:dyDescent="0.25">
      <c r="B88" s="365"/>
      <c r="C88" s="795" t="s">
        <v>84</v>
      </c>
      <c r="D88" s="796"/>
      <c r="E88" s="796"/>
      <c r="F88" s="796"/>
      <c r="G88" s="797"/>
      <c r="H88" s="787" t="s">
        <v>0</v>
      </c>
      <c r="I88" s="788"/>
      <c r="J88" s="365"/>
      <c r="K88" s="365"/>
    </row>
    <row r="89" spans="2:12" ht="14.25" customHeight="1" thickTop="1" thickBot="1" x14ac:dyDescent="0.25">
      <c r="B89" s="365"/>
      <c r="C89" s="798"/>
      <c r="D89" s="799"/>
      <c r="E89" s="799"/>
      <c r="F89" s="799"/>
      <c r="G89" s="800"/>
      <c r="H89" s="823">
        <f>SUM(H91:I94)</f>
        <v>0</v>
      </c>
      <c r="I89" s="823"/>
      <c r="J89" s="365"/>
      <c r="K89" s="365"/>
    </row>
    <row r="90" spans="2:12" ht="12.75" customHeight="1" thickTop="1" thickBot="1" x14ac:dyDescent="0.25">
      <c r="B90" s="365"/>
      <c r="C90" s="801"/>
      <c r="D90" s="802"/>
      <c r="E90" s="802"/>
      <c r="F90" s="802"/>
      <c r="G90" s="803"/>
      <c r="H90" s="823"/>
      <c r="I90" s="823"/>
      <c r="J90" s="365"/>
      <c r="K90" s="365"/>
      <c r="L90" s="617"/>
    </row>
    <row r="91" spans="2:12" ht="14.25" customHeight="1" thickTop="1" thickBot="1" x14ac:dyDescent="0.25">
      <c r="B91" s="365"/>
      <c r="C91" s="633"/>
      <c r="D91" s="616"/>
      <c r="E91" s="813" t="s">
        <v>138</v>
      </c>
      <c r="F91" s="814"/>
      <c r="G91" s="84">
        <f>[3]Abr!G91+[3]May!G91+[3]Jun!G91</f>
        <v>0</v>
      </c>
      <c r="H91" s="815">
        <f>SUM(F91:G91)</f>
        <v>0</v>
      </c>
      <c r="I91" s="815"/>
      <c r="J91" s="365"/>
      <c r="K91" s="616"/>
    </row>
    <row r="92" spans="2:12" ht="14.25" customHeight="1" thickTop="1" thickBot="1" x14ac:dyDescent="0.25">
      <c r="B92" s="365"/>
      <c r="C92" s="633"/>
      <c r="D92" s="616"/>
      <c r="E92" s="658" t="s">
        <v>137</v>
      </c>
      <c r="F92" s="600"/>
      <c r="G92" s="84">
        <f>[3]Abr!G92+[3]May!G92+[3]Jun!G92</f>
        <v>0</v>
      </c>
      <c r="H92" s="815">
        <f>SUM(F92:G92)</f>
        <v>0</v>
      </c>
      <c r="I92" s="815"/>
      <c r="J92" s="365"/>
      <c r="K92" s="616"/>
    </row>
    <row r="93" spans="2:12" ht="14.25" customHeight="1" thickTop="1" thickBot="1" x14ac:dyDescent="0.25">
      <c r="B93" s="365"/>
      <c r="C93" s="633"/>
      <c r="D93" s="616"/>
      <c r="E93" s="658" t="s">
        <v>139</v>
      </c>
      <c r="F93" s="600"/>
      <c r="G93" s="84">
        <f>[3]Abr!G93+[3]May!G93+[3]Jun!G93</f>
        <v>0</v>
      </c>
      <c r="H93" s="815">
        <f>SUM(F93:G93)</f>
        <v>0</v>
      </c>
      <c r="I93" s="815"/>
      <c r="J93" s="365"/>
      <c r="K93" s="616"/>
    </row>
    <row r="94" spans="2:12" ht="14.25" customHeight="1" thickTop="1" thickBot="1" x14ac:dyDescent="0.25">
      <c r="B94" s="365"/>
      <c r="C94" s="10" t="s">
        <v>9</v>
      </c>
      <c r="D94" s="365"/>
      <c r="E94" s="816" t="s">
        <v>140</v>
      </c>
      <c r="F94" s="817"/>
      <c r="G94" s="84">
        <f>[3]Abr!G94+[3]May!G94+[3]Jun!G94</f>
        <v>0</v>
      </c>
      <c r="H94" s="815">
        <f>SUM(F94:G94)</f>
        <v>0</v>
      </c>
      <c r="I94" s="815"/>
      <c r="J94" s="365"/>
      <c r="K94" s="616"/>
    </row>
    <row r="95" spans="2:12" ht="15" customHeight="1" thickTop="1" thickBot="1" x14ac:dyDescent="0.25">
      <c r="B95" s="365"/>
      <c r="C95" s="828" t="s">
        <v>141</v>
      </c>
      <c r="D95" s="829"/>
      <c r="E95" s="829"/>
      <c r="F95" s="829"/>
      <c r="G95" s="829"/>
      <c r="H95" s="830"/>
      <c r="I95" s="837" t="s">
        <v>0</v>
      </c>
      <c r="J95" s="838"/>
      <c r="K95" s="365"/>
      <c r="L95" s="617"/>
    </row>
    <row r="96" spans="2:12" ht="18" customHeight="1" thickTop="1" x14ac:dyDescent="0.2">
      <c r="B96" s="365"/>
      <c r="C96" s="831"/>
      <c r="D96" s="832"/>
      <c r="E96" s="832"/>
      <c r="F96" s="832"/>
      <c r="G96" s="832"/>
      <c r="H96" s="833"/>
      <c r="I96" s="771">
        <f>(I98+I137+I173+I211+I215+I218+I223+I227+I232+I237+I242)</f>
        <v>27</v>
      </c>
      <c r="J96" s="772"/>
      <c r="K96" s="365"/>
      <c r="L96" s="617"/>
    </row>
    <row r="97" spans="2:15" ht="21" customHeight="1" thickBot="1" x14ac:dyDescent="0.25">
      <c r="B97" s="365"/>
      <c r="C97" s="834"/>
      <c r="D97" s="835"/>
      <c r="E97" s="835"/>
      <c r="F97" s="835"/>
      <c r="G97" s="835"/>
      <c r="H97" s="836"/>
      <c r="I97" s="773"/>
      <c r="J97" s="774"/>
      <c r="K97" s="365"/>
      <c r="L97" s="617"/>
    </row>
    <row r="98" spans="2:15" ht="15" customHeight="1" thickTop="1" thickBot="1" x14ac:dyDescent="0.25">
      <c r="B98" s="365"/>
      <c r="C98" s="660"/>
      <c r="D98" s="138">
        <v>7.1</v>
      </c>
      <c r="E98" s="139" t="s">
        <v>124</v>
      </c>
      <c r="F98" s="618"/>
      <c r="G98" s="618"/>
      <c r="H98" s="618"/>
      <c r="I98" s="807">
        <f>(I99+I105+I111+I117+I121+I125+I131)</f>
        <v>2</v>
      </c>
      <c r="J98" s="807"/>
      <c r="K98" s="365"/>
    </row>
    <row r="99" spans="2:15" ht="12.75" customHeight="1" thickTop="1" thickBot="1" x14ac:dyDescent="0.25">
      <c r="B99" s="365"/>
      <c r="C99" s="651"/>
      <c r="D99" s="651"/>
      <c r="E99" s="203" t="s">
        <v>85</v>
      </c>
      <c r="F99" s="661"/>
      <c r="G99" s="661"/>
      <c r="H99" s="661"/>
      <c r="I99" s="839">
        <f>(I100+I101+I102+I103+I104)</f>
        <v>0</v>
      </c>
      <c r="J99" s="840"/>
      <c r="K99" s="365"/>
    </row>
    <row r="100" spans="2:15" ht="12.75" customHeight="1" thickTop="1" thickBot="1" x14ac:dyDescent="0.25">
      <c r="B100" s="365"/>
      <c r="C100" s="616"/>
      <c r="D100" s="616"/>
      <c r="E100" s="662" t="s">
        <v>42</v>
      </c>
      <c r="F100" s="663"/>
      <c r="G100" s="663"/>
      <c r="H100" s="664"/>
      <c r="I100" s="827">
        <f>[3]Abr!I100+[3]May!I100+[3]Jun!I100</f>
        <v>0</v>
      </c>
      <c r="J100" s="827">
        <f>[3]Abr!J100+[3]May!J100+[3]Jun!J100</f>
        <v>0</v>
      </c>
      <c r="K100" s="365"/>
    </row>
    <row r="101" spans="2:15" ht="15" customHeight="1" thickTop="1" thickBot="1" x14ac:dyDescent="0.25">
      <c r="B101" s="365"/>
      <c r="C101" s="616"/>
      <c r="D101" s="666"/>
      <c r="E101" s="667" t="s">
        <v>142</v>
      </c>
      <c r="F101" s="668"/>
      <c r="G101" s="668"/>
      <c r="H101" s="669"/>
      <c r="I101" s="827">
        <f>[3]Abr!I101+[3]May!I101+[3]Jun!I101</f>
        <v>0</v>
      </c>
      <c r="J101" s="827">
        <f>[3]Abr!J101+[3]May!J101+[3]Jun!J101</f>
        <v>0</v>
      </c>
      <c r="K101" s="616"/>
    </row>
    <row r="102" spans="2:15" ht="15" customHeight="1" thickTop="1" thickBot="1" x14ac:dyDescent="0.25">
      <c r="B102" s="365"/>
      <c r="C102" s="616"/>
      <c r="D102" s="616"/>
      <c r="E102" s="667" t="s">
        <v>22</v>
      </c>
      <c r="F102" s="668"/>
      <c r="G102" s="668"/>
      <c r="H102" s="669"/>
      <c r="I102" s="827">
        <f>[3]Abr!I102+[3]May!I102+[3]Jun!I102</f>
        <v>0</v>
      </c>
      <c r="J102" s="827">
        <f>[3]Abr!J102+[3]May!J102+[3]Jun!J102</f>
        <v>0</v>
      </c>
      <c r="K102" s="616"/>
    </row>
    <row r="103" spans="2:15" ht="15" customHeight="1" thickTop="1" thickBot="1" x14ac:dyDescent="0.25">
      <c r="B103" s="365"/>
      <c r="C103" s="616"/>
      <c r="D103" s="616"/>
      <c r="E103" s="667" t="s">
        <v>21</v>
      </c>
      <c r="F103" s="668"/>
      <c r="G103" s="668"/>
      <c r="H103" s="669"/>
      <c r="I103" s="827">
        <f>[3]Abr!I103+[3]May!I103+[3]Jun!I103</f>
        <v>0</v>
      </c>
      <c r="J103" s="827">
        <f>[3]Abr!J103+[3]May!J103+[3]Jun!J103</f>
        <v>0</v>
      </c>
      <c r="K103" s="616"/>
    </row>
    <row r="104" spans="2:15" ht="15" customHeight="1" thickTop="1" thickBot="1" x14ac:dyDescent="0.25">
      <c r="B104" s="365"/>
      <c r="C104" s="616"/>
      <c r="D104" s="616"/>
      <c r="E104" s="670" t="s">
        <v>143</v>
      </c>
      <c r="F104" s="660"/>
      <c r="G104" s="660"/>
      <c r="H104" s="660"/>
      <c r="I104" s="827">
        <f>[3]Abr!I104+[3]May!I104+[3]Jun!I104</f>
        <v>0</v>
      </c>
      <c r="J104" s="827">
        <f>[3]Abr!J104+[3]May!J104+[3]Jun!J104</f>
        <v>0</v>
      </c>
      <c r="K104" s="616"/>
    </row>
    <row r="105" spans="2:15" ht="13.5" customHeight="1" thickTop="1" thickBot="1" x14ac:dyDescent="0.25">
      <c r="B105" s="365"/>
      <c r="C105" s="616"/>
      <c r="D105" s="616"/>
      <c r="E105" s="204" t="s">
        <v>29</v>
      </c>
      <c r="F105" s="671"/>
      <c r="G105" s="671"/>
      <c r="H105" s="671"/>
      <c r="I105" s="815">
        <f>SUM(I106:J110)</f>
        <v>0</v>
      </c>
      <c r="J105" s="815"/>
      <c r="K105" s="616"/>
    </row>
    <row r="106" spans="2:15" ht="13.5" customHeight="1" thickTop="1" thickBot="1" x14ac:dyDescent="0.25">
      <c r="B106" s="365"/>
      <c r="C106" s="616"/>
      <c r="D106" s="666"/>
      <c r="E106" s="662" t="s">
        <v>42</v>
      </c>
      <c r="F106" s="663"/>
      <c r="G106" s="663"/>
      <c r="H106" s="664"/>
      <c r="I106" s="827">
        <f>[3]Abr!I106+[3]May!I106+[3]Jun!I106</f>
        <v>0</v>
      </c>
      <c r="J106" s="827">
        <f>[3]Abr!J106+[3]May!J106+[3]Jun!J106</f>
        <v>0</v>
      </c>
      <c r="K106" s="616"/>
      <c r="L106" s="617"/>
    </row>
    <row r="107" spans="2:15" ht="14.25" thickTop="1" thickBot="1" x14ac:dyDescent="0.25">
      <c r="B107" s="365"/>
      <c r="C107" s="616"/>
      <c r="D107" s="666"/>
      <c r="E107" s="667" t="s">
        <v>142</v>
      </c>
      <c r="F107" s="668"/>
      <c r="G107" s="668"/>
      <c r="H107" s="669"/>
      <c r="I107" s="827">
        <f>[3]Abr!I107+[3]May!I107+[3]Jun!I107</f>
        <v>0</v>
      </c>
      <c r="J107" s="827">
        <f>[3]Abr!J107+[3]May!J107+[3]Jun!J107</f>
        <v>0</v>
      </c>
      <c r="K107" s="616"/>
      <c r="L107" s="617"/>
    </row>
    <row r="108" spans="2:15" ht="14.25" thickTop="1" thickBot="1" x14ac:dyDescent="0.25">
      <c r="B108" s="365"/>
      <c r="C108" s="616"/>
      <c r="D108" s="666"/>
      <c r="E108" s="667" t="s">
        <v>22</v>
      </c>
      <c r="F108" s="668"/>
      <c r="G108" s="668"/>
      <c r="H108" s="669"/>
      <c r="I108" s="827">
        <f>[3]Abr!I108+[3]May!I108+[3]Jun!I108</f>
        <v>0</v>
      </c>
      <c r="J108" s="827">
        <f>[3]Abr!J108+[3]May!J108+[3]Jun!J108</f>
        <v>0</v>
      </c>
      <c r="K108" s="616"/>
      <c r="L108" s="617"/>
    </row>
    <row r="109" spans="2:15" ht="14.25" thickTop="1" thickBot="1" x14ac:dyDescent="0.25">
      <c r="B109" s="365"/>
      <c r="C109" s="616"/>
      <c r="D109" s="666"/>
      <c r="E109" s="667" t="s">
        <v>21</v>
      </c>
      <c r="F109" s="668"/>
      <c r="G109" s="668"/>
      <c r="H109" s="669"/>
      <c r="I109" s="827">
        <f>[3]Abr!I109+[3]May!I109+[3]Jun!I109</f>
        <v>0</v>
      </c>
      <c r="J109" s="827">
        <f>[3]Abr!J109+[3]May!J109+[3]Jun!J109</f>
        <v>0</v>
      </c>
      <c r="K109" s="616"/>
      <c r="L109" s="617"/>
    </row>
    <row r="110" spans="2:15" ht="14.25" thickTop="1" thickBot="1" x14ac:dyDescent="0.25">
      <c r="B110" s="365"/>
      <c r="C110" s="616"/>
      <c r="D110" s="666"/>
      <c r="E110" s="672" t="s">
        <v>143</v>
      </c>
      <c r="F110" s="673"/>
      <c r="G110" s="673"/>
      <c r="H110" s="674"/>
      <c r="I110" s="827">
        <f>[3]Abr!I110+[3]May!I110+[3]Jun!I110</f>
        <v>0</v>
      </c>
      <c r="J110" s="827">
        <f>[3]Abr!J110+[3]May!J110+[3]Jun!J110</f>
        <v>0</v>
      </c>
      <c r="K110" s="616"/>
      <c r="L110" s="617"/>
    </row>
    <row r="111" spans="2:15" ht="14.25" thickTop="1" thickBot="1" x14ac:dyDescent="0.25">
      <c r="B111" s="365"/>
      <c r="C111" s="616"/>
      <c r="D111" s="666"/>
      <c r="E111" s="206" t="s">
        <v>86</v>
      </c>
      <c r="F111" s="671"/>
      <c r="G111" s="671"/>
      <c r="H111" s="675"/>
      <c r="I111" s="841">
        <f>(I112+I113+I114+I115+I116)</f>
        <v>0</v>
      </c>
      <c r="J111" s="842"/>
      <c r="K111" s="616"/>
      <c r="L111" s="617"/>
      <c r="O111" s="614"/>
    </row>
    <row r="112" spans="2:15" ht="14.25" thickTop="1" thickBot="1" x14ac:dyDescent="0.25">
      <c r="B112" s="365"/>
      <c r="C112" s="616"/>
      <c r="D112" s="666"/>
      <c r="E112" s="662" t="s">
        <v>42</v>
      </c>
      <c r="F112" s="663"/>
      <c r="G112" s="663"/>
      <c r="H112" s="664"/>
      <c r="I112" s="827">
        <f>[3]Abr!I112+[3]May!I112+[3]Jun!I112</f>
        <v>0</v>
      </c>
      <c r="J112" s="827">
        <f>[3]Abr!J112+[3]May!J112+[3]Jun!J112</f>
        <v>0</v>
      </c>
      <c r="K112" s="616"/>
      <c r="L112" s="617"/>
      <c r="O112" s="614"/>
    </row>
    <row r="113" spans="2:15" ht="14.25" thickTop="1" thickBot="1" x14ac:dyDescent="0.25">
      <c r="B113" s="365"/>
      <c r="C113" s="616"/>
      <c r="D113" s="666"/>
      <c r="E113" s="667" t="s">
        <v>142</v>
      </c>
      <c r="F113" s="668"/>
      <c r="G113" s="668"/>
      <c r="H113" s="669"/>
      <c r="I113" s="827">
        <f>[3]Abr!I113+[3]May!I113+[3]Jun!I113</f>
        <v>0</v>
      </c>
      <c r="J113" s="827">
        <f>[3]Abr!J113+[3]May!J113+[3]Jun!J113</f>
        <v>0</v>
      </c>
      <c r="K113" s="616"/>
      <c r="L113" s="617"/>
      <c r="O113" s="614"/>
    </row>
    <row r="114" spans="2:15" ht="14.25" thickTop="1" thickBot="1" x14ac:dyDescent="0.25">
      <c r="B114" s="365"/>
      <c r="C114" s="616"/>
      <c r="D114" s="666"/>
      <c r="E114" s="667" t="s">
        <v>22</v>
      </c>
      <c r="F114" s="668"/>
      <c r="G114" s="668"/>
      <c r="H114" s="669"/>
      <c r="I114" s="827">
        <f>[3]Abr!I114+[3]May!I114+[3]Jun!I114</f>
        <v>0</v>
      </c>
      <c r="J114" s="827">
        <f>[3]Abr!J114+[3]May!J114+[3]Jun!J114</f>
        <v>0</v>
      </c>
      <c r="K114" s="616"/>
      <c r="L114" s="617"/>
      <c r="O114" s="614"/>
    </row>
    <row r="115" spans="2:15" ht="14.25" thickTop="1" thickBot="1" x14ac:dyDescent="0.25">
      <c r="B115" s="365"/>
      <c r="C115" s="616"/>
      <c r="D115" s="666"/>
      <c r="E115" s="667" t="s">
        <v>21</v>
      </c>
      <c r="F115" s="668"/>
      <c r="G115" s="668"/>
      <c r="H115" s="669"/>
      <c r="I115" s="827">
        <f>[3]Abr!I115+[3]May!I115+[3]Jun!I115</f>
        <v>0</v>
      </c>
      <c r="J115" s="827">
        <f>[3]Abr!J115+[3]May!J115+[3]Jun!J115</f>
        <v>0</v>
      </c>
      <c r="K115" s="616"/>
      <c r="L115" s="617"/>
      <c r="O115" s="614"/>
    </row>
    <row r="116" spans="2:15" ht="14.25" thickTop="1" thickBot="1" x14ac:dyDescent="0.25">
      <c r="B116" s="365"/>
      <c r="C116" s="616"/>
      <c r="D116" s="666"/>
      <c r="E116" s="670" t="s">
        <v>143</v>
      </c>
      <c r="F116" s="660"/>
      <c r="G116" s="660"/>
      <c r="H116" s="660"/>
      <c r="I116" s="827">
        <f>[3]Abr!I116+[3]May!I116+[3]Jun!I116</f>
        <v>0</v>
      </c>
      <c r="J116" s="827">
        <f>[3]Abr!J116+[3]May!J116+[3]Jun!J116</f>
        <v>0</v>
      </c>
      <c r="K116" s="616"/>
      <c r="L116" s="617"/>
      <c r="O116" s="614"/>
    </row>
    <row r="117" spans="2:15" ht="14.25" thickTop="1" thickBot="1" x14ac:dyDescent="0.25">
      <c r="B117" s="365"/>
      <c r="C117" s="616"/>
      <c r="D117" s="666"/>
      <c r="E117" s="206" t="s">
        <v>88</v>
      </c>
      <c r="F117" s="671"/>
      <c r="G117" s="671"/>
      <c r="H117" s="675"/>
      <c r="I117" s="841">
        <f>I119+I120+I118</f>
        <v>0</v>
      </c>
      <c r="J117" s="842"/>
      <c r="K117" s="616"/>
      <c r="L117" s="617"/>
      <c r="O117" s="614"/>
    </row>
    <row r="118" spans="2:15" ht="14.25" thickTop="1" thickBot="1" x14ac:dyDescent="0.25">
      <c r="B118" s="365"/>
      <c r="C118" s="616"/>
      <c r="D118" s="666"/>
      <c r="E118" s="676" t="s">
        <v>144</v>
      </c>
      <c r="F118" s="677"/>
      <c r="G118" s="677"/>
      <c r="H118" s="677"/>
      <c r="I118" s="827">
        <f>[3]Abr!I118+[3]May!I118+[3]Jun!I118</f>
        <v>0</v>
      </c>
      <c r="J118" s="827">
        <f>[3]Abr!J118+[3]May!J118+[3]Jun!J118</f>
        <v>0</v>
      </c>
      <c r="K118" s="616"/>
      <c r="L118" s="617"/>
      <c r="O118" s="614"/>
    </row>
    <row r="119" spans="2:15" ht="14.25" thickTop="1" thickBot="1" x14ac:dyDescent="0.25">
      <c r="B119" s="365"/>
      <c r="C119" s="616"/>
      <c r="D119" s="666"/>
      <c r="E119" s="676" t="s">
        <v>46</v>
      </c>
      <c r="F119" s="678"/>
      <c r="G119" s="678"/>
      <c r="H119" s="678"/>
      <c r="I119" s="827">
        <f>[3]Abr!I119+[3]May!I119+[3]Jun!I119</f>
        <v>0</v>
      </c>
      <c r="J119" s="827">
        <f>[3]Abr!J119+[3]May!J119+[3]Jun!J119</f>
        <v>0</v>
      </c>
      <c r="K119" s="616"/>
      <c r="L119" s="617"/>
      <c r="O119" s="614"/>
    </row>
    <row r="120" spans="2:15" ht="14.25" thickTop="1" thickBot="1" x14ac:dyDescent="0.25">
      <c r="B120" s="365"/>
      <c r="C120" s="616"/>
      <c r="D120" s="666"/>
      <c r="E120" s="662" t="s">
        <v>45</v>
      </c>
      <c r="F120" s="678"/>
      <c r="G120" s="678"/>
      <c r="H120" s="679"/>
      <c r="I120" s="827">
        <f>[3]Abr!I120+[3]May!I120+[3]Jun!I120</f>
        <v>0</v>
      </c>
      <c r="J120" s="827">
        <f>[3]Abr!J120+[3]May!J120+[3]Jun!J120</f>
        <v>0</v>
      </c>
      <c r="K120" s="616"/>
      <c r="L120" s="617"/>
      <c r="O120" s="614"/>
    </row>
    <row r="121" spans="2:15" ht="14.25" thickTop="1" thickBot="1" x14ac:dyDescent="0.25">
      <c r="B121" s="365"/>
      <c r="C121" s="616"/>
      <c r="D121" s="666"/>
      <c r="E121" s="206" t="s">
        <v>89</v>
      </c>
      <c r="F121" s="671"/>
      <c r="G121" s="671"/>
      <c r="H121" s="671"/>
      <c r="I121" s="841">
        <f>I123+I124+I122</f>
        <v>0</v>
      </c>
      <c r="J121" s="842"/>
      <c r="K121" s="616"/>
      <c r="L121" s="617"/>
    </row>
    <row r="122" spans="2:15" ht="14.25" thickTop="1" thickBot="1" x14ac:dyDescent="0.25">
      <c r="B122" s="365"/>
      <c r="C122" s="616"/>
      <c r="D122" s="666"/>
      <c r="E122" s="676" t="s">
        <v>47</v>
      </c>
      <c r="F122" s="677"/>
      <c r="G122" s="677"/>
      <c r="H122" s="677"/>
      <c r="I122" s="827">
        <f>[3]Abr!I122+[3]May!I122+[3]Jun!I122</f>
        <v>0</v>
      </c>
      <c r="J122" s="827">
        <f>[3]Abr!J122+[3]May!J122+[3]Jun!J122</f>
        <v>0</v>
      </c>
      <c r="K122" s="616"/>
      <c r="L122" s="617"/>
    </row>
    <row r="123" spans="2:15" ht="14.25" thickTop="1" thickBot="1" x14ac:dyDescent="0.25">
      <c r="B123" s="365"/>
      <c r="C123" s="616"/>
      <c r="D123" s="666"/>
      <c r="E123" s="676" t="s">
        <v>46</v>
      </c>
      <c r="F123" s="678"/>
      <c r="G123" s="678"/>
      <c r="H123" s="678"/>
      <c r="I123" s="827">
        <f>[3]Abr!I123+[3]May!I123+[3]Jun!I123</f>
        <v>0</v>
      </c>
      <c r="J123" s="827">
        <f>[3]Abr!J123+[3]May!J123+[3]Jun!J123</f>
        <v>0</v>
      </c>
      <c r="K123" s="616"/>
      <c r="L123" s="617"/>
    </row>
    <row r="124" spans="2:15" ht="14.25" thickTop="1" thickBot="1" x14ac:dyDescent="0.25">
      <c r="B124" s="365"/>
      <c r="C124" s="616"/>
      <c r="D124" s="666"/>
      <c r="E124" s="662" t="s">
        <v>45</v>
      </c>
      <c r="F124" s="678"/>
      <c r="G124" s="678"/>
      <c r="H124" s="679"/>
      <c r="I124" s="827">
        <f>[3]Abr!I124+[3]May!I124+[3]Jun!I124</f>
        <v>0</v>
      </c>
      <c r="J124" s="827">
        <f>[3]Abr!J124+[3]May!J124+[3]Jun!J124</f>
        <v>0</v>
      </c>
      <c r="K124" s="616"/>
      <c r="L124" s="617"/>
    </row>
    <row r="125" spans="2:15" ht="14.25" thickTop="1" thickBot="1" x14ac:dyDescent="0.25">
      <c r="B125" s="365"/>
      <c r="C125" s="616"/>
      <c r="D125" s="666"/>
      <c r="E125" s="206" t="s">
        <v>90</v>
      </c>
      <c r="F125" s="671"/>
      <c r="G125" s="671"/>
      <c r="H125" s="671"/>
      <c r="I125" s="815">
        <f>(I126+I127+I128+I129+I130)</f>
        <v>1</v>
      </c>
      <c r="J125" s="815"/>
      <c r="K125" s="616"/>
      <c r="L125" s="617"/>
    </row>
    <row r="126" spans="2:15" ht="14.25" thickTop="1" thickBot="1" x14ac:dyDescent="0.25">
      <c r="B126" s="365"/>
      <c r="C126" s="616"/>
      <c r="D126" s="666"/>
      <c r="E126" s="662" t="s">
        <v>42</v>
      </c>
      <c r="F126" s="663"/>
      <c r="G126" s="663"/>
      <c r="H126" s="664"/>
      <c r="I126" s="827">
        <f>[3]Abr!I126+[3]May!I126+[3]Jun!I126</f>
        <v>1</v>
      </c>
      <c r="J126" s="827">
        <f>[3]Abr!J126+[3]May!J126+[3]Jun!J126</f>
        <v>0</v>
      </c>
      <c r="K126" s="616"/>
      <c r="L126" s="617"/>
    </row>
    <row r="127" spans="2:15" ht="14.25" thickTop="1" thickBot="1" x14ac:dyDescent="0.25">
      <c r="B127" s="365"/>
      <c r="C127" s="616"/>
      <c r="D127" s="666"/>
      <c r="E127" s="667" t="s">
        <v>142</v>
      </c>
      <c r="F127" s="668"/>
      <c r="G127" s="668"/>
      <c r="H127" s="669"/>
      <c r="I127" s="827">
        <f>[3]Abr!I127+[3]May!I127+[3]Jun!I127</f>
        <v>0</v>
      </c>
      <c r="J127" s="827">
        <f>[3]Abr!J127+[3]May!J127+[3]Jun!J127</f>
        <v>0</v>
      </c>
      <c r="K127" s="616"/>
      <c r="L127" s="617"/>
    </row>
    <row r="128" spans="2:15" ht="14.25" thickTop="1" thickBot="1" x14ac:dyDescent="0.25">
      <c r="B128" s="365"/>
      <c r="C128" s="616"/>
      <c r="D128" s="666"/>
      <c r="E128" s="667" t="s">
        <v>22</v>
      </c>
      <c r="F128" s="668"/>
      <c r="G128" s="668"/>
      <c r="H128" s="669"/>
      <c r="I128" s="827">
        <f>[3]Abr!I128+[3]May!I128+[3]Jun!I128</f>
        <v>0</v>
      </c>
      <c r="J128" s="827">
        <f>[3]Abr!J128+[3]May!J128+[3]Jun!J128</f>
        <v>0</v>
      </c>
      <c r="K128" s="616"/>
      <c r="L128" s="617"/>
    </row>
    <row r="129" spans="2:14" ht="14.25" thickTop="1" thickBot="1" x14ac:dyDescent="0.25">
      <c r="B129" s="365"/>
      <c r="C129" s="616"/>
      <c r="D129" s="666"/>
      <c r="E129" s="667" t="s">
        <v>21</v>
      </c>
      <c r="F129" s="668"/>
      <c r="G129" s="668"/>
      <c r="H129" s="669"/>
      <c r="I129" s="827">
        <f>[3]Abr!I129+[3]May!I129+[3]Jun!I129</f>
        <v>0</v>
      </c>
      <c r="J129" s="827">
        <f>[3]Abr!J129+[3]May!J129+[3]Jun!J129</f>
        <v>0</v>
      </c>
      <c r="K129" s="616"/>
      <c r="L129" s="617"/>
    </row>
    <row r="130" spans="2:14" ht="14.25" thickTop="1" thickBot="1" x14ac:dyDescent="0.25">
      <c r="B130" s="365"/>
      <c r="C130" s="616"/>
      <c r="D130" s="666"/>
      <c r="E130" s="670" t="s">
        <v>143</v>
      </c>
      <c r="F130" s="660"/>
      <c r="G130" s="660"/>
      <c r="H130" s="660"/>
      <c r="I130" s="827">
        <f>[3]Abr!I130+[3]May!I130+[3]Jun!I130</f>
        <v>0</v>
      </c>
      <c r="J130" s="827">
        <f>[3]Abr!J130+[3]May!J130+[3]Jun!J130</f>
        <v>0</v>
      </c>
      <c r="K130" s="616"/>
      <c r="L130" s="617"/>
    </row>
    <row r="131" spans="2:14" ht="14.25" thickTop="1" thickBot="1" x14ac:dyDescent="0.25">
      <c r="B131" s="365"/>
      <c r="C131" s="616"/>
      <c r="D131" s="666"/>
      <c r="E131" s="207" t="s">
        <v>87</v>
      </c>
      <c r="F131" s="671"/>
      <c r="G131" s="671"/>
      <c r="H131" s="671"/>
      <c r="I131" s="815">
        <f>(I132+I133++I134+I135+I136)</f>
        <v>1</v>
      </c>
      <c r="J131" s="815"/>
      <c r="K131" s="616"/>
      <c r="L131" s="617"/>
    </row>
    <row r="132" spans="2:14" ht="14.25" thickTop="1" thickBot="1" x14ac:dyDescent="0.25">
      <c r="B132" s="365"/>
      <c r="C132" s="616"/>
      <c r="D132" s="666"/>
      <c r="E132" s="662" t="s">
        <v>47</v>
      </c>
      <c r="F132" s="663"/>
      <c r="G132" s="663"/>
      <c r="H132" s="664"/>
      <c r="I132" s="827">
        <f>[3]Abr!I132+[3]May!I132+[3]Jun!I132</f>
        <v>0</v>
      </c>
      <c r="J132" s="827">
        <f>[3]Abr!J132+[3]May!J132+[3]Jun!J132</f>
        <v>0</v>
      </c>
      <c r="K132" s="616"/>
      <c r="L132" s="617"/>
    </row>
    <row r="133" spans="2:14" ht="14.25" thickTop="1" thickBot="1" x14ac:dyDescent="0.25">
      <c r="B133" s="365"/>
      <c r="C133" s="616"/>
      <c r="D133" s="666"/>
      <c r="E133" s="667" t="s">
        <v>142</v>
      </c>
      <c r="F133" s="668"/>
      <c r="G133" s="668"/>
      <c r="H133" s="669"/>
      <c r="I133" s="827">
        <f>[3]Abr!I133+[3]May!I133+[3]Jun!I133</f>
        <v>0</v>
      </c>
      <c r="J133" s="827">
        <f>[3]Abr!J133+[3]May!J133+[3]Jun!J133</f>
        <v>0</v>
      </c>
      <c r="K133" s="616"/>
      <c r="L133" s="617"/>
    </row>
    <row r="134" spans="2:14" ht="14.25" thickTop="1" thickBot="1" x14ac:dyDescent="0.25">
      <c r="B134" s="365"/>
      <c r="C134" s="616"/>
      <c r="D134" s="666"/>
      <c r="E134" s="667" t="s">
        <v>46</v>
      </c>
      <c r="F134" s="668"/>
      <c r="G134" s="668"/>
      <c r="H134" s="669"/>
      <c r="I134" s="827">
        <f>[3]Abr!I134+[3]May!I134+[3]Jun!I134</f>
        <v>0</v>
      </c>
      <c r="J134" s="827">
        <f>[3]Abr!J134+[3]May!J134+[3]Jun!J134</f>
        <v>0</v>
      </c>
      <c r="K134" s="616"/>
      <c r="L134" s="617"/>
    </row>
    <row r="135" spans="2:14" ht="14.25" thickTop="1" thickBot="1" x14ac:dyDescent="0.25">
      <c r="B135" s="365"/>
      <c r="C135" s="616"/>
      <c r="D135" s="666"/>
      <c r="E135" s="680" t="s">
        <v>45</v>
      </c>
      <c r="F135" s="678"/>
      <c r="G135" s="678"/>
      <c r="H135" s="678"/>
      <c r="I135" s="827">
        <f>[3]Abr!I135+[3]May!I135+[3]Jun!I135</f>
        <v>1</v>
      </c>
      <c r="J135" s="827">
        <f>[3]Abr!J135+[3]May!J135+[3]Jun!J135</f>
        <v>0</v>
      </c>
      <c r="K135" s="616"/>
      <c r="L135" s="617"/>
    </row>
    <row r="136" spans="2:14" ht="14.25" thickTop="1" thickBot="1" x14ac:dyDescent="0.25">
      <c r="B136" s="365"/>
      <c r="C136" s="616"/>
      <c r="D136" s="666"/>
      <c r="E136" s="670" t="s">
        <v>145</v>
      </c>
      <c r="F136" s="660"/>
      <c r="G136" s="660"/>
      <c r="H136" s="660"/>
      <c r="I136" s="827">
        <f>[3]Abr!I136+[3]May!I136+[3]Jun!I136</f>
        <v>0</v>
      </c>
      <c r="J136" s="827">
        <f>[3]Abr!J136+[3]May!J136+[3]Jun!J136</f>
        <v>0</v>
      </c>
      <c r="K136" s="616"/>
      <c r="L136" s="617"/>
    </row>
    <row r="137" spans="2:14" ht="16.5" thickTop="1" thickBot="1" x14ac:dyDescent="0.25">
      <c r="B137" s="365"/>
      <c r="C137" s="616"/>
      <c r="D137" s="73" t="s">
        <v>146</v>
      </c>
      <c r="E137" s="155"/>
      <c r="F137" s="156"/>
      <c r="G137" s="681"/>
      <c r="H137" s="681"/>
      <c r="I137" s="779">
        <f>(I138+I143+I148+I153+I158+I163+I168)</f>
        <v>0</v>
      </c>
      <c r="J137" s="780"/>
      <c r="K137" s="616"/>
      <c r="L137" s="617"/>
    </row>
    <row r="138" spans="2:14" ht="14.25" thickTop="1" thickBot="1" x14ac:dyDescent="0.25">
      <c r="B138" s="365"/>
      <c r="C138" s="616"/>
      <c r="D138" s="682"/>
      <c r="E138" s="209" t="s">
        <v>23</v>
      </c>
      <c r="F138" s="671"/>
      <c r="G138" s="671"/>
      <c r="H138" s="675"/>
      <c r="I138" s="841">
        <f>(I139+I140+I141+I142)</f>
        <v>0</v>
      </c>
      <c r="J138" s="842"/>
      <c r="K138" s="616"/>
      <c r="L138" s="617"/>
      <c r="N138" s="614"/>
    </row>
    <row r="139" spans="2:14" ht="14.25" thickTop="1" thickBot="1" x14ac:dyDescent="0.25">
      <c r="B139" s="365"/>
      <c r="C139" s="616"/>
      <c r="D139" s="683"/>
      <c r="E139" s="684" t="s">
        <v>42</v>
      </c>
      <c r="F139" s="678"/>
      <c r="G139" s="678"/>
      <c r="H139" s="679"/>
      <c r="I139" s="827">
        <f>[3]Abr!I139+[3]May!I139+[3]Jun!I139</f>
        <v>0</v>
      </c>
      <c r="J139" s="827">
        <f>[3]Abr!J139+[3]May!J139+[3]Jun!J139</f>
        <v>0</v>
      </c>
      <c r="K139" s="616"/>
      <c r="L139" s="617"/>
      <c r="N139" s="614"/>
    </row>
    <row r="140" spans="2:14" ht="14.25" thickTop="1" thickBot="1" x14ac:dyDescent="0.25">
      <c r="B140" s="365"/>
      <c r="C140" s="616"/>
      <c r="D140" s="683"/>
      <c r="E140" s="684" t="s">
        <v>142</v>
      </c>
      <c r="F140" s="678"/>
      <c r="G140" s="678"/>
      <c r="H140" s="679"/>
      <c r="I140" s="827">
        <f>[3]Abr!I140+[3]May!I140+[3]Jun!I140</f>
        <v>0</v>
      </c>
      <c r="J140" s="827">
        <f>[3]Abr!J140+[3]May!J140+[3]Jun!J140</f>
        <v>0</v>
      </c>
      <c r="K140" s="616"/>
      <c r="L140" s="617"/>
      <c r="N140" s="614"/>
    </row>
    <row r="141" spans="2:14" ht="14.25" thickTop="1" thickBot="1" x14ac:dyDescent="0.25">
      <c r="B141" s="365"/>
      <c r="C141" s="616"/>
      <c r="D141" s="683"/>
      <c r="E141" s="684" t="s">
        <v>22</v>
      </c>
      <c r="F141" s="678"/>
      <c r="G141" s="678"/>
      <c r="H141" s="679"/>
      <c r="I141" s="827">
        <f>[3]Abr!I141+[3]May!I141+[3]Jun!I141</f>
        <v>0</v>
      </c>
      <c r="J141" s="827">
        <f>[3]Abr!J141+[3]May!J141+[3]Jun!J141</f>
        <v>0</v>
      </c>
      <c r="K141" s="616"/>
      <c r="L141" s="617"/>
      <c r="N141" s="614"/>
    </row>
    <row r="142" spans="2:14" ht="14.25" thickTop="1" thickBot="1" x14ac:dyDescent="0.25">
      <c r="B142" s="365"/>
      <c r="C142" s="616"/>
      <c r="D142" s="683"/>
      <c r="E142" s="684" t="s">
        <v>21</v>
      </c>
      <c r="F142" s="685"/>
      <c r="G142" s="685"/>
      <c r="H142" s="686"/>
      <c r="I142" s="827">
        <f>[3]Abr!I142+[3]May!I142+[3]Jun!I142</f>
        <v>0</v>
      </c>
      <c r="J142" s="827">
        <f>[3]Abr!J142+[3]May!J142+[3]Jun!J142</f>
        <v>0</v>
      </c>
      <c r="K142" s="616"/>
      <c r="L142" s="617"/>
      <c r="M142" s="614"/>
      <c r="N142" s="614"/>
    </row>
    <row r="143" spans="2:14" ht="14.25" thickTop="1" thickBot="1" x14ac:dyDescent="0.25">
      <c r="B143" s="365"/>
      <c r="C143" s="616"/>
      <c r="D143" s="683"/>
      <c r="E143" s="210" t="s">
        <v>8</v>
      </c>
      <c r="F143" s="687"/>
      <c r="G143" s="687"/>
      <c r="H143" s="687"/>
      <c r="I143" s="843">
        <f>(I144+I145+I146+I147)</f>
        <v>0</v>
      </c>
      <c r="J143" s="843"/>
      <c r="K143" s="616"/>
      <c r="L143" s="617"/>
      <c r="M143" s="614"/>
      <c r="N143" s="614"/>
    </row>
    <row r="144" spans="2:14" ht="14.25" thickTop="1" thickBot="1" x14ac:dyDescent="0.25">
      <c r="B144" s="365"/>
      <c r="C144" s="616"/>
      <c r="D144" s="683"/>
      <c r="E144" s="684" t="s">
        <v>42</v>
      </c>
      <c r="F144" s="678"/>
      <c r="G144" s="678"/>
      <c r="H144" s="679"/>
      <c r="I144" s="827">
        <f>[3]Abr!I144+[3]May!I144+[3]Jun!I144</f>
        <v>0</v>
      </c>
      <c r="J144" s="827">
        <f>[3]Abr!J144+[3]May!J144+[3]Jun!J144</f>
        <v>0</v>
      </c>
      <c r="K144" s="616"/>
      <c r="L144" s="617"/>
      <c r="M144" s="614"/>
      <c r="N144" s="614"/>
    </row>
    <row r="145" spans="1:14" ht="14.25" thickTop="1" thickBot="1" x14ac:dyDescent="0.25">
      <c r="B145" s="365"/>
      <c r="C145" s="616"/>
      <c r="D145" s="683"/>
      <c r="E145" s="684" t="s">
        <v>142</v>
      </c>
      <c r="F145" s="678"/>
      <c r="G145" s="678"/>
      <c r="H145" s="679"/>
      <c r="I145" s="827">
        <f>[3]Abr!I145+[3]May!I145+[3]Jun!I145</f>
        <v>0</v>
      </c>
      <c r="J145" s="827">
        <f>[3]Abr!J145+[3]May!J145+[3]Jun!J145</f>
        <v>0</v>
      </c>
      <c r="K145" s="616"/>
      <c r="L145" s="617"/>
      <c r="M145" s="614"/>
      <c r="N145" s="614"/>
    </row>
    <row r="146" spans="1:14" ht="14.25" thickTop="1" thickBot="1" x14ac:dyDescent="0.25">
      <c r="B146" s="365"/>
      <c r="C146" s="616"/>
      <c r="D146" s="683"/>
      <c r="E146" s="684" t="s">
        <v>22</v>
      </c>
      <c r="F146" s="678"/>
      <c r="G146" s="678"/>
      <c r="H146" s="679"/>
      <c r="I146" s="827">
        <f>[3]Abr!I146+[3]May!I146+[3]Jun!I146</f>
        <v>0</v>
      </c>
      <c r="J146" s="827">
        <f>[3]Abr!J146+[3]May!J146+[3]Jun!J146</f>
        <v>0</v>
      </c>
      <c r="K146" s="616"/>
      <c r="L146" s="617"/>
      <c r="M146" s="614"/>
      <c r="N146" s="614"/>
    </row>
    <row r="147" spans="1:14" ht="14.25" thickTop="1" thickBot="1" x14ac:dyDescent="0.25">
      <c r="B147" s="365"/>
      <c r="C147" s="616"/>
      <c r="D147" s="683"/>
      <c r="E147" s="684" t="s">
        <v>21</v>
      </c>
      <c r="F147" s="685"/>
      <c r="G147" s="685"/>
      <c r="H147" s="686"/>
      <c r="I147" s="827">
        <f>[3]Abr!I147+[3]May!I147+[3]Jun!I147</f>
        <v>0</v>
      </c>
      <c r="J147" s="827">
        <f>[3]Abr!J147+[3]May!J147+[3]Jun!J147</f>
        <v>0</v>
      </c>
      <c r="K147" s="616"/>
      <c r="L147" s="617"/>
      <c r="M147" s="614"/>
      <c r="N147" s="614"/>
    </row>
    <row r="148" spans="1:14" ht="14.25" thickTop="1" thickBot="1" x14ac:dyDescent="0.25">
      <c r="B148" s="365"/>
      <c r="C148" s="616"/>
      <c r="D148" s="683"/>
      <c r="E148" s="209" t="s">
        <v>147</v>
      </c>
      <c r="F148" s="671"/>
      <c r="G148" s="671"/>
      <c r="H148" s="675"/>
      <c r="I148" s="841">
        <f>(I149+I150+I151+I152)</f>
        <v>0</v>
      </c>
      <c r="J148" s="842"/>
      <c r="K148" s="616"/>
      <c r="L148" s="617"/>
      <c r="M148" s="614"/>
      <c r="N148" s="614"/>
    </row>
    <row r="149" spans="1:14" ht="14.25" thickTop="1" thickBot="1" x14ac:dyDescent="0.25">
      <c r="B149" s="365"/>
      <c r="C149" s="616"/>
      <c r="D149" s="683"/>
      <c r="E149" s="684" t="s">
        <v>42</v>
      </c>
      <c r="F149" s="678"/>
      <c r="G149" s="678"/>
      <c r="H149" s="679"/>
      <c r="I149" s="827">
        <f>[3]Abr!I149+[3]May!I149+[3]Jun!I149</f>
        <v>0</v>
      </c>
      <c r="J149" s="827">
        <f>[3]Abr!J149+[3]May!J149+[3]Jun!J149</f>
        <v>0</v>
      </c>
      <c r="K149" s="616"/>
      <c r="L149" s="617"/>
      <c r="M149" s="614"/>
      <c r="N149" s="614"/>
    </row>
    <row r="150" spans="1:14" ht="14.25" thickTop="1" thickBot="1" x14ac:dyDescent="0.25">
      <c r="B150" s="365"/>
      <c r="C150" s="616"/>
      <c r="D150" s="683"/>
      <c r="E150" s="684" t="s">
        <v>142</v>
      </c>
      <c r="F150" s="678"/>
      <c r="G150" s="678"/>
      <c r="H150" s="679"/>
      <c r="I150" s="827">
        <f>[3]Abr!I150+[3]May!I150+[3]Jun!I150</f>
        <v>0</v>
      </c>
      <c r="J150" s="827">
        <f>[3]Abr!J150+[3]May!J150+[3]Jun!J150</f>
        <v>0</v>
      </c>
      <c r="K150" s="616"/>
      <c r="L150" s="617"/>
      <c r="M150" s="614"/>
      <c r="N150" s="614"/>
    </row>
    <row r="151" spans="1:14" ht="14.25" thickTop="1" thickBot="1" x14ac:dyDescent="0.25">
      <c r="B151" s="365"/>
      <c r="C151" s="616"/>
      <c r="D151" s="683"/>
      <c r="E151" s="684" t="s">
        <v>22</v>
      </c>
      <c r="F151" s="678"/>
      <c r="G151" s="678"/>
      <c r="H151" s="679"/>
      <c r="I151" s="827">
        <f>[3]Abr!I151+[3]May!I151+[3]Jun!I151</f>
        <v>0</v>
      </c>
      <c r="J151" s="827">
        <f>[3]Abr!J151+[3]May!J151+[3]Jun!J151</f>
        <v>0</v>
      </c>
      <c r="K151" s="616"/>
      <c r="L151" s="617"/>
      <c r="M151" s="614"/>
      <c r="N151" s="614"/>
    </row>
    <row r="152" spans="1:14" ht="14.25" thickTop="1" thickBot="1" x14ac:dyDescent="0.25">
      <c r="B152" s="365"/>
      <c r="C152" s="616"/>
      <c r="D152" s="683"/>
      <c r="E152" s="684" t="s">
        <v>21</v>
      </c>
      <c r="F152" s="685"/>
      <c r="G152" s="685"/>
      <c r="H152" s="686"/>
      <c r="I152" s="827">
        <f>[3]Abr!I152+[3]May!I152+[3]Jun!I152</f>
        <v>0</v>
      </c>
      <c r="J152" s="827">
        <f>[3]Abr!J152+[3]May!J152+[3]Jun!J152</f>
        <v>0</v>
      </c>
      <c r="K152" s="616"/>
      <c r="L152" s="617"/>
      <c r="M152" s="614"/>
      <c r="N152" s="614"/>
    </row>
    <row r="153" spans="1:14" ht="14.25" thickTop="1" thickBot="1" x14ac:dyDescent="0.25">
      <c r="B153" s="365"/>
      <c r="C153" s="616"/>
      <c r="D153" s="683"/>
      <c r="E153" s="211" t="s">
        <v>91</v>
      </c>
      <c r="F153" s="671"/>
      <c r="G153" s="671"/>
      <c r="H153" s="675"/>
      <c r="I153" s="843">
        <f>(I154+I155+I156+I157)</f>
        <v>0</v>
      </c>
      <c r="J153" s="843"/>
      <c r="K153" s="616"/>
      <c r="L153" s="617"/>
      <c r="M153" s="614"/>
      <c r="N153" s="614"/>
    </row>
    <row r="154" spans="1:14" ht="14.25" thickTop="1" thickBot="1" x14ac:dyDescent="0.25">
      <c r="B154" s="365"/>
      <c r="C154" s="616"/>
      <c r="D154" s="683"/>
      <c r="E154" s="688" t="s">
        <v>44</v>
      </c>
      <c r="F154" s="663"/>
      <c r="G154" s="663"/>
      <c r="H154" s="664"/>
      <c r="I154" s="827">
        <f>[3]Abr!I154+[3]May!I154+[3]Jun!I154</f>
        <v>0</v>
      </c>
      <c r="J154" s="827">
        <f>[3]Abr!J154+[3]May!J154+[3]Jun!J154</f>
        <v>0</v>
      </c>
      <c r="K154" s="616"/>
      <c r="L154" s="617"/>
      <c r="M154" s="614"/>
      <c r="N154" s="614"/>
    </row>
    <row r="155" spans="1:14" ht="14.25" thickTop="1" thickBot="1" x14ac:dyDescent="0.25">
      <c r="B155" s="365"/>
      <c r="C155" s="616"/>
      <c r="D155" s="683"/>
      <c r="E155" s="688" t="s">
        <v>142</v>
      </c>
      <c r="F155" s="663"/>
      <c r="G155" s="663"/>
      <c r="H155" s="664"/>
      <c r="I155" s="827">
        <f>[3]Abr!I155+[3]May!I155+[3]Jun!I155</f>
        <v>0</v>
      </c>
      <c r="J155" s="827">
        <f>[3]Abr!J155+[3]May!J155+[3]Jun!J155</f>
        <v>0</v>
      </c>
      <c r="K155" s="616"/>
      <c r="L155" s="617"/>
      <c r="M155" s="614"/>
      <c r="N155" s="614"/>
    </row>
    <row r="156" spans="1:14" ht="14.25" thickTop="1" thickBot="1" x14ac:dyDescent="0.25">
      <c r="B156" s="365"/>
      <c r="C156" s="616"/>
      <c r="D156" s="683"/>
      <c r="E156" s="688" t="s">
        <v>46</v>
      </c>
      <c r="F156" s="663"/>
      <c r="G156" s="663"/>
      <c r="H156" s="664"/>
      <c r="I156" s="827">
        <f>[3]Abr!I156+[3]May!I156+[3]Jun!I156</f>
        <v>0</v>
      </c>
      <c r="J156" s="827">
        <f>[3]Abr!J156+[3]May!J156+[3]Jun!J156</f>
        <v>0</v>
      </c>
      <c r="K156" s="616"/>
      <c r="L156" s="617"/>
      <c r="M156" s="614"/>
      <c r="N156" s="614"/>
    </row>
    <row r="157" spans="1:14" ht="14.25" thickTop="1" thickBot="1" x14ac:dyDescent="0.25">
      <c r="A157" s="614"/>
      <c r="B157" s="633"/>
      <c r="C157" s="616"/>
      <c r="D157" s="683"/>
      <c r="E157" s="688" t="s">
        <v>45</v>
      </c>
      <c r="F157" s="663"/>
      <c r="G157" s="663"/>
      <c r="H157" s="664"/>
      <c r="I157" s="827">
        <f>[3]Abr!I157+[3]May!I157+[3]Jun!I157</f>
        <v>0</v>
      </c>
      <c r="J157" s="827">
        <f>[3]Abr!J157+[3]May!J157+[3]Jun!J157</f>
        <v>0</v>
      </c>
      <c r="K157" s="616"/>
      <c r="L157" s="617"/>
      <c r="M157" s="614"/>
    </row>
    <row r="158" spans="1:14" ht="14.25" thickTop="1" thickBot="1" x14ac:dyDescent="0.25">
      <c r="A158" s="614"/>
      <c r="B158" s="633"/>
      <c r="C158" s="616"/>
      <c r="D158" s="683"/>
      <c r="E158" s="212" t="s">
        <v>92</v>
      </c>
      <c r="F158" s="671"/>
      <c r="G158" s="671"/>
      <c r="H158" s="675"/>
      <c r="I158" s="843">
        <f>(I159+I160+I161+I162)</f>
        <v>0</v>
      </c>
      <c r="J158" s="843"/>
      <c r="K158" s="616"/>
      <c r="L158" s="617"/>
      <c r="M158" s="614"/>
    </row>
    <row r="159" spans="1:14" ht="14.25" thickTop="1" thickBot="1" x14ac:dyDescent="0.25">
      <c r="A159" s="614"/>
      <c r="B159" s="633"/>
      <c r="C159" s="616"/>
      <c r="D159" s="683"/>
      <c r="E159" s="688" t="s">
        <v>47</v>
      </c>
      <c r="F159" s="663"/>
      <c r="G159" s="663"/>
      <c r="H159" s="664"/>
      <c r="I159" s="827">
        <f>[3]Abr!I159+[3]May!I159+[3]Jun!I159</f>
        <v>0</v>
      </c>
      <c r="J159" s="827">
        <f>[3]Abr!J159+[3]May!J159+[3]Jun!J159</f>
        <v>0</v>
      </c>
      <c r="K159" s="616"/>
      <c r="L159" s="617"/>
      <c r="M159" s="614"/>
    </row>
    <row r="160" spans="1:14" ht="14.25" thickTop="1" thickBot="1" x14ac:dyDescent="0.25">
      <c r="A160" s="614"/>
      <c r="B160" s="633"/>
      <c r="C160" s="616"/>
      <c r="D160" s="683"/>
      <c r="E160" s="688" t="s">
        <v>142</v>
      </c>
      <c r="F160" s="663"/>
      <c r="G160" s="663"/>
      <c r="H160" s="664"/>
      <c r="I160" s="827">
        <f>[3]Abr!I160+[3]May!I160+[3]Jun!I160</f>
        <v>0</v>
      </c>
      <c r="J160" s="827">
        <f>[3]Abr!J160+[3]May!J160+[3]Jun!J160</f>
        <v>0</v>
      </c>
      <c r="K160" s="616"/>
      <c r="L160" s="617"/>
      <c r="M160" s="614"/>
    </row>
    <row r="161" spans="1:17" ht="14.25" thickTop="1" thickBot="1" x14ac:dyDescent="0.25">
      <c r="A161" s="614"/>
      <c r="B161" s="633"/>
      <c r="C161" s="616"/>
      <c r="D161" s="683"/>
      <c r="E161" s="688" t="s">
        <v>46</v>
      </c>
      <c r="F161" s="663"/>
      <c r="G161" s="663"/>
      <c r="H161" s="664"/>
      <c r="I161" s="827">
        <f>[3]Abr!I161+[3]May!I161+[3]Jun!I161</f>
        <v>0</v>
      </c>
      <c r="J161" s="827">
        <f>[3]Abr!J161+[3]May!J161+[3]Jun!J161</f>
        <v>0</v>
      </c>
      <c r="K161" s="616"/>
      <c r="L161" s="617"/>
      <c r="M161" s="614"/>
    </row>
    <row r="162" spans="1:17" ht="14.25" thickTop="1" thickBot="1" x14ac:dyDescent="0.25">
      <c r="A162" s="614"/>
      <c r="B162" s="633"/>
      <c r="C162" s="616"/>
      <c r="D162" s="683"/>
      <c r="E162" s="688" t="s">
        <v>45</v>
      </c>
      <c r="F162" s="663"/>
      <c r="G162" s="663"/>
      <c r="H162" s="664"/>
      <c r="I162" s="827">
        <f>[3]Abr!I162+[3]May!I162+[3]Jun!I162</f>
        <v>0</v>
      </c>
      <c r="J162" s="827">
        <f>[3]Abr!J162+[3]May!J162+[3]Jun!J162</f>
        <v>0</v>
      </c>
      <c r="K162" s="616"/>
      <c r="L162" s="617"/>
      <c r="M162" s="614"/>
    </row>
    <row r="163" spans="1:17" ht="14.25" thickTop="1" thickBot="1" x14ac:dyDescent="0.25">
      <c r="A163" s="614"/>
      <c r="B163" s="633"/>
      <c r="C163" s="616"/>
      <c r="D163" s="683"/>
      <c r="E163" s="212" t="s">
        <v>148</v>
      </c>
      <c r="F163" s="689"/>
      <c r="G163" s="689"/>
      <c r="H163" s="690"/>
      <c r="I163" s="843">
        <f>(I164+I165+I166+I167)</f>
        <v>0</v>
      </c>
      <c r="J163" s="843"/>
      <c r="K163" s="616"/>
      <c r="L163" s="617"/>
      <c r="M163" s="614"/>
    </row>
    <row r="164" spans="1:17" ht="14.25" thickTop="1" thickBot="1" x14ac:dyDescent="0.25">
      <c r="A164" s="614"/>
      <c r="B164" s="633"/>
      <c r="C164" s="616"/>
      <c r="D164" s="683"/>
      <c r="E164" s="688" t="s">
        <v>47</v>
      </c>
      <c r="F164" s="663"/>
      <c r="G164" s="663"/>
      <c r="H164" s="664"/>
      <c r="I164" s="827">
        <f>[3]Abr!I164+[3]May!I164+[3]Jun!I164</f>
        <v>0</v>
      </c>
      <c r="J164" s="827">
        <f>[3]Abr!J164+[3]May!J164+[3]Jun!J164</f>
        <v>0</v>
      </c>
      <c r="K164" s="616"/>
      <c r="L164" s="617"/>
      <c r="M164" s="614"/>
    </row>
    <row r="165" spans="1:17" ht="14.25" thickTop="1" thickBot="1" x14ac:dyDescent="0.25">
      <c r="A165" s="614"/>
      <c r="B165" s="633"/>
      <c r="C165" s="616"/>
      <c r="D165" s="683"/>
      <c r="E165" s="688" t="s">
        <v>142</v>
      </c>
      <c r="F165" s="663"/>
      <c r="G165" s="663"/>
      <c r="H165" s="664"/>
      <c r="I165" s="827">
        <f>[3]Abr!I165+[3]May!I165+[3]Jun!I165</f>
        <v>0</v>
      </c>
      <c r="J165" s="827">
        <f>[3]Abr!J165+[3]May!J165+[3]Jun!J165</f>
        <v>0</v>
      </c>
      <c r="K165" s="616"/>
      <c r="L165" s="617"/>
      <c r="M165" s="614"/>
    </row>
    <row r="166" spans="1:17" ht="14.25" thickTop="1" thickBot="1" x14ac:dyDescent="0.25">
      <c r="A166" s="614"/>
      <c r="B166" s="633"/>
      <c r="C166" s="616"/>
      <c r="D166" s="683"/>
      <c r="E166" s="688" t="s">
        <v>46</v>
      </c>
      <c r="F166" s="663"/>
      <c r="G166" s="663"/>
      <c r="H166" s="664"/>
      <c r="I166" s="827">
        <f>[3]Abr!I166+[3]May!I166+[3]Jun!I166</f>
        <v>0</v>
      </c>
      <c r="J166" s="827">
        <f>[3]Abr!J166+[3]May!J166+[3]Jun!J166</f>
        <v>0</v>
      </c>
      <c r="K166" s="616"/>
      <c r="L166" s="617"/>
      <c r="M166" s="614"/>
    </row>
    <row r="167" spans="1:17" ht="14.25" thickTop="1" thickBot="1" x14ac:dyDescent="0.25">
      <c r="A167" s="614"/>
      <c r="B167" s="633"/>
      <c r="C167" s="616"/>
      <c r="D167" s="683"/>
      <c r="E167" s="688" t="s">
        <v>45</v>
      </c>
      <c r="F167" s="663"/>
      <c r="G167" s="663"/>
      <c r="H167" s="664"/>
      <c r="I167" s="827">
        <f>[3]Abr!I167+[3]May!I167+[3]Jun!I167</f>
        <v>0</v>
      </c>
      <c r="J167" s="827">
        <f>[3]Abr!J167+[3]May!J167+[3]Jun!J167</f>
        <v>0</v>
      </c>
      <c r="K167" s="616"/>
      <c r="L167" s="617"/>
      <c r="M167" s="614"/>
    </row>
    <row r="168" spans="1:17" ht="14.25" thickTop="1" thickBot="1" x14ac:dyDescent="0.25">
      <c r="A168" s="614"/>
      <c r="B168" s="633"/>
      <c r="C168" s="616"/>
      <c r="D168" s="683"/>
      <c r="E168" s="212" t="s">
        <v>149</v>
      </c>
      <c r="F168" s="689"/>
      <c r="G168" s="689"/>
      <c r="H168" s="690"/>
      <c r="I168" s="843">
        <f>(I169+I170+I171+I172)</f>
        <v>0</v>
      </c>
      <c r="J168" s="843"/>
      <c r="K168" s="616"/>
      <c r="L168" s="617"/>
      <c r="M168" s="614"/>
    </row>
    <row r="169" spans="1:17" ht="14.25" thickTop="1" thickBot="1" x14ac:dyDescent="0.25">
      <c r="A169" s="614"/>
      <c r="B169" s="633"/>
      <c r="C169" s="616"/>
      <c r="D169" s="683"/>
      <c r="E169" s="688" t="s">
        <v>47</v>
      </c>
      <c r="F169" s="663"/>
      <c r="G169" s="663"/>
      <c r="H169" s="664"/>
      <c r="I169" s="827">
        <f>[3]Abr!I169+[3]May!I169+[3]Jun!I169</f>
        <v>0</v>
      </c>
      <c r="J169" s="827">
        <f>[3]Abr!J169+[3]May!J169+[3]Jun!J169</f>
        <v>0</v>
      </c>
      <c r="K169" s="616"/>
      <c r="L169" s="617"/>
      <c r="M169" s="614"/>
    </row>
    <row r="170" spans="1:17" ht="14.25" thickTop="1" thickBot="1" x14ac:dyDescent="0.25">
      <c r="A170" s="614"/>
      <c r="B170" s="633"/>
      <c r="C170" s="616"/>
      <c r="D170" s="683"/>
      <c r="E170" s="688" t="s">
        <v>142</v>
      </c>
      <c r="F170" s="663"/>
      <c r="G170" s="663"/>
      <c r="H170" s="664"/>
      <c r="I170" s="827">
        <f>[3]Abr!I170+[3]May!I170+[3]Jun!I170</f>
        <v>0</v>
      </c>
      <c r="J170" s="827">
        <f>[3]Abr!J170+[3]May!J170+[3]Jun!J170</f>
        <v>0</v>
      </c>
      <c r="K170" s="616"/>
      <c r="L170" s="617"/>
      <c r="M170" s="614"/>
    </row>
    <row r="171" spans="1:17" ht="14.25" thickTop="1" thickBot="1" x14ac:dyDescent="0.25">
      <c r="A171" s="614"/>
      <c r="B171" s="633"/>
      <c r="C171" s="616"/>
      <c r="D171" s="683"/>
      <c r="E171" s="688" t="s">
        <v>46</v>
      </c>
      <c r="F171" s="663"/>
      <c r="G171" s="663"/>
      <c r="H171" s="664"/>
      <c r="I171" s="827">
        <f>[3]Abr!I171+[3]May!I171+[3]Jun!I171</f>
        <v>0</v>
      </c>
      <c r="J171" s="827">
        <f>[3]Abr!J171+[3]May!J171+[3]Jun!J171</f>
        <v>0</v>
      </c>
      <c r="K171" s="616"/>
      <c r="L171" s="617"/>
      <c r="M171" s="614"/>
    </row>
    <row r="172" spans="1:17" ht="14.25" thickTop="1" thickBot="1" x14ac:dyDescent="0.25">
      <c r="A172" s="614"/>
      <c r="B172" s="633"/>
      <c r="C172" s="616"/>
      <c r="D172" s="691"/>
      <c r="E172" s="688" t="s">
        <v>45</v>
      </c>
      <c r="F172" s="663"/>
      <c r="G172" s="663"/>
      <c r="H172" s="664"/>
      <c r="I172" s="827">
        <f>[3]Abr!I172+[3]May!I172+[3]Jun!I172</f>
        <v>0</v>
      </c>
      <c r="J172" s="827">
        <f>[3]Abr!J172+[3]May!J172+[3]Jun!J172</f>
        <v>0</v>
      </c>
      <c r="K172" s="616"/>
      <c r="L172" s="617"/>
    </row>
    <row r="173" spans="1:17" ht="16.5" thickTop="1" thickBot="1" x14ac:dyDescent="0.25">
      <c r="B173" s="365"/>
      <c r="C173" s="616"/>
      <c r="D173" s="598" t="s">
        <v>95</v>
      </c>
      <c r="E173" s="692"/>
      <c r="F173" s="681"/>
      <c r="G173" s="681"/>
      <c r="H173" s="693"/>
      <c r="I173" s="807">
        <f>SUM(I174:J210)</f>
        <v>1</v>
      </c>
      <c r="J173" s="807"/>
      <c r="K173" s="616"/>
      <c r="L173" s="617"/>
      <c r="P173" s="614"/>
      <c r="Q173" s="614"/>
    </row>
    <row r="174" spans="1:17" s="614" customFormat="1" ht="14.25" customHeight="1" thickTop="1" thickBot="1" x14ac:dyDescent="0.25">
      <c r="A174" s="608"/>
      <c r="B174" s="365"/>
      <c r="C174" s="365"/>
      <c r="D174" s="694"/>
      <c r="E174" s="695" t="s">
        <v>54</v>
      </c>
      <c r="F174" s="695"/>
      <c r="G174" s="695"/>
      <c r="H174" s="696"/>
      <c r="I174" s="827">
        <f>[3]Abr!I174+[3]May!I174+[3]Jun!I174</f>
        <v>0</v>
      </c>
      <c r="J174" s="827">
        <f>[3]Abr!J174+[3]May!J174+[3]Jun!J174</f>
        <v>0</v>
      </c>
      <c r="K174" s="616"/>
      <c r="L174" s="617"/>
      <c r="M174" s="608"/>
      <c r="N174" s="608"/>
      <c r="O174" s="608"/>
      <c r="P174" s="608"/>
      <c r="Q174" s="608"/>
    </row>
    <row r="175" spans="1:17" ht="14.25" customHeight="1" thickTop="1" thickBot="1" x14ac:dyDescent="0.25">
      <c r="B175" s="365"/>
      <c r="C175" s="365"/>
      <c r="D175" s="694"/>
      <c r="E175" s="695" t="s">
        <v>30</v>
      </c>
      <c r="F175" s="663"/>
      <c r="G175" s="663"/>
      <c r="H175" s="664"/>
      <c r="I175" s="827">
        <f>[3]Abr!I175+[3]May!I175+[3]Jun!I175</f>
        <v>1</v>
      </c>
      <c r="J175" s="827">
        <f>[3]Abr!J175+[3]May!J175+[3]Jun!J175</f>
        <v>0</v>
      </c>
      <c r="K175" s="616"/>
      <c r="L175" s="617"/>
    </row>
    <row r="176" spans="1:17" ht="14.25" customHeight="1" thickTop="1" thickBot="1" x14ac:dyDescent="0.25">
      <c r="B176" s="365"/>
      <c r="C176" s="365"/>
      <c r="D176" s="694"/>
      <c r="E176" s="695" t="s">
        <v>55</v>
      </c>
      <c r="F176" s="697"/>
      <c r="G176" s="663"/>
      <c r="H176" s="664"/>
      <c r="I176" s="827">
        <f>[3]Abr!I176+[3]May!I176+[3]Jun!I176</f>
        <v>0</v>
      </c>
      <c r="J176" s="827">
        <f>[3]Abr!J176+[3]May!J176+[3]Jun!J176</f>
        <v>0</v>
      </c>
      <c r="K176" s="616"/>
      <c r="L176" s="617"/>
    </row>
    <row r="177" spans="2:13" ht="14.25" customHeight="1" thickTop="1" thickBot="1" x14ac:dyDescent="0.25">
      <c r="B177" s="365"/>
      <c r="C177" s="616"/>
      <c r="D177" s="694"/>
      <c r="E177" s="695" t="s">
        <v>97</v>
      </c>
      <c r="F177" s="663"/>
      <c r="G177" s="663"/>
      <c r="H177" s="664"/>
      <c r="I177" s="827">
        <f>[3]Abr!I177+[3]May!I177+[3]Jun!I177</f>
        <v>0</v>
      </c>
      <c r="J177" s="827">
        <f>[3]Abr!J177+[3]May!J177+[3]Jun!J177</f>
        <v>0</v>
      </c>
      <c r="K177" s="616"/>
      <c r="L177" s="617"/>
    </row>
    <row r="178" spans="2:13" ht="14.25" customHeight="1" thickTop="1" thickBot="1" x14ac:dyDescent="0.4">
      <c r="B178" s="365"/>
      <c r="C178" s="616"/>
      <c r="D178" s="694"/>
      <c r="E178" s="695" t="s">
        <v>28</v>
      </c>
      <c r="F178" s="663"/>
      <c r="G178" s="663"/>
      <c r="H178" s="664"/>
      <c r="I178" s="827">
        <f>[3]Abr!I178+[3]May!I178+[3]Jun!I178</f>
        <v>0</v>
      </c>
      <c r="J178" s="827">
        <f>[3]Abr!J178+[3]May!J178+[3]Jun!J178</f>
        <v>0</v>
      </c>
      <c r="K178" s="616"/>
      <c r="L178" s="617"/>
      <c r="M178" s="61"/>
    </row>
    <row r="179" spans="2:13" ht="14.25" customHeight="1" thickTop="1" thickBot="1" x14ac:dyDescent="0.4">
      <c r="B179" s="365"/>
      <c r="C179" s="616"/>
      <c r="D179" s="694"/>
      <c r="E179" s="198" t="s">
        <v>129</v>
      </c>
      <c r="F179" s="663"/>
      <c r="G179" s="663"/>
      <c r="H179" s="664"/>
      <c r="I179" s="827">
        <f>[3]Abr!I179+[3]May!I179+[3]Jun!I179</f>
        <v>0</v>
      </c>
      <c r="J179" s="827">
        <f>[3]Abr!J179+[3]May!J179+[3]Jun!J179</f>
        <v>0</v>
      </c>
      <c r="K179" s="616"/>
      <c r="L179" s="617"/>
      <c r="M179" s="61"/>
    </row>
    <row r="180" spans="2:13" ht="14.25" customHeight="1" thickTop="1" thickBot="1" x14ac:dyDescent="0.25">
      <c r="B180" s="365"/>
      <c r="C180" s="616"/>
      <c r="D180" s="698"/>
      <c r="E180" s="695" t="s">
        <v>98</v>
      </c>
      <c r="F180" s="663"/>
      <c r="G180" s="663"/>
      <c r="H180" s="664"/>
      <c r="I180" s="827">
        <f>[3]Abr!I180+[3]May!I180+[3]Jun!I180</f>
        <v>0</v>
      </c>
      <c r="J180" s="827">
        <f>[3]Abr!J180+[3]May!J180+[3]Jun!J180</f>
        <v>0</v>
      </c>
      <c r="K180" s="616"/>
      <c r="L180" s="617"/>
    </row>
    <row r="181" spans="2:13" ht="14.25" customHeight="1" thickTop="1" thickBot="1" x14ac:dyDescent="0.25">
      <c r="B181" s="365"/>
      <c r="C181" s="616"/>
      <c r="D181" s="694"/>
      <c r="E181" s="695" t="s">
        <v>56</v>
      </c>
      <c r="F181" s="663"/>
      <c r="G181" s="663"/>
      <c r="H181" s="664"/>
      <c r="I181" s="827">
        <f>[3]Abr!I181+[3]May!I181+[3]Jun!I181</f>
        <v>0</v>
      </c>
      <c r="J181" s="827">
        <f>[3]Abr!J181+[3]May!J181+[3]Jun!J181</f>
        <v>0</v>
      </c>
      <c r="K181" s="616"/>
      <c r="L181" s="617"/>
    </row>
    <row r="182" spans="2:13" ht="14.25" customHeight="1" thickTop="1" thickBot="1" x14ac:dyDescent="0.25">
      <c r="B182" s="365"/>
      <c r="C182" s="616"/>
      <c r="D182" s="698"/>
      <c r="E182" s="699" t="s">
        <v>100</v>
      </c>
      <c r="F182" s="663"/>
      <c r="G182" s="663"/>
      <c r="H182" s="664"/>
      <c r="I182" s="827">
        <f>[3]Abr!I182+[3]May!I182+[3]Jun!I182</f>
        <v>0</v>
      </c>
      <c r="J182" s="827">
        <f>[3]Abr!J182+[3]May!J182+[3]Jun!J182</f>
        <v>0</v>
      </c>
      <c r="K182" s="616"/>
      <c r="L182" s="617"/>
    </row>
    <row r="183" spans="2:13" ht="14.25" customHeight="1" thickTop="1" thickBot="1" x14ac:dyDescent="0.25">
      <c r="B183" s="365"/>
      <c r="C183" s="616"/>
      <c r="D183" s="694"/>
      <c r="E183" s="695" t="s">
        <v>99</v>
      </c>
      <c r="F183" s="663"/>
      <c r="G183" s="663"/>
      <c r="H183" s="664"/>
      <c r="I183" s="827">
        <f>[3]Abr!I183+[3]May!I183+[3]Jun!I183</f>
        <v>0</v>
      </c>
      <c r="J183" s="827">
        <f>[3]Abr!J183+[3]May!J183+[3]Jun!J183</f>
        <v>0</v>
      </c>
      <c r="K183" s="616"/>
      <c r="L183" s="617"/>
    </row>
    <row r="184" spans="2:13" ht="14.25" customHeight="1" thickTop="1" thickBot="1" x14ac:dyDescent="0.25">
      <c r="B184" s="365"/>
      <c r="C184" s="616"/>
      <c r="D184" s="694"/>
      <c r="E184" s="695" t="s">
        <v>94</v>
      </c>
      <c r="F184" s="663"/>
      <c r="G184" s="663"/>
      <c r="H184" s="664"/>
      <c r="I184" s="827">
        <f>[3]Abr!I184+[3]May!I184+[3]Jun!I184</f>
        <v>0</v>
      </c>
      <c r="J184" s="827">
        <f>[3]Abr!J184+[3]May!J184+[3]Jun!J184</f>
        <v>0</v>
      </c>
      <c r="K184" s="616"/>
      <c r="L184" s="617"/>
    </row>
    <row r="185" spans="2:13" ht="14.25" customHeight="1" thickTop="1" thickBot="1" x14ac:dyDescent="0.25">
      <c r="B185" s="365"/>
      <c r="C185" s="616"/>
      <c r="D185" s="694"/>
      <c r="E185" s="700" t="s">
        <v>59</v>
      </c>
      <c r="F185" s="660"/>
      <c r="G185" s="660"/>
      <c r="H185" s="660"/>
      <c r="I185" s="827">
        <f>[3]Abr!I185+[3]May!I185+[3]Jun!I185</f>
        <v>0</v>
      </c>
      <c r="J185" s="827">
        <f>[3]Abr!J185+[3]May!J185+[3]Jun!J185</f>
        <v>0</v>
      </c>
      <c r="K185" s="616"/>
      <c r="L185" s="617"/>
    </row>
    <row r="186" spans="2:13" ht="14.25" customHeight="1" thickTop="1" thickBot="1" x14ac:dyDescent="0.25">
      <c r="B186" s="365"/>
      <c r="C186" s="616"/>
      <c r="D186" s="694"/>
      <c r="E186" s="701" t="s">
        <v>103</v>
      </c>
      <c r="F186" s="663"/>
      <c r="G186" s="663"/>
      <c r="H186" s="664"/>
      <c r="I186" s="827">
        <f>[3]Abr!I186+[3]May!I186+[3]Jun!I186</f>
        <v>0</v>
      </c>
      <c r="J186" s="827">
        <f>[3]Abr!J186+[3]May!J186+[3]Jun!J186</f>
        <v>0</v>
      </c>
      <c r="K186" s="616"/>
      <c r="L186" s="617"/>
    </row>
    <row r="187" spans="2:13" ht="14.25" customHeight="1" thickTop="1" thickBot="1" x14ac:dyDescent="0.25">
      <c r="B187" s="365"/>
      <c r="C187" s="616"/>
      <c r="D187" s="694"/>
      <c r="E187" s="695" t="s">
        <v>101</v>
      </c>
      <c r="F187" s="660"/>
      <c r="G187" s="660"/>
      <c r="H187" s="660"/>
      <c r="I187" s="827">
        <f>[3]Abr!I187+[3]May!I187+[3]Jun!I187</f>
        <v>0</v>
      </c>
      <c r="J187" s="827">
        <f>[3]Abr!J187+[3]May!J187+[3]Jun!J187</f>
        <v>0</v>
      </c>
      <c r="K187" s="616"/>
      <c r="L187" s="617"/>
    </row>
    <row r="188" spans="2:13" ht="14.25" customHeight="1" thickTop="1" thickBot="1" x14ac:dyDescent="0.25">
      <c r="B188" s="365"/>
      <c r="C188" s="616"/>
      <c r="D188" s="694"/>
      <c r="E188" s="695" t="s">
        <v>107</v>
      </c>
      <c r="F188" s="663"/>
      <c r="G188" s="663"/>
      <c r="H188" s="664"/>
      <c r="I188" s="827">
        <f>[3]Abr!I188+[3]May!I188+[3]Jun!I188</f>
        <v>0</v>
      </c>
      <c r="J188" s="827">
        <f>[3]Abr!J188+[3]May!J188+[3]Jun!J188</f>
        <v>0</v>
      </c>
      <c r="K188" s="616"/>
      <c r="L188" s="617"/>
    </row>
    <row r="189" spans="2:13" ht="14.25" customHeight="1" thickTop="1" thickBot="1" x14ac:dyDescent="0.25">
      <c r="B189" s="365"/>
      <c r="C189" s="616"/>
      <c r="D189" s="694"/>
      <c r="E189" s="695" t="s">
        <v>93</v>
      </c>
      <c r="F189" s="663"/>
      <c r="G189" s="663"/>
      <c r="H189" s="664"/>
      <c r="I189" s="827">
        <f>[3]Abr!I189+[3]May!I189+[3]Jun!I189</f>
        <v>0</v>
      </c>
      <c r="J189" s="827">
        <f>[3]Abr!J189+[3]May!J189+[3]Jun!J189</f>
        <v>0</v>
      </c>
      <c r="K189" s="616"/>
      <c r="L189" s="617"/>
    </row>
    <row r="190" spans="2:13" ht="14.25" customHeight="1" thickTop="1" thickBot="1" x14ac:dyDescent="0.25">
      <c r="B190" s="365"/>
      <c r="C190" s="616"/>
      <c r="D190" s="694"/>
      <c r="E190" s="695" t="s">
        <v>102</v>
      </c>
      <c r="F190" s="697"/>
      <c r="G190" s="663"/>
      <c r="H190" s="664"/>
      <c r="I190" s="827">
        <f>[3]Abr!I190+[3]May!I190+[3]Jun!I190</f>
        <v>0</v>
      </c>
      <c r="J190" s="827">
        <f>[3]Abr!J190+[3]May!J190+[3]Jun!J190</f>
        <v>0</v>
      </c>
      <c r="K190" s="616"/>
      <c r="L190" s="617"/>
    </row>
    <row r="191" spans="2:13" ht="14.25" customHeight="1" thickTop="1" thickBot="1" x14ac:dyDescent="0.25">
      <c r="B191" s="365"/>
      <c r="C191" s="365"/>
      <c r="D191" s="698"/>
      <c r="E191" s="695" t="s">
        <v>106</v>
      </c>
      <c r="F191" s="697"/>
      <c r="G191" s="663"/>
      <c r="H191" s="664"/>
      <c r="I191" s="827">
        <f>[3]Abr!I191+[3]May!I191+[3]Jun!I191</f>
        <v>0</v>
      </c>
      <c r="J191" s="827">
        <f>[3]Abr!J191+[3]May!J191+[3]Jun!J191</f>
        <v>0</v>
      </c>
      <c r="K191" s="616"/>
      <c r="L191" s="617"/>
    </row>
    <row r="192" spans="2:13" ht="14.25" customHeight="1" thickTop="1" thickBot="1" x14ac:dyDescent="0.25">
      <c r="B192" s="365"/>
      <c r="C192" s="365"/>
      <c r="D192" s="698"/>
      <c r="E192" s="695" t="s">
        <v>70</v>
      </c>
      <c r="F192" s="697"/>
      <c r="G192" s="663"/>
      <c r="H192" s="664"/>
      <c r="I192" s="827">
        <f>[3]Abr!I192+[3]May!I192+[3]Jun!I192</f>
        <v>0</v>
      </c>
      <c r="J192" s="827">
        <f>[3]Abr!J192+[3]May!J192+[3]Jun!J192</f>
        <v>0</v>
      </c>
      <c r="K192" s="616"/>
      <c r="L192" s="617"/>
    </row>
    <row r="193" spans="2:12" ht="14.25" customHeight="1" thickTop="1" thickBot="1" x14ac:dyDescent="0.25">
      <c r="B193" s="365"/>
      <c r="C193" s="365"/>
      <c r="D193" s="694"/>
      <c r="E193" s="702" t="s">
        <v>109</v>
      </c>
      <c r="F193" s="660"/>
      <c r="G193" s="660"/>
      <c r="H193" s="660"/>
      <c r="I193" s="827">
        <f>[3]Abr!I193+[3]May!I193+[3]Jun!I193</f>
        <v>0</v>
      </c>
      <c r="J193" s="827">
        <f>[3]Abr!J193+[3]May!J193+[3]Jun!J193</f>
        <v>0</v>
      </c>
      <c r="K193" s="616"/>
      <c r="L193" s="617"/>
    </row>
    <row r="194" spans="2:12" ht="14.25" customHeight="1" thickTop="1" thickBot="1" x14ac:dyDescent="0.25">
      <c r="B194" s="365"/>
      <c r="C194" s="365"/>
      <c r="D194" s="694"/>
      <c r="E194" s="702" t="s">
        <v>38</v>
      </c>
      <c r="F194" s="663"/>
      <c r="G194" s="663"/>
      <c r="H194" s="664"/>
      <c r="I194" s="827">
        <f>[3]Abr!I194+[3]May!I194+[3]Jun!I194</f>
        <v>0</v>
      </c>
      <c r="J194" s="827">
        <f>[3]Abr!J194+[3]May!J194+[3]Jun!J194</f>
        <v>0</v>
      </c>
      <c r="K194" s="616"/>
      <c r="L194" s="617"/>
    </row>
    <row r="195" spans="2:12" ht="14.25" customHeight="1" thickTop="1" thickBot="1" x14ac:dyDescent="0.25">
      <c r="B195" s="365"/>
      <c r="C195" s="365"/>
      <c r="D195" s="694"/>
      <c r="E195" s="703" t="s">
        <v>74</v>
      </c>
      <c r="F195" s="660"/>
      <c r="G195" s="660"/>
      <c r="H195" s="660"/>
      <c r="I195" s="827">
        <f>[3]Abr!I195+[3]May!I195+[3]Jun!I195</f>
        <v>0</v>
      </c>
      <c r="J195" s="827">
        <f>[3]Abr!J195+[3]May!J195+[3]Jun!J195</f>
        <v>0</v>
      </c>
      <c r="K195" s="616"/>
      <c r="L195" s="617"/>
    </row>
    <row r="196" spans="2:12" ht="14.25" customHeight="1" thickTop="1" thickBot="1" x14ac:dyDescent="0.25">
      <c r="B196" s="365"/>
      <c r="C196" s="365"/>
      <c r="D196" s="694"/>
      <c r="E196" s="702" t="s">
        <v>150</v>
      </c>
      <c r="F196" s="663"/>
      <c r="G196" s="663"/>
      <c r="H196" s="664"/>
      <c r="I196" s="827">
        <f>[3]Abr!I196+[3]May!I196+[3]Jun!I196</f>
        <v>0</v>
      </c>
      <c r="J196" s="827">
        <f>[3]Abr!J196+[3]May!J196+[3]Jun!J196</f>
        <v>0</v>
      </c>
      <c r="K196" s="616"/>
      <c r="L196" s="617"/>
    </row>
    <row r="197" spans="2:12" ht="14.25" customHeight="1" thickTop="1" thickBot="1" x14ac:dyDescent="0.25">
      <c r="B197" s="365"/>
      <c r="C197" s="365"/>
      <c r="D197" s="698"/>
      <c r="E197" s="702" t="s">
        <v>52</v>
      </c>
      <c r="F197" s="663"/>
      <c r="G197" s="663"/>
      <c r="H197" s="664"/>
      <c r="I197" s="827">
        <f>[3]Abr!I197+[3]May!I197+[3]Jun!I197</f>
        <v>0</v>
      </c>
      <c r="J197" s="827">
        <f>[3]Abr!J197+[3]May!J197+[3]Jun!J197</f>
        <v>0</v>
      </c>
      <c r="K197" s="616"/>
      <c r="L197" s="617"/>
    </row>
    <row r="198" spans="2:12" ht="14.25" customHeight="1" thickTop="1" thickBot="1" x14ac:dyDescent="0.25">
      <c r="B198" s="365"/>
      <c r="C198" s="365"/>
      <c r="D198" s="698"/>
      <c r="E198" s="704" t="s">
        <v>110</v>
      </c>
      <c r="F198" s="663"/>
      <c r="G198" s="663"/>
      <c r="H198" s="664"/>
      <c r="I198" s="827">
        <f>[3]Abr!I198+[3]May!I198+[3]Jun!I198</f>
        <v>0</v>
      </c>
      <c r="J198" s="827">
        <f>[3]Abr!J198+[3]May!J198+[3]Jun!J198</f>
        <v>0</v>
      </c>
      <c r="K198" s="616"/>
      <c r="L198" s="617"/>
    </row>
    <row r="199" spans="2:12" ht="14.25" customHeight="1" thickTop="1" thickBot="1" x14ac:dyDescent="0.25">
      <c r="B199" s="365"/>
      <c r="C199" s="365"/>
      <c r="D199" s="698"/>
      <c r="E199" s="702" t="s">
        <v>75</v>
      </c>
      <c r="F199" s="663"/>
      <c r="G199" s="663"/>
      <c r="H199" s="664"/>
      <c r="I199" s="827">
        <f>[3]Abr!I199+[3]May!I199+[3]Jun!I199</f>
        <v>0</v>
      </c>
      <c r="J199" s="827">
        <f>[3]Abr!J199+[3]May!J199+[3]Jun!J199</f>
        <v>0</v>
      </c>
      <c r="K199" s="616"/>
      <c r="L199" s="617"/>
    </row>
    <row r="200" spans="2:12" ht="14.25" customHeight="1" thickTop="1" thickBot="1" x14ac:dyDescent="0.25">
      <c r="B200" s="365"/>
      <c r="C200" s="365"/>
      <c r="D200" s="698"/>
      <c r="E200" s="702" t="s">
        <v>111</v>
      </c>
      <c r="F200" s="663"/>
      <c r="G200" s="663"/>
      <c r="H200" s="664"/>
      <c r="I200" s="827">
        <f>[3]Abr!I200+[3]May!I200+[3]Jun!I200</f>
        <v>0</v>
      </c>
      <c r="J200" s="827">
        <f>[3]Abr!J200+[3]May!J200+[3]Jun!J200</f>
        <v>0</v>
      </c>
      <c r="K200" s="616"/>
      <c r="L200" s="617"/>
    </row>
    <row r="201" spans="2:12" ht="14.25" customHeight="1" thickTop="1" thickBot="1" x14ac:dyDescent="0.25">
      <c r="B201" s="365"/>
      <c r="C201" s="365"/>
      <c r="D201" s="698"/>
      <c r="E201" s="702" t="s">
        <v>151</v>
      </c>
      <c r="F201" s="663"/>
      <c r="G201" s="663"/>
      <c r="H201" s="664"/>
      <c r="I201" s="827">
        <f>[3]Abr!I201+[3]May!I201+[3]Jun!I201</f>
        <v>0</v>
      </c>
      <c r="J201" s="827">
        <f>[3]Abr!J201+[3]May!J201+[3]Jun!J201</f>
        <v>0</v>
      </c>
      <c r="K201" s="616"/>
      <c r="L201" s="617"/>
    </row>
    <row r="202" spans="2:12" ht="14.25" customHeight="1" thickTop="1" thickBot="1" x14ac:dyDescent="0.25">
      <c r="B202" s="365"/>
      <c r="C202" s="365"/>
      <c r="D202" s="698"/>
      <c r="E202" s="702" t="s">
        <v>152</v>
      </c>
      <c r="F202" s="663"/>
      <c r="G202" s="663"/>
      <c r="H202" s="664"/>
      <c r="I202" s="827">
        <f>[3]Abr!I202+[3]May!I202+[3]Jun!I202</f>
        <v>0</v>
      </c>
      <c r="J202" s="827">
        <f>[3]Abr!J202+[3]May!J202+[3]Jun!J202</f>
        <v>0</v>
      </c>
      <c r="K202" s="616"/>
      <c r="L202" s="617"/>
    </row>
    <row r="203" spans="2:12" ht="14.25" customHeight="1" thickTop="1" thickBot="1" x14ac:dyDescent="0.25">
      <c r="B203" s="365"/>
      <c r="C203" s="365"/>
      <c r="D203" s="698"/>
      <c r="E203" s="702" t="s">
        <v>153</v>
      </c>
      <c r="F203" s="663"/>
      <c r="G203" s="663"/>
      <c r="H203" s="664"/>
      <c r="I203" s="827">
        <f>[3]Abr!I203+[3]May!I203+[3]Jun!I203</f>
        <v>0</v>
      </c>
      <c r="J203" s="827">
        <f>[3]Abr!J203+[3]May!J203+[3]Jun!J203</f>
        <v>0</v>
      </c>
      <c r="K203" s="616"/>
      <c r="L203" s="617"/>
    </row>
    <row r="204" spans="2:12" ht="14.25" customHeight="1" thickTop="1" thickBot="1" x14ac:dyDescent="0.25">
      <c r="B204" s="365"/>
      <c r="C204" s="365"/>
      <c r="D204" s="698"/>
      <c r="E204" s="702" t="s">
        <v>154</v>
      </c>
      <c r="F204" s="663"/>
      <c r="G204" s="663"/>
      <c r="H204" s="664"/>
      <c r="I204" s="827">
        <f>[3]Abr!I204+[3]May!I204+[3]Jun!I204</f>
        <v>0</v>
      </c>
      <c r="J204" s="827">
        <f>[3]Abr!J204+[3]May!J204+[3]Jun!J204</f>
        <v>0</v>
      </c>
      <c r="K204" s="616"/>
      <c r="L204" s="617"/>
    </row>
    <row r="205" spans="2:12" ht="14.25" customHeight="1" thickTop="1" thickBot="1" x14ac:dyDescent="0.25">
      <c r="B205" s="365"/>
      <c r="C205" s="365"/>
      <c r="D205" s="698"/>
      <c r="E205" s="703" t="s">
        <v>108</v>
      </c>
      <c r="F205" s="663"/>
      <c r="G205" s="663"/>
      <c r="H205" s="664"/>
      <c r="I205" s="827">
        <f>[3]Abr!I205+[3]May!I205+[3]Jun!I205</f>
        <v>0</v>
      </c>
      <c r="J205" s="827">
        <f>[3]Abr!J205+[3]May!J205+[3]Jun!J205</f>
        <v>0</v>
      </c>
      <c r="K205" s="616"/>
      <c r="L205" s="617"/>
    </row>
    <row r="206" spans="2:12" ht="14.25" customHeight="1" thickTop="1" thickBot="1" x14ac:dyDescent="0.25">
      <c r="B206" s="365"/>
      <c r="C206" s="365"/>
      <c r="D206" s="694"/>
      <c r="E206" s="678" t="s">
        <v>105</v>
      </c>
      <c r="F206" s="660"/>
      <c r="G206" s="660"/>
      <c r="H206" s="660"/>
      <c r="I206" s="827">
        <f>[3]Abr!I206+[3]May!I206+[3]Jun!I206</f>
        <v>0</v>
      </c>
      <c r="J206" s="827">
        <f>[3]Abr!J206+[3]May!J206+[3]Jun!J206</f>
        <v>0</v>
      </c>
      <c r="K206" s="616"/>
      <c r="L206" s="617"/>
    </row>
    <row r="207" spans="2:12" ht="14.25" customHeight="1" thickTop="1" thickBot="1" x14ac:dyDescent="0.25">
      <c r="B207" s="365"/>
      <c r="C207" s="365"/>
      <c r="D207" s="68"/>
      <c r="E207" s="702" t="s">
        <v>104</v>
      </c>
      <c r="F207" s="663"/>
      <c r="G207" s="663"/>
      <c r="H207" s="664"/>
      <c r="I207" s="827">
        <f>[3]Abr!I207+[3]May!I207+[3]Jun!I207</f>
        <v>0</v>
      </c>
      <c r="J207" s="827">
        <f>[3]Abr!J207+[3]May!J207+[3]Jun!J207</f>
        <v>0</v>
      </c>
      <c r="K207" s="616"/>
      <c r="L207" s="617"/>
    </row>
    <row r="208" spans="2:12" ht="14.25" customHeight="1" thickTop="1" thickBot="1" x14ac:dyDescent="0.25">
      <c r="B208" s="365"/>
      <c r="C208" s="365"/>
      <c r="D208" s="698"/>
      <c r="E208" s="678" t="s">
        <v>96</v>
      </c>
      <c r="F208" s="663"/>
      <c r="G208" s="663"/>
      <c r="H208" s="664"/>
      <c r="I208" s="827">
        <f>[3]Abr!I208+[3]May!I208+[3]Jun!I208</f>
        <v>0</v>
      </c>
      <c r="J208" s="827">
        <f>[3]Abr!J208+[3]May!J208+[3]Jun!J208</f>
        <v>0</v>
      </c>
      <c r="K208" s="616"/>
      <c r="L208" s="617"/>
    </row>
    <row r="209" spans="2:12" ht="14.25" customHeight="1" thickTop="1" thickBot="1" x14ac:dyDescent="0.25">
      <c r="B209" s="365"/>
      <c r="C209" s="365"/>
      <c r="D209" s="698"/>
      <c r="E209" s="702" t="s">
        <v>155</v>
      </c>
      <c r="F209" s="663"/>
      <c r="G209" s="663"/>
      <c r="H209" s="664"/>
      <c r="I209" s="827">
        <f>[3]Abr!I209+[3]May!I209+[3]Jun!I209</f>
        <v>0</v>
      </c>
      <c r="J209" s="827">
        <f>[3]Abr!J209+[3]May!J209+[3]Jun!J209</f>
        <v>0</v>
      </c>
      <c r="K209" s="616"/>
      <c r="L209" s="617"/>
    </row>
    <row r="210" spans="2:12" ht="14.25" customHeight="1" thickTop="1" thickBot="1" x14ac:dyDescent="0.25">
      <c r="B210" s="365"/>
      <c r="C210" s="365"/>
      <c r="D210" s="706"/>
      <c r="E210" s="216" t="s">
        <v>50</v>
      </c>
      <c r="F210" s="663"/>
      <c r="G210" s="663"/>
      <c r="H210" s="664"/>
      <c r="I210" s="827">
        <f>[3]Abr!I210+[3]May!I210+[3]Jun!I210</f>
        <v>0</v>
      </c>
      <c r="J210" s="827">
        <f>[3]Abr!J210+[3]May!J210+[3]Jun!J210</f>
        <v>0</v>
      </c>
      <c r="K210" s="616"/>
      <c r="L210" s="617"/>
    </row>
    <row r="211" spans="2:12" ht="16.5" thickTop="1" thickBot="1" x14ac:dyDescent="0.25">
      <c r="B211" s="365"/>
      <c r="C211" s="365"/>
      <c r="D211" s="75" t="s">
        <v>157</v>
      </c>
      <c r="E211" s="220"/>
      <c r="F211" s="171"/>
      <c r="G211" s="171"/>
      <c r="H211" s="172"/>
      <c r="I211" s="769">
        <f>SUM(I212:J214)</f>
        <v>10</v>
      </c>
      <c r="J211" s="770"/>
      <c r="K211" s="616"/>
      <c r="L211" s="617"/>
    </row>
    <row r="212" spans="2:12" ht="14.25" thickTop="1" thickBot="1" x14ac:dyDescent="0.25">
      <c r="B212" s="365"/>
      <c r="C212" s="365"/>
      <c r="D212" s="707"/>
      <c r="E212" s="688" t="s">
        <v>115</v>
      </c>
      <c r="F212" s="663"/>
      <c r="G212" s="663"/>
      <c r="H212" s="664"/>
      <c r="I212" s="827">
        <f>[3]Abr!I212+[3]May!I212+[3]Jun!I212</f>
        <v>6</v>
      </c>
      <c r="J212" s="827">
        <f>[3]Abr!J212+[3]May!J212+[3]Jun!J212</f>
        <v>0</v>
      </c>
      <c r="K212" s="616"/>
      <c r="L212" s="617"/>
    </row>
    <row r="213" spans="2:12" ht="14.25" thickTop="1" thickBot="1" x14ac:dyDescent="0.25">
      <c r="B213" s="365"/>
      <c r="C213" s="365"/>
      <c r="D213" s="708"/>
      <c r="E213" s="688" t="s">
        <v>158</v>
      </c>
      <c r="F213" s="663"/>
      <c r="G213" s="663"/>
      <c r="H213" s="664"/>
      <c r="I213" s="827">
        <f>[3]Abr!I213+[3]May!I213+[3]Jun!I213</f>
        <v>0</v>
      </c>
      <c r="J213" s="827">
        <f>[3]Abr!J213+[3]May!J213+[3]Jun!J213</f>
        <v>0</v>
      </c>
      <c r="K213" s="616"/>
      <c r="L213" s="617"/>
    </row>
    <row r="214" spans="2:12" ht="14.25" thickTop="1" thickBot="1" x14ac:dyDescent="0.25">
      <c r="B214" s="365"/>
      <c r="C214" s="365"/>
      <c r="D214" s="708"/>
      <c r="E214" s="688" t="s">
        <v>159</v>
      </c>
      <c r="F214" s="668"/>
      <c r="G214" s="668"/>
      <c r="H214" s="669"/>
      <c r="I214" s="827">
        <f>[3]Abr!I214+[3]May!I214+[3]Jun!I214</f>
        <v>4</v>
      </c>
      <c r="J214" s="827">
        <f>[3]Abr!J214+[3]May!J214+[3]Jun!J214</f>
        <v>0</v>
      </c>
      <c r="K214" s="616"/>
      <c r="L214" s="617"/>
    </row>
    <row r="215" spans="2:12" ht="16.5" thickTop="1" thickBot="1" x14ac:dyDescent="0.3">
      <c r="B215" s="365"/>
      <c r="C215" s="365"/>
      <c r="D215" s="633"/>
      <c r="E215" s="224" t="s">
        <v>116</v>
      </c>
      <c r="F215" s="709"/>
      <c r="G215" s="709"/>
      <c r="H215" s="710"/>
      <c r="I215" s="815">
        <f>(I216+I217)</f>
        <v>0</v>
      </c>
      <c r="J215" s="815"/>
      <c r="K215" s="616"/>
      <c r="L215" s="617"/>
    </row>
    <row r="216" spans="2:12" ht="14.25" thickTop="1" thickBot="1" x14ac:dyDescent="0.25">
      <c r="B216" s="365"/>
      <c r="C216" s="365"/>
      <c r="D216" s="708"/>
      <c r="E216" s="711" t="s">
        <v>175</v>
      </c>
      <c r="F216" s="663"/>
      <c r="G216" s="663"/>
      <c r="H216" s="664"/>
      <c r="I216" s="827">
        <f>[3]Abr!I216+[3]May!I216+[3]Jun!I216</f>
        <v>0</v>
      </c>
      <c r="J216" s="827">
        <f>[3]Abr!J216+[3]May!J216+[3]Jun!J216</f>
        <v>0</v>
      </c>
      <c r="K216" s="616"/>
      <c r="L216" s="617"/>
    </row>
    <row r="217" spans="2:12" ht="14.25" thickTop="1" thickBot="1" x14ac:dyDescent="0.25">
      <c r="B217"/>
      <c r="C217" s="365"/>
      <c r="D217" s="28"/>
      <c r="E217" s="712" t="s">
        <v>176</v>
      </c>
      <c r="F217" s="713"/>
      <c r="G217" s="713"/>
      <c r="H217" s="714"/>
      <c r="I217" s="827">
        <f>[3]Abr!I217+[3]May!I217+[3]Jun!I217</f>
        <v>0</v>
      </c>
      <c r="J217" s="827">
        <f>[3]Abr!J217+[3]May!J217+[3]Jun!J217</f>
        <v>0</v>
      </c>
      <c r="K217" s="616"/>
      <c r="L217" s="617"/>
    </row>
    <row r="218" spans="2:12" ht="15.75" thickTop="1" thickBot="1" x14ac:dyDescent="0.25">
      <c r="B218" s="365"/>
      <c r="C218" s="365"/>
      <c r="D218" s="708"/>
      <c r="E218" s="223" t="s">
        <v>120</v>
      </c>
      <c r="F218" s="217"/>
      <c r="G218" s="217"/>
      <c r="H218" s="218"/>
      <c r="I218" s="815">
        <f>(I219+I220+I221+I222)</f>
        <v>0</v>
      </c>
      <c r="J218" s="815"/>
      <c r="K218" s="616"/>
      <c r="L218" s="617"/>
    </row>
    <row r="219" spans="2:12" ht="14.25" thickTop="1" thickBot="1" x14ac:dyDescent="0.25">
      <c r="B219" s="365"/>
      <c r="C219" s="365"/>
      <c r="D219" s="708"/>
      <c r="E219" s="716" t="s">
        <v>160</v>
      </c>
      <c r="F219" s="684"/>
      <c r="G219" s="684"/>
      <c r="H219" s="717"/>
      <c r="I219" s="827">
        <f>[3]Abr!I219+[3]May!I219+[3]Jun!I219</f>
        <v>0</v>
      </c>
      <c r="J219" s="827">
        <f>[3]Abr!J219+[3]May!J219+[3]Jun!J219</f>
        <v>0</v>
      </c>
      <c r="K219" s="616"/>
      <c r="L219" s="617"/>
    </row>
    <row r="220" spans="2:12" ht="14.25" thickTop="1" thickBot="1" x14ac:dyDescent="0.25">
      <c r="B220" s="365"/>
      <c r="C220" s="365"/>
      <c r="D220" s="708"/>
      <c r="E220" s="716" t="s">
        <v>118</v>
      </c>
      <c r="F220" s="684"/>
      <c r="G220" s="684"/>
      <c r="H220" s="717"/>
      <c r="I220" s="827">
        <f>[3]Abr!I220+[3]May!I220+[3]Jun!I220</f>
        <v>0</v>
      </c>
      <c r="J220" s="827">
        <f>[3]Abr!J220+[3]May!J220+[3]Jun!J220</f>
        <v>0</v>
      </c>
      <c r="K220" s="616"/>
      <c r="L220" s="617"/>
    </row>
    <row r="221" spans="2:12" ht="14.25" thickTop="1" thickBot="1" x14ac:dyDescent="0.25">
      <c r="B221" s="365"/>
      <c r="C221" s="365"/>
      <c r="D221" s="708"/>
      <c r="E221" s="716" t="s">
        <v>119</v>
      </c>
      <c r="F221" s="684"/>
      <c r="G221" s="684"/>
      <c r="H221" s="717"/>
      <c r="I221" s="827">
        <f>[3]Abr!I221+[3]May!I221+[3]Jun!I221</f>
        <v>0</v>
      </c>
      <c r="J221" s="827">
        <f>[3]Abr!J221+[3]May!J221+[3]Jun!J221</f>
        <v>0</v>
      </c>
      <c r="K221" s="616"/>
      <c r="L221" s="617"/>
    </row>
    <row r="222" spans="2:12" ht="14.25" thickTop="1" thickBot="1" x14ac:dyDescent="0.25">
      <c r="B222" s="365"/>
      <c r="C222" s="365"/>
      <c r="D222" s="708"/>
      <c r="E222" s="704" t="s">
        <v>161</v>
      </c>
      <c r="F222" s="663"/>
      <c r="G222" s="663"/>
      <c r="H222" s="664"/>
      <c r="I222" s="827">
        <f>[3]Abr!I222+[3]May!I222+[3]Jun!I222</f>
        <v>0</v>
      </c>
      <c r="J222" s="827">
        <f>[3]Abr!J222+[3]May!J222+[3]Jun!J222</f>
        <v>0</v>
      </c>
      <c r="K222" s="616"/>
      <c r="L222" s="617"/>
    </row>
    <row r="223" spans="2:12" ht="16.5" thickTop="1" thickBot="1" x14ac:dyDescent="0.25">
      <c r="B223" s="365"/>
      <c r="C223" s="365"/>
      <c r="D223" s="221" t="s">
        <v>162</v>
      </c>
      <c r="E223" s="220"/>
      <c r="F223" s="220"/>
      <c r="G223" s="220"/>
      <c r="H223" s="222"/>
      <c r="I223" s="769">
        <f>(I224+I225+I226)</f>
        <v>0</v>
      </c>
      <c r="J223" s="770"/>
      <c r="K223" s="616"/>
      <c r="L223" s="617"/>
    </row>
    <row r="224" spans="2:12" ht="14.25" thickTop="1" thickBot="1" x14ac:dyDescent="0.25">
      <c r="B224" s="365"/>
      <c r="C224" s="365"/>
      <c r="D224" s="708"/>
      <c r="E224" s="718" t="s">
        <v>10</v>
      </c>
      <c r="F224" s="660"/>
      <c r="G224" s="660"/>
      <c r="H224" s="660"/>
      <c r="I224" s="827">
        <f>[3]Abr!I224+[3]May!I224+[3]Jun!I224</f>
        <v>0</v>
      </c>
      <c r="J224" s="827">
        <f>[3]Abr!J224+[3]May!J224+[3]Jun!J224</f>
        <v>0</v>
      </c>
      <c r="K224" s="616"/>
      <c r="L224" s="617"/>
    </row>
    <row r="225" spans="2:13" ht="14.25" thickTop="1" thickBot="1" x14ac:dyDescent="0.25">
      <c r="B225" s="365"/>
      <c r="C225" s="365"/>
      <c r="D225" s="708"/>
      <c r="E225" s="688" t="s">
        <v>163</v>
      </c>
      <c r="F225" s="663"/>
      <c r="G225" s="663"/>
      <c r="H225" s="664"/>
      <c r="I225" s="827">
        <f>[3]Abr!I225+[3]May!I225+[3]Jun!I225</f>
        <v>0</v>
      </c>
      <c r="J225" s="827">
        <f>[3]Abr!J225+[3]May!J225+[3]Jun!J225</f>
        <v>0</v>
      </c>
      <c r="K225" s="616"/>
      <c r="L225" s="617"/>
    </row>
    <row r="226" spans="2:13" ht="14.25" thickTop="1" thickBot="1" x14ac:dyDescent="0.25">
      <c r="B226" s="365"/>
      <c r="C226" s="365"/>
      <c r="D226" s="708"/>
      <c r="E226" s="719" t="s">
        <v>164</v>
      </c>
      <c r="F226" s="668"/>
      <c r="G226" s="668"/>
      <c r="H226" s="669"/>
      <c r="I226" s="827">
        <f>[3]Abr!I226+[3]May!I226+[3]Jun!I226</f>
        <v>0</v>
      </c>
      <c r="J226" s="827">
        <f>[3]Abr!J226+[3]May!J226+[3]Jun!J226</f>
        <v>0</v>
      </c>
      <c r="K226" s="616"/>
      <c r="L226" s="617"/>
    </row>
    <row r="227" spans="2:13" ht="16.5" thickTop="1" thickBot="1" x14ac:dyDescent="0.25">
      <c r="B227" s="365"/>
      <c r="C227" s="365"/>
      <c r="D227" s="221" t="s">
        <v>165</v>
      </c>
      <c r="E227" s="220"/>
      <c r="F227" s="220"/>
      <c r="G227" s="220"/>
      <c r="H227" s="222"/>
      <c r="I227" s="769">
        <f>(I228+I229+I230+I231)</f>
        <v>0</v>
      </c>
      <c r="J227" s="770"/>
      <c r="K227" s="616"/>
      <c r="L227" s="617"/>
      <c r="M227" s="720"/>
    </row>
    <row r="228" spans="2:13" ht="14.25" thickTop="1" thickBot="1" x14ac:dyDescent="0.25">
      <c r="B228" s="365"/>
      <c r="C228" s="365"/>
      <c r="D228" s="707"/>
      <c r="E228" s="688" t="s">
        <v>10</v>
      </c>
      <c r="F228" s="663"/>
      <c r="G228" s="663"/>
      <c r="H228" s="664"/>
      <c r="I228" s="827">
        <f>[3]Abr!I228+[3]May!I228+[3]Jun!I228</f>
        <v>0</v>
      </c>
      <c r="J228" s="827">
        <f>[3]Abr!J228+[3]May!J228+[3]Jun!J228</f>
        <v>0</v>
      </c>
      <c r="K228" s="616"/>
      <c r="L228" s="617"/>
    </row>
    <row r="229" spans="2:13" ht="14.25" thickTop="1" thickBot="1" x14ac:dyDescent="0.25">
      <c r="B229" s="365"/>
      <c r="C229" s="365"/>
      <c r="D229" s="708"/>
      <c r="E229" s="688" t="s">
        <v>163</v>
      </c>
      <c r="F229" s="663"/>
      <c r="G229" s="663"/>
      <c r="H229" s="664"/>
      <c r="I229" s="827">
        <f>[3]Abr!I229+[3]May!I229+[3]Jun!I229</f>
        <v>0</v>
      </c>
      <c r="J229" s="827">
        <f>[3]Abr!J229+[3]May!J229+[3]Jun!J229</f>
        <v>0</v>
      </c>
      <c r="K229" s="616"/>
      <c r="L229" s="721"/>
    </row>
    <row r="230" spans="2:13" ht="14.25" thickTop="1" thickBot="1" x14ac:dyDescent="0.25">
      <c r="B230" s="365"/>
      <c r="C230" s="365"/>
      <c r="D230" s="708"/>
      <c r="E230" s="719" t="s">
        <v>164</v>
      </c>
      <c r="F230" s="668"/>
      <c r="G230" s="668"/>
      <c r="H230" s="669"/>
      <c r="I230" s="827">
        <f>[3]Abr!I230+[3]May!I230+[3]Jun!I230</f>
        <v>0</v>
      </c>
      <c r="J230" s="827">
        <f>[3]Abr!J230+[3]May!J230+[3]Jun!J230</f>
        <v>0</v>
      </c>
      <c r="K230" s="616"/>
      <c r="L230" s="617"/>
    </row>
    <row r="231" spans="2:13" ht="14.25" thickTop="1" thickBot="1" x14ac:dyDescent="0.25">
      <c r="B231" s="365"/>
      <c r="C231" s="365"/>
      <c r="D231" s="708"/>
      <c r="E231" s="719" t="s">
        <v>166</v>
      </c>
      <c r="F231" s="668"/>
      <c r="G231" s="668"/>
      <c r="H231" s="669"/>
      <c r="I231" s="827">
        <f>[3]Abr!I231+[3]May!I231+[3]Jun!I231</f>
        <v>0</v>
      </c>
      <c r="J231" s="827">
        <f>[3]Abr!J231+[3]May!J231+[3]Jun!J231</f>
        <v>0</v>
      </c>
      <c r="K231" s="616"/>
      <c r="L231" s="617"/>
    </row>
    <row r="232" spans="2:13" ht="16.5" thickTop="1" thickBot="1" x14ac:dyDescent="0.3">
      <c r="B232" s="365"/>
      <c r="C232" s="365"/>
      <c r="D232" s="708"/>
      <c r="E232" s="848" t="s">
        <v>31</v>
      </c>
      <c r="F232" s="849"/>
      <c r="G232" s="849"/>
      <c r="H232" s="850"/>
      <c r="I232" s="815">
        <f>(I233+I234+I235+I236)</f>
        <v>0</v>
      </c>
      <c r="J232" s="815"/>
      <c r="K232" s="616"/>
      <c r="L232" s="617"/>
    </row>
    <row r="233" spans="2:13" ht="14.25" thickTop="1" thickBot="1" x14ac:dyDescent="0.25">
      <c r="B233" s="365"/>
      <c r="C233" s="365"/>
      <c r="D233" s="708"/>
      <c r="E233" s="718" t="s">
        <v>10</v>
      </c>
      <c r="F233" s="660"/>
      <c r="G233" s="660"/>
      <c r="H233" s="660"/>
      <c r="I233" s="827">
        <f>[3]Abr!I233+[3]May!I233+[3]Jun!I233</f>
        <v>0</v>
      </c>
      <c r="J233" s="827">
        <f>[3]Abr!J233+[3]May!J233+[3]Jun!J233</f>
        <v>0</v>
      </c>
      <c r="K233" s="616"/>
      <c r="L233" s="617"/>
    </row>
    <row r="234" spans="2:13" ht="14.25" thickTop="1" thickBot="1" x14ac:dyDescent="0.25">
      <c r="B234" s="365"/>
      <c r="C234" s="365"/>
      <c r="D234" s="708"/>
      <c r="E234" s="688" t="s">
        <v>163</v>
      </c>
      <c r="F234" s="663"/>
      <c r="G234" s="663"/>
      <c r="H234" s="664"/>
      <c r="I234" s="827">
        <f>[3]Abr!I234+[3]May!I234+[3]Jun!I234</f>
        <v>0</v>
      </c>
      <c r="J234" s="827">
        <f>[3]Abr!J234+[3]May!J234+[3]Jun!J234</f>
        <v>0</v>
      </c>
      <c r="K234" s="616"/>
      <c r="L234" s="617"/>
    </row>
    <row r="235" spans="2:13" ht="14.25" thickTop="1" thickBot="1" x14ac:dyDescent="0.25">
      <c r="B235" s="365"/>
      <c r="C235" s="365"/>
      <c r="D235" s="708"/>
      <c r="E235" s="719" t="s">
        <v>164</v>
      </c>
      <c r="F235" s="668"/>
      <c r="G235" s="668"/>
      <c r="H235" s="669"/>
      <c r="I235" s="827">
        <f>[3]Abr!I235+[3]May!I235+[3]Jun!I235</f>
        <v>0</v>
      </c>
      <c r="J235" s="827">
        <f>[3]Abr!J235+[3]May!J235+[3]Jun!J235</f>
        <v>0</v>
      </c>
      <c r="K235" s="616"/>
      <c r="L235" s="617"/>
    </row>
    <row r="236" spans="2:13" ht="14.25" thickTop="1" thickBot="1" x14ac:dyDescent="0.25">
      <c r="B236" s="365"/>
      <c r="C236" s="365"/>
      <c r="D236" s="708"/>
      <c r="E236" s="688" t="s">
        <v>44</v>
      </c>
      <c r="F236" s="668"/>
      <c r="G236" s="668"/>
      <c r="H236" s="669"/>
      <c r="I236" s="827">
        <f>[3]Abr!I236+[3]May!I236+[3]Jun!I236</f>
        <v>0</v>
      </c>
      <c r="J236" s="827">
        <f>[3]Abr!J236+[3]May!J236+[3]Jun!J236</f>
        <v>0</v>
      </c>
      <c r="K236" s="616"/>
      <c r="L236" s="617"/>
    </row>
    <row r="237" spans="2:13" ht="16.5" thickTop="1" thickBot="1" x14ac:dyDescent="0.25">
      <c r="B237" s="365"/>
      <c r="C237" s="722"/>
      <c r="D237" s="599" t="s">
        <v>171</v>
      </c>
      <c r="E237" s="155"/>
      <c r="F237" s="723"/>
      <c r="G237" s="681"/>
      <c r="H237" s="693"/>
      <c r="I237" s="787">
        <f>(I238+I239+I240+I241)</f>
        <v>14</v>
      </c>
      <c r="J237" s="787"/>
      <c r="K237" s="365"/>
      <c r="L237" s="617"/>
    </row>
    <row r="238" spans="2:13" ht="14.25" thickTop="1" thickBot="1" x14ac:dyDescent="0.25">
      <c r="B238" s="365"/>
      <c r="C238" s="609"/>
      <c r="D238" s="724"/>
      <c r="E238" s="725" t="s">
        <v>167</v>
      </c>
      <c r="F238" s="713"/>
      <c r="G238" s="713"/>
      <c r="H238" s="714"/>
      <c r="I238" s="827">
        <f>[3]Abr!I238+[3]May!I238+[3]Jun!I238</f>
        <v>0</v>
      </c>
      <c r="J238" s="827">
        <f>[3]Abr!J238+[3]May!J238+[3]Jun!J238</f>
        <v>0</v>
      </c>
      <c r="K238" s="365"/>
      <c r="L238" s="617"/>
    </row>
    <row r="239" spans="2:13" ht="12.75" customHeight="1" thickTop="1" thickBot="1" x14ac:dyDescent="0.25">
      <c r="B239" s="365"/>
      <c r="C239" s="87"/>
      <c r="D239" s="722"/>
      <c r="E239" s="713" t="s">
        <v>168</v>
      </c>
      <c r="F239" s="713"/>
      <c r="G239" s="713"/>
      <c r="H239" s="713"/>
      <c r="I239" s="827">
        <f>[3]Abr!I239+[3]May!I239+[3]Jun!I239</f>
        <v>7</v>
      </c>
      <c r="J239" s="827">
        <f>[3]Abr!J239+[3]May!J239+[3]Jun!J239</f>
        <v>0</v>
      </c>
      <c r="K239" s="365"/>
    </row>
    <row r="240" spans="2:13" ht="12.75" customHeight="1" thickTop="1" thickBot="1" x14ac:dyDescent="0.25">
      <c r="B240" s="365"/>
      <c r="C240" s="87"/>
      <c r="D240" s="722"/>
      <c r="E240" s="726" t="s">
        <v>169</v>
      </c>
      <c r="F240" s="713"/>
      <c r="G240" s="713"/>
      <c r="H240" s="714"/>
      <c r="I240" s="827">
        <f>[3]Abr!I240+[3]May!I240+[3]Jun!I240</f>
        <v>7</v>
      </c>
      <c r="J240" s="827">
        <f>[3]Abr!J240+[3]May!J240+[3]Jun!J240</f>
        <v>0</v>
      </c>
      <c r="K240" s="365"/>
    </row>
    <row r="241" spans="2:11" ht="13.5" customHeight="1" thickTop="1" thickBot="1" x14ac:dyDescent="0.25">
      <c r="B241" s="365"/>
      <c r="C241" s="87"/>
      <c r="D241" s="722"/>
      <c r="E241" s="726" t="s">
        <v>170</v>
      </c>
      <c r="F241" s="713"/>
      <c r="G241" s="713"/>
      <c r="H241" s="714"/>
      <c r="I241" s="827">
        <f>[3]Abr!I241+[3]May!I241+[3]Jun!I241</f>
        <v>0</v>
      </c>
      <c r="J241" s="827">
        <f>[3]Abr!J241+[3]May!J241+[3]Jun!J241</f>
        <v>0</v>
      </c>
      <c r="K241" s="365"/>
    </row>
    <row r="242" spans="2:11" ht="15" customHeight="1" thickTop="1" thickBot="1" x14ac:dyDescent="0.3">
      <c r="B242" s="365"/>
      <c r="C242" s="10"/>
      <c r="D242" s="708"/>
      <c r="E242" s="224" t="s">
        <v>40</v>
      </c>
      <c r="F242" s="709"/>
      <c r="G242" s="709"/>
      <c r="H242" s="710"/>
      <c r="I242" s="815">
        <f>I243+I244+I245</f>
        <v>0</v>
      </c>
      <c r="J242" s="815"/>
      <c r="K242" s="365"/>
    </row>
    <row r="243" spans="2:11" ht="13.5" customHeight="1" thickTop="1" thickBot="1" x14ac:dyDescent="0.25">
      <c r="B243" s="365"/>
      <c r="C243" s="365"/>
      <c r="D243" s="708"/>
      <c r="E243" s="186" t="s">
        <v>13</v>
      </c>
      <c r="F243" s="663"/>
      <c r="G243" s="663"/>
      <c r="H243" s="664"/>
      <c r="I243" s="827">
        <f>[3]Abr!I243+[3]May!I243+[3]Jun!I243</f>
        <v>0</v>
      </c>
      <c r="J243" s="827">
        <f>[3]Abr!J243+[3]May!J243+[3]Jun!J243</f>
        <v>0</v>
      </c>
      <c r="K243" s="365"/>
    </row>
    <row r="244" spans="2:11" ht="13.5" customHeight="1" thickTop="1" thickBot="1" x14ac:dyDescent="0.25">
      <c r="B244" s="365"/>
      <c r="C244" s="10"/>
      <c r="D244" s="708"/>
      <c r="E244" s="187" t="s">
        <v>14</v>
      </c>
      <c r="F244" s="713"/>
      <c r="G244" s="713"/>
      <c r="H244" s="714"/>
      <c r="I244" s="827">
        <f>[3]Abr!I244+[3]May!I244+[3]Jun!I244</f>
        <v>0</v>
      </c>
      <c r="J244" s="827">
        <f>[3]Abr!J244+[3]May!J244+[3]Jun!J244</f>
        <v>0</v>
      </c>
      <c r="K244" s="365"/>
    </row>
    <row r="245" spans="2:11" ht="15.75" customHeight="1" thickTop="1" thickBot="1" x14ac:dyDescent="0.25">
      <c r="B245" s="365"/>
      <c r="C245" s="10"/>
      <c r="D245" s="708"/>
      <c r="E245" s="727" t="s">
        <v>121</v>
      </c>
      <c r="F245" s="713"/>
      <c r="G245" s="713"/>
      <c r="H245" s="714"/>
      <c r="I245" s="827">
        <f>[3]Abr!I245+[3]May!I245+[3]Jun!I245</f>
        <v>0</v>
      </c>
      <c r="J245" s="827">
        <f>[3]Abr!J245+[3]May!J245+[3]Jun!J245</f>
        <v>0</v>
      </c>
      <c r="K245" s="633"/>
    </row>
    <row r="246" spans="2:11" ht="17.25" thickTop="1" thickBot="1" x14ac:dyDescent="0.25">
      <c r="B246" s="365"/>
      <c r="C246" s="190" t="s">
        <v>172</v>
      </c>
      <c r="D246" s="189"/>
      <c r="E246" s="189"/>
      <c r="F246" s="189"/>
      <c r="G246" s="191"/>
      <c r="H246" s="769" t="s">
        <v>0</v>
      </c>
      <c r="I246" s="854"/>
      <c r="J246" s="770"/>
      <c r="K246" s="365"/>
    </row>
    <row r="247" spans="2:11" ht="16.5" thickTop="1" x14ac:dyDescent="0.2">
      <c r="B247" s="365"/>
      <c r="C247" s="192"/>
      <c r="D247" s="193"/>
      <c r="E247" s="193"/>
      <c r="F247" s="193"/>
      <c r="G247" s="194"/>
      <c r="H247" s="855">
        <f>(F10+J15-F21+J77-H89)</f>
        <v>31</v>
      </c>
      <c r="I247" s="856"/>
      <c r="J247" s="857"/>
      <c r="K247" s="365"/>
    </row>
    <row r="248" spans="2:11" ht="16.5" thickBot="1" x14ac:dyDescent="0.25">
      <c r="B248" s="633"/>
      <c r="C248" s="195"/>
      <c r="D248" s="196"/>
      <c r="E248" s="196"/>
      <c r="F248" s="196"/>
      <c r="G248" s="197"/>
      <c r="H248" s="858"/>
      <c r="I248" s="859"/>
      <c r="J248" s="860"/>
      <c r="K248" s="633"/>
    </row>
    <row r="249" spans="2:11" ht="13.5" thickTop="1" x14ac:dyDescent="0.2">
      <c r="E249" s="614"/>
    </row>
    <row r="251" spans="2:11" x14ac:dyDescent="0.2">
      <c r="E251" s="728"/>
    </row>
    <row r="252" spans="2:11" x14ac:dyDescent="0.2">
      <c r="E252" s="728"/>
    </row>
    <row r="253" spans="2:11" x14ac:dyDescent="0.2">
      <c r="E253" s="728"/>
    </row>
    <row r="254" spans="2:11" x14ac:dyDescent="0.2">
      <c r="E254" s="728"/>
    </row>
    <row r="255" spans="2:11" x14ac:dyDescent="0.2">
      <c r="E255" s="728"/>
    </row>
    <row r="256" spans="2:11" x14ac:dyDescent="0.2">
      <c r="E256" s="614"/>
    </row>
    <row r="258" spans="5:5" x14ac:dyDescent="0.2">
      <c r="E258" s="614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zoomScale="80" zoomScaleNormal="80" zoomScaleSheetLayoutView="75" workbookViewId="0">
      <selection activeCell="H41" sqref="H41"/>
    </sheetView>
  </sheetViews>
  <sheetFormatPr baseColWidth="10" defaultRowHeight="12.75" x14ac:dyDescent="0.2"/>
  <cols>
    <col min="1" max="1" width="7.5703125" style="608" customWidth="1"/>
    <col min="2" max="2" width="18.7109375" style="608" customWidth="1"/>
    <col min="3" max="3" width="13.5703125" style="608" customWidth="1"/>
    <col min="4" max="4" width="13.85546875" style="608" customWidth="1"/>
    <col min="5" max="5" width="46.85546875" style="608" customWidth="1"/>
    <col min="6" max="6" width="9.28515625" style="608" customWidth="1"/>
    <col min="7" max="7" width="7.7109375" style="608" customWidth="1"/>
    <col min="8" max="8" width="8.7109375" style="608" customWidth="1"/>
    <col min="9" max="9" width="7.85546875" style="608" customWidth="1"/>
    <col min="10" max="10" width="9.7109375" style="608" customWidth="1"/>
    <col min="11" max="17" width="7.7109375" style="608" customWidth="1"/>
    <col min="18" max="256" width="11.42578125" style="608"/>
    <col min="257" max="257" width="7.5703125" style="608" customWidth="1"/>
    <col min="258" max="258" width="18.7109375" style="608" customWidth="1"/>
    <col min="259" max="259" width="13.5703125" style="608" customWidth="1"/>
    <col min="260" max="260" width="13.85546875" style="608" customWidth="1"/>
    <col min="261" max="261" width="46.85546875" style="608" customWidth="1"/>
    <col min="262" max="262" width="9.28515625" style="608" customWidth="1"/>
    <col min="263" max="263" width="7.7109375" style="608" customWidth="1"/>
    <col min="264" max="264" width="8.7109375" style="608" customWidth="1"/>
    <col min="265" max="265" width="7.85546875" style="608" customWidth="1"/>
    <col min="266" max="266" width="9.7109375" style="608" customWidth="1"/>
    <col min="267" max="273" width="7.7109375" style="608" customWidth="1"/>
    <col min="274" max="512" width="11.42578125" style="608"/>
    <col min="513" max="513" width="7.5703125" style="608" customWidth="1"/>
    <col min="514" max="514" width="18.7109375" style="608" customWidth="1"/>
    <col min="515" max="515" width="13.5703125" style="608" customWidth="1"/>
    <col min="516" max="516" width="13.85546875" style="608" customWidth="1"/>
    <col min="517" max="517" width="46.85546875" style="608" customWidth="1"/>
    <col min="518" max="518" width="9.28515625" style="608" customWidth="1"/>
    <col min="519" max="519" width="7.7109375" style="608" customWidth="1"/>
    <col min="520" max="520" width="8.7109375" style="608" customWidth="1"/>
    <col min="521" max="521" width="7.85546875" style="608" customWidth="1"/>
    <col min="522" max="522" width="9.7109375" style="608" customWidth="1"/>
    <col min="523" max="529" width="7.7109375" style="608" customWidth="1"/>
    <col min="530" max="768" width="11.42578125" style="608"/>
    <col min="769" max="769" width="7.5703125" style="608" customWidth="1"/>
    <col min="770" max="770" width="18.7109375" style="608" customWidth="1"/>
    <col min="771" max="771" width="13.5703125" style="608" customWidth="1"/>
    <col min="772" max="772" width="13.85546875" style="608" customWidth="1"/>
    <col min="773" max="773" width="46.85546875" style="608" customWidth="1"/>
    <col min="774" max="774" width="9.28515625" style="608" customWidth="1"/>
    <col min="775" max="775" width="7.7109375" style="608" customWidth="1"/>
    <col min="776" max="776" width="8.7109375" style="608" customWidth="1"/>
    <col min="777" max="777" width="7.85546875" style="608" customWidth="1"/>
    <col min="778" max="778" width="9.7109375" style="608" customWidth="1"/>
    <col min="779" max="785" width="7.7109375" style="608" customWidth="1"/>
    <col min="786" max="1024" width="11.42578125" style="608"/>
    <col min="1025" max="1025" width="7.5703125" style="608" customWidth="1"/>
    <col min="1026" max="1026" width="18.7109375" style="608" customWidth="1"/>
    <col min="1027" max="1027" width="13.5703125" style="608" customWidth="1"/>
    <col min="1028" max="1028" width="13.85546875" style="608" customWidth="1"/>
    <col min="1029" max="1029" width="46.85546875" style="608" customWidth="1"/>
    <col min="1030" max="1030" width="9.28515625" style="608" customWidth="1"/>
    <col min="1031" max="1031" width="7.7109375" style="608" customWidth="1"/>
    <col min="1032" max="1032" width="8.7109375" style="608" customWidth="1"/>
    <col min="1033" max="1033" width="7.85546875" style="608" customWidth="1"/>
    <col min="1034" max="1034" width="9.7109375" style="608" customWidth="1"/>
    <col min="1035" max="1041" width="7.7109375" style="608" customWidth="1"/>
    <col min="1042" max="1280" width="11.42578125" style="608"/>
    <col min="1281" max="1281" width="7.5703125" style="608" customWidth="1"/>
    <col min="1282" max="1282" width="18.7109375" style="608" customWidth="1"/>
    <col min="1283" max="1283" width="13.5703125" style="608" customWidth="1"/>
    <col min="1284" max="1284" width="13.85546875" style="608" customWidth="1"/>
    <col min="1285" max="1285" width="46.85546875" style="608" customWidth="1"/>
    <col min="1286" max="1286" width="9.28515625" style="608" customWidth="1"/>
    <col min="1287" max="1287" width="7.7109375" style="608" customWidth="1"/>
    <col min="1288" max="1288" width="8.7109375" style="608" customWidth="1"/>
    <col min="1289" max="1289" width="7.85546875" style="608" customWidth="1"/>
    <col min="1290" max="1290" width="9.7109375" style="608" customWidth="1"/>
    <col min="1291" max="1297" width="7.7109375" style="608" customWidth="1"/>
    <col min="1298" max="1536" width="11.42578125" style="608"/>
    <col min="1537" max="1537" width="7.5703125" style="608" customWidth="1"/>
    <col min="1538" max="1538" width="18.7109375" style="608" customWidth="1"/>
    <col min="1539" max="1539" width="13.5703125" style="608" customWidth="1"/>
    <col min="1540" max="1540" width="13.85546875" style="608" customWidth="1"/>
    <col min="1541" max="1541" width="46.85546875" style="608" customWidth="1"/>
    <col min="1542" max="1542" width="9.28515625" style="608" customWidth="1"/>
    <col min="1543" max="1543" width="7.7109375" style="608" customWidth="1"/>
    <col min="1544" max="1544" width="8.7109375" style="608" customWidth="1"/>
    <col min="1545" max="1545" width="7.85546875" style="608" customWidth="1"/>
    <col min="1546" max="1546" width="9.7109375" style="608" customWidth="1"/>
    <col min="1547" max="1553" width="7.7109375" style="608" customWidth="1"/>
    <col min="1554" max="1792" width="11.42578125" style="608"/>
    <col min="1793" max="1793" width="7.5703125" style="608" customWidth="1"/>
    <col min="1794" max="1794" width="18.7109375" style="608" customWidth="1"/>
    <col min="1795" max="1795" width="13.5703125" style="608" customWidth="1"/>
    <col min="1796" max="1796" width="13.85546875" style="608" customWidth="1"/>
    <col min="1797" max="1797" width="46.85546875" style="608" customWidth="1"/>
    <col min="1798" max="1798" width="9.28515625" style="608" customWidth="1"/>
    <col min="1799" max="1799" width="7.7109375" style="608" customWidth="1"/>
    <col min="1800" max="1800" width="8.7109375" style="608" customWidth="1"/>
    <col min="1801" max="1801" width="7.85546875" style="608" customWidth="1"/>
    <col min="1802" max="1802" width="9.7109375" style="608" customWidth="1"/>
    <col min="1803" max="1809" width="7.7109375" style="608" customWidth="1"/>
    <col min="1810" max="2048" width="11.42578125" style="608"/>
    <col min="2049" max="2049" width="7.5703125" style="608" customWidth="1"/>
    <col min="2050" max="2050" width="18.7109375" style="608" customWidth="1"/>
    <col min="2051" max="2051" width="13.5703125" style="608" customWidth="1"/>
    <col min="2052" max="2052" width="13.85546875" style="608" customWidth="1"/>
    <col min="2053" max="2053" width="46.85546875" style="608" customWidth="1"/>
    <col min="2054" max="2054" width="9.28515625" style="608" customWidth="1"/>
    <col min="2055" max="2055" width="7.7109375" style="608" customWidth="1"/>
    <col min="2056" max="2056" width="8.7109375" style="608" customWidth="1"/>
    <col min="2057" max="2057" width="7.85546875" style="608" customWidth="1"/>
    <col min="2058" max="2058" width="9.7109375" style="608" customWidth="1"/>
    <col min="2059" max="2065" width="7.7109375" style="608" customWidth="1"/>
    <col min="2066" max="2304" width="11.42578125" style="608"/>
    <col min="2305" max="2305" width="7.5703125" style="608" customWidth="1"/>
    <col min="2306" max="2306" width="18.7109375" style="608" customWidth="1"/>
    <col min="2307" max="2307" width="13.5703125" style="608" customWidth="1"/>
    <col min="2308" max="2308" width="13.85546875" style="608" customWidth="1"/>
    <col min="2309" max="2309" width="46.85546875" style="608" customWidth="1"/>
    <col min="2310" max="2310" width="9.28515625" style="608" customWidth="1"/>
    <col min="2311" max="2311" width="7.7109375" style="608" customWidth="1"/>
    <col min="2312" max="2312" width="8.7109375" style="608" customWidth="1"/>
    <col min="2313" max="2313" width="7.85546875" style="608" customWidth="1"/>
    <col min="2314" max="2314" width="9.7109375" style="608" customWidth="1"/>
    <col min="2315" max="2321" width="7.7109375" style="608" customWidth="1"/>
    <col min="2322" max="2560" width="11.42578125" style="608"/>
    <col min="2561" max="2561" width="7.5703125" style="608" customWidth="1"/>
    <col min="2562" max="2562" width="18.7109375" style="608" customWidth="1"/>
    <col min="2563" max="2563" width="13.5703125" style="608" customWidth="1"/>
    <col min="2564" max="2564" width="13.85546875" style="608" customWidth="1"/>
    <col min="2565" max="2565" width="46.85546875" style="608" customWidth="1"/>
    <col min="2566" max="2566" width="9.28515625" style="608" customWidth="1"/>
    <col min="2567" max="2567" width="7.7109375" style="608" customWidth="1"/>
    <col min="2568" max="2568" width="8.7109375" style="608" customWidth="1"/>
    <col min="2569" max="2569" width="7.85546875" style="608" customWidth="1"/>
    <col min="2570" max="2570" width="9.7109375" style="608" customWidth="1"/>
    <col min="2571" max="2577" width="7.7109375" style="608" customWidth="1"/>
    <col min="2578" max="2816" width="11.42578125" style="608"/>
    <col min="2817" max="2817" width="7.5703125" style="608" customWidth="1"/>
    <col min="2818" max="2818" width="18.7109375" style="608" customWidth="1"/>
    <col min="2819" max="2819" width="13.5703125" style="608" customWidth="1"/>
    <col min="2820" max="2820" width="13.85546875" style="608" customWidth="1"/>
    <col min="2821" max="2821" width="46.85546875" style="608" customWidth="1"/>
    <col min="2822" max="2822" width="9.28515625" style="608" customWidth="1"/>
    <col min="2823" max="2823" width="7.7109375" style="608" customWidth="1"/>
    <col min="2824" max="2824" width="8.7109375" style="608" customWidth="1"/>
    <col min="2825" max="2825" width="7.85546875" style="608" customWidth="1"/>
    <col min="2826" max="2826" width="9.7109375" style="608" customWidth="1"/>
    <col min="2827" max="2833" width="7.7109375" style="608" customWidth="1"/>
    <col min="2834" max="3072" width="11.42578125" style="608"/>
    <col min="3073" max="3073" width="7.5703125" style="608" customWidth="1"/>
    <col min="3074" max="3074" width="18.7109375" style="608" customWidth="1"/>
    <col min="3075" max="3075" width="13.5703125" style="608" customWidth="1"/>
    <col min="3076" max="3076" width="13.85546875" style="608" customWidth="1"/>
    <col min="3077" max="3077" width="46.85546875" style="608" customWidth="1"/>
    <col min="3078" max="3078" width="9.28515625" style="608" customWidth="1"/>
    <col min="3079" max="3079" width="7.7109375" style="608" customWidth="1"/>
    <col min="3080" max="3080" width="8.7109375" style="608" customWidth="1"/>
    <col min="3081" max="3081" width="7.85546875" style="608" customWidth="1"/>
    <col min="3082" max="3082" width="9.7109375" style="608" customWidth="1"/>
    <col min="3083" max="3089" width="7.7109375" style="608" customWidth="1"/>
    <col min="3090" max="3328" width="11.42578125" style="608"/>
    <col min="3329" max="3329" width="7.5703125" style="608" customWidth="1"/>
    <col min="3330" max="3330" width="18.7109375" style="608" customWidth="1"/>
    <col min="3331" max="3331" width="13.5703125" style="608" customWidth="1"/>
    <col min="3332" max="3332" width="13.85546875" style="608" customWidth="1"/>
    <col min="3333" max="3333" width="46.85546875" style="608" customWidth="1"/>
    <col min="3334" max="3334" width="9.28515625" style="608" customWidth="1"/>
    <col min="3335" max="3335" width="7.7109375" style="608" customWidth="1"/>
    <col min="3336" max="3336" width="8.7109375" style="608" customWidth="1"/>
    <col min="3337" max="3337" width="7.85546875" style="608" customWidth="1"/>
    <col min="3338" max="3338" width="9.7109375" style="608" customWidth="1"/>
    <col min="3339" max="3345" width="7.7109375" style="608" customWidth="1"/>
    <col min="3346" max="3584" width="11.42578125" style="608"/>
    <col min="3585" max="3585" width="7.5703125" style="608" customWidth="1"/>
    <col min="3586" max="3586" width="18.7109375" style="608" customWidth="1"/>
    <col min="3587" max="3587" width="13.5703125" style="608" customWidth="1"/>
    <col min="3588" max="3588" width="13.85546875" style="608" customWidth="1"/>
    <col min="3589" max="3589" width="46.85546875" style="608" customWidth="1"/>
    <col min="3590" max="3590" width="9.28515625" style="608" customWidth="1"/>
    <col min="3591" max="3591" width="7.7109375" style="608" customWidth="1"/>
    <col min="3592" max="3592" width="8.7109375" style="608" customWidth="1"/>
    <col min="3593" max="3593" width="7.85546875" style="608" customWidth="1"/>
    <col min="3594" max="3594" width="9.7109375" style="608" customWidth="1"/>
    <col min="3595" max="3601" width="7.7109375" style="608" customWidth="1"/>
    <col min="3602" max="3840" width="11.42578125" style="608"/>
    <col min="3841" max="3841" width="7.5703125" style="608" customWidth="1"/>
    <col min="3842" max="3842" width="18.7109375" style="608" customWidth="1"/>
    <col min="3843" max="3843" width="13.5703125" style="608" customWidth="1"/>
    <col min="3844" max="3844" width="13.85546875" style="608" customWidth="1"/>
    <col min="3845" max="3845" width="46.85546875" style="608" customWidth="1"/>
    <col min="3846" max="3846" width="9.28515625" style="608" customWidth="1"/>
    <col min="3847" max="3847" width="7.7109375" style="608" customWidth="1"/>
    <col min="3848" max="3848" width="8.7109375" style="608" customWidth="1"/>
    <col min="3849" max="3849" width="7.85546875" style="608" customWidth="1"/>
    <col min="3850" max="3850" width="9.7109375" style="608" customWidth="1"/>
    <col min="3851" max="3857" width="7.7109375" style="608" customWidth="1"/>
    <col min="3858" max="4096" width="11.42578125" style="608"/>
    <col min="4097" max="4097" width="7.5703125" style="608" customWidth="1"/>
    <col min="4098" max="4098" width="18.7109375" style="608" customWidth="1"/>
    <col min="4099" max="4099" width="13.5703125" style="608" customWidth="1"/>
    <col min="4100" max="4100" width="13.85546875" style="608" customWidth="1"/>
    <col min="4101" max="4101" width="46.85546875" style="608" customWidth="1"/>
    <col min="4102" max="4102" width="9.28515625" style="608" customWidth="1"/>
    <col min="4103" max="4103" width="7.7109375" style="608" customWidth="1"/>
    <col min="4104" max="4104" width="8.7109375" style="608" customWidth="1"/>
    <col min="4105" max="4105" width="7.85546875" style="608" customWidth="1"/>
    <col min="4106" max="4106" width="9.7109375" style="608" customWidth="1"/>
    <col min="4107" max="4113" width="7.7109375" style="608" customWidth="1"/>
    <col min="4114" max="4352" width="11.42578125" style="608"/>
    <col min="4353" max="4353" width="7.5703125" style="608" customWidth="1"/>
    <col min="4354" max="4354" width="18.7109375" style="608" customWidth="1"/>
    <col min="4355" max="4355" width="13.5703125" style="608" customWidth="1"/>
    <col min="4356" max="4356" width="13.85546875" style="608" customWidth="1"/>
    <col min="4357" max="4357" width="46.85546875" style="608" customWidth="1"/>
    <col min="4358" max="4358" width="9.28515625" style="608" customWidth="1"/>
    <col min="4359" max="4359" width="7.7109375" style="608" customWidth="1"/>
    <col min="4360" max="4360" width="8.7109375" style="608" customWidth="1"/>
    <col min="4361" max="4361" width="7.85546875" style="608" customWidth="1"/>
    <col min="4362" max="4362" width="9.7109375" style="608" customWidth="1"/>
    <col min="4363" max="4369" width="7.7109375" style="608" customWidth="1"/>
    <col min="4370" max="4608" width="11.42578125" style="608"/>
    <col min="4609" max="4609" width="7.5703125" style="608" customWidth="1"/>
    <col min="4610" max="4610" width="18.7109375" style="608" customWidth="1"/>
    <col min="4611" max="4611" width="13.5703125" style="608" customWidth="1"/>
    <col min="4612" max="4612" width="13.85546875" style="608" customWidth="1"/>
    <col min="4613" max="4613" width="46.85546875" style="608" customWidth="1"/>
    <col min="4614" max="4614" width="9.28515625" style="608" customWidth="1"/>
    <col min="4615" max="4615" width="7.7109375" style="608" customWidth="1"/>
    <col min="4616" max="4616" width="8.7109375" style="608" customWidth="1"/>
    <col min="4617" max="4617" width="7.85546875" style="608" customWidth="1"/>
    <col min="4618" max="4618" width="9.7109375" style="608" customWidth="1"/>
    <col min="4619" max="4625" width="7.7109375" style="608" customWidth="1"/>
    <col min="4626" max="4864" width="11.42578125" style="608"/>
    <col min="4865" max="4865" width="7.5703125" style="608" customWidth="1"/>
    <col min="4866" max="4866" width="18.7109375" style="608" customWidth="1"/>
    <col min="4867" max="4867" width="13.5703125" style="608" customWidth="1"/>
    <col min="4868" max="4868" width="13.85546875" style="608" customWidth="1"/>
    <col min="4869" max="4869" width="46.85546875" style="608" customWidth="1"/>
    <col min="4870" max="4870" width="9.28515625" style="608" customWidth="1"/>
    <col min="4871" max="4871" width="7.7109375" style="608" customWidth="1"/>
    <col min="4872" max="4872" width="8.7109375" style="608" customWidth="1"/>
    <col min="4873" max="4873" width="7.85546875" style="608" customWidth="1"/>
    <col min="4874" max="4874" width="9.7109375" style="608" customWidth="1"/>
    <col min="4875" max="4881" width="7.7109375" style="608" customWidth="1"/>
    <col min="4882" max="5120" width="11.42578125" style="608"/>
    <col min="5121" max="5121" width="7.5703125" style="608" customWidth="1"/>
    <col min="5122" max="5122" width="18.7109375" style="608" customWidth="1"/>
    <col min="5123" max="5123" width="13.5703125" style="608" customWidth="1"/>
    <col min="5124" max="5124" width="13.85546875" style="608" customWidth="1"/>
    <col min="5125" max="5125" width="46.85546875" style="608" customWidth="1"/>
    <col min="5126" max="5126" width="9.28515625" style="608" customWidth="1"/>
    <col min="5127" max="5127" width="7.7109375" style="608" customWidth="1"/>
    <col min="5128" max="5128" width="8.7109375" style="608" customWidth="1"/>
    <col min="5129" max="5129" width="7.85546875" style="608" customWidth="1"/>
    <col min="5130" max="5130" width="9.7109375" style="608" customWidth="1"/>
    <col min="5131" max="5137" width="7.7109375" style="608" customWidth="1"/>
    <col min="5138" max="5376" width="11.42578125" style="608"/>
    <col min="5377" max="5377" width="7.5703125" style="608" customWidth="1"/>
    <col min="5378" max="5378" width="18.7109375" style="608" customWidth="1"/>
    <col min="5379" max="5379" width="13.5703125" style="608" customWidth="1"/>
    <col min="5380" max="5380" width="13.85546875" style="608" customWidth="1"/>
    <col min="5381" max="5381" width="46.85546875" style="608" customWidth="1"/>
    <col min="5382" max="5382" width="9.28515625" style="608" customWidth="1"/>
    <col min="5383" max="5383" width="7.7109375" style="608" customWidth="1"/>
    <col min="5384" max="5384" width="8.7109375" style="608" customWidth="1"/>
    <col min="5385" max="5385" width="7.85546875" style="608" customWidth="1"/>
    <col min="5386" max="5386" width="9.7109375" style="608" customWidth="1"/>
    <col min="5387" max="5393" width="7.7109375" style="608" customWidth="1"/>
    <col min="5394" max="5632" width="11.42578125" style="608"/>
    <col min="5633" max="5633" width="7.5703125" style="608" customWidth="1"/>
    <col min="5634" max="5634" width="18.7109375" style="608" customWidth="1"/>
    <col min="5635" max="5635" width="13.5703125" style="608" customWidth="1"/>
    <col min="5636" max="5636" width="13.85546875" style="608" customWidth="1"/>
    <col min="5637" max="5637" width="46.85546875" style="608" customWidth="1"/>
    <col min="5638" max="5638" width="9.28515625" style="608" customWidth="1"/>
    <col min="5639" max="5639" width="7.7109375" style="608" customWidth="1"/>
    <col min="5640" max="5640" width="8.7109375" style="608" customWidth="1"/>
    <col min="5641" max="5641" width="7.85546875" style="608" customWidth="1"/>
    <col min="5642" max="5642" width="9.7109375" style="608" customWidth="1"/>
    <col min="5643" max="5649" width="7.7109375" style="608" customWidth="1"/>
    <col min="5650" max="5888" width="11.42578125" style="608"/>
    <col min="5889" max="5889" width="7.5703125" style="608" customWidth="1"/>
    <col min="5890" max="5890" width="18.7109375" style="608" customWidth="1"/>
    <col min="5891" max="5891" width="13.5703125" style="608" customWidth="1"/>
    <col min="5892" max="5892" width="13.85546875" style="608" customWidth="1"/>
    <col min="5893" max="5893" width="46.85546875" style="608" customWidth="1"/>
    <col min="5894" max="5894" width="9.28515625" style="608" customWidth="1"/>
    <col min="5895" max="5895" width="7.7109375" style="608" customWidth="1"/>
    <col min="5896" max="5896" width="8.7109375" style="608" customWidth="1"/>
    <col min="5897" max="5897" width="7.85546875" style="608" customWidth="1"/>
    <col min="5898" max="5898" width="9.7109375" style="608" customWidth="1"/>
    <col min="5899" max="5905" width="7.7109375" style="608" customWidth="1"/>
    <col min="5906" max="6144" width="11.42578125" style="608"/>
    <col min="6145" max="6145" width="7.5703125" style="608" customWidth="1"/>
    <col min="6146" max="6146" width="18.7109375" style="608" customWidth="1"/>
    <col min="6147" max="6147" width="13.5703125" style="608" customWidth="1"/>
    <col min="6148" max="6148" width="13.85546875" style="608" customWidth="1"/>
    <col min="6149" max="6149" width="46.85546875" style="608" customWidth="1"/>
    <col min="6150" max="6150" width="9.28515625" style="608" customWidth="1"/>
    <col min="6151" max="6151" width="7.7109375" style="608" customWidth="1"/>
    <col min="6152" max="6152" width="8.7109375" style="608" customWidth="1"/>
    <col min="6153" max="6153" width="7.85546875" style="608" customWidth="1"/>
    <col min="6154" max="6154" width="9.7109375" style="608" customWidth="1"/>
    <col min="6155" max="6161" width="7.7109375" style="608" customWidth="1"/>
    <col min="6162" max="6400" width="11.42578125" style="608"/>
    <col min="6401" max="6401" width="7.5703125" style="608" customWidth="1"/>
    <col min="6402" max="6402" width="18.7109375" style="608" customWidth="1"/>
    <col min="6403" max="6403" width="13.5703125" style="608" customWidth="1"/>
    <col min="6404" max="6404" width="13.85546875" style="608" customWidth="1"/>
    <col min="6405" max="6405" width="46.85546875" style="608" customWidth="1"/>
    <col min="6406" max="6406" width="9.28515625" style="608" customWidth="1"/>
    <col min="6407" max="6407" width="7.7109375" style="608" customWidth="1"/>
    <col min="6408" max="6408" width="8.7109375" style="608" customWidth="1"/>
    <col min="6409" max="6409" width="7.85546875" style="608" customWidth="1"/>
    <col min="6410" max="6410" width="9.7109375" style="608" customWidth="1"/>
    <col min="6411" max="6417" width="7.7109375" style="608" customWidth="1"/>
    <col min="6418" max="6656" width="11.42578125" style="608"/>
    <col min="6657" max="6657" width="7.5703125" style="608" customWidth="1"/>
    <col min="6658" max="6658" width="18.7109375" style="608" customWidth="1"/>
    <col min="6659" max="6659" width="13.5703125" style="608" customWidth="1"/>
    <col min="6660" max="6660" width="13.85546875" style="608" customWidth="1"/>
    <col min="6661" max="6661" width="46.85546875" style="608" customWidth="1"/>
    <col min="6662" max="6662" width="9.28515625" style="608" customWidth="1"/>
    <col min="6663" max="6663" width="7.7109375" style="608" customWidth="1"/>
    <col min="6664" max="6664" width="8.7109375" style="608" customWidth="1"/>
    <col min="6665" max="6665" width="7.85546875" style="608" customWidth="1"/>
    <col min="6666" max="6666" width="9.7109375" style="608" customWidth="1"/>
    <col min="6667" max="6673" width="7.7109375" style="608" customWidth="1"/>
    <col min="6674" max="6912" width="11.42578125" style="608"/>
    <col min="6913" max="6913" width="7.5703125" style="608" customWidth="1"/>
    <col min="6914" max="6914" width="18.7109375" style="608" customWidth="1"/>
    <col min="6915" max="6915" width="13.5703125" style="608" customWidth="1"/>
    <col min="6916" max="6916" width="13.85546875" style="608" customWidth="1"/>
    <col min="6917" max="6917" width="46.85546875" style="608" customWidth="1"/>
    <col min="6918" max="6918" width="9.28515625" style="608" customWidth="1"/>
    <col min="6919" max="6919" width="7.7109375" style="608" customWidth="1"/>
    <col min="6920" max="6920" width="8.7109375" style="608" customWidth="1"/>
    <col min="6921" max="6921" width="7.85546875" style="608" customWidth="1"/>
    <col min="6922" max="6922" width="9.7109375" style="608" customWidth="1"/>
    <col min="6923" max="6929" width="7.7109375" style="608" customWidth="1"/>
    <col min="6930" max="7168" width="11.42578125" style="608"/>
    <col min="7169" max="7169" width="7.5703125" style="608" customWidth="1"/>
    <col min="7170" max="7170" width="18.7109375" style="608" customWidth="1"/>
    <col min="7171" max="7171" width="13.5703125" style="608" customWidth="1"/>
    <col min="7172" max="7172" width="13.85546875" style="608" customWidth="1"/>
    <col min="7173" max="7173" width="46.85546875" style="608" customWidth="1"/>
    <col min="7174" max="7174" width="9.28515625" style="608" customWidth="1"/>
    <col min="7175" max="7175" width="7.7109375" style="608" customWidth="1"/>
    <col min="7176" max="7176" width="8.7109375" style="608" customWidth="1"/>
    <col min="7177" max="7177" width="7.85546875" style="608" customWidth="1"/>
    <col min="7178" max="7178" width="9.7109375" style="608" customWidth="1"/>
    <col min="7179" max="7185" width="7.7109375" style="608" customWidth="1"/>
    <col min="7186" max="7424" width="11.42578125" style="608"/>
    <col min="7425" max="7425" width="7.5703125" style="608" customWidth="1"/>
    <col min="7426" max="7426" width="18.7109375" style="608" customWidth="1"/>
    <col min="7427" max="7427" width="13.5703125" style="608" customWidth="1"/>
    <col min="7428" max="7428" width="13.85546875" style="608" customWidth="1"/>
    <col min="7429" max="7429" width="46.85546875" style="608" customWidth="1"/>
    <col min="7430" max="7430" width="9.28515625" style="608" customWidth="1"/>
    <col min="7431" max="7431" width="7.7109375" style="608" customWidth="1"/>
    <col min="7432" max="7432" width="8.7109375" style="608" customWidth="1"/>
    <col min="7433" max="7433" width="7.85546875" style="608" customWidth="1"/>
    <col min="7434" max="7434" width="9.7109375" style="608" customWidth="1"/>
    <col min="7435" max="7441" width="7.7109375" style="608" customWidth="1"/>
    <col min="7442" max="7680" width="11.42578125" style="608"/>
    <col min="7681" max="7681" width="7.5703125" style="608" customWidth="1"/>
    <col min="7682" max="7682" width="18.7109375" style="608" customWidth="1"/>
    <col min="7683" max="7683" width="13.5703125" style="608" customWidth="1"/>
    <col min="7684" max="7684" width="13.85546875" style="608" customWidth="1"/>
    <col min="7685" max="7685" width="46.85546875" style="608" customWidth="1"/>
    <col min="7686" max="7686" width="9.28515625" style="608" customWidth="1"/>
    <col min="7687" max="7687" width="7.7109375" style="608" customWidth="1"/>
    <col min="7688" max="7688" width="8.7109375" style="608" customWidth="1"/>
    <col min="7689" max="7689" width="7.85546875" style="608" customWidth="1"/>
    <col min="7690" max="7690" width="9.7109375" style="608" customWidth="1"/>
    <col min="7691" max="7697" width="7.7109375" style="608" customWidth="1"/>
    <col min="7698" max="7936" width="11.42578125" style="608"/>
    <col min="7937" max="7937" width="7.5703125" style="608" customWidth="1"/>
    <col min="7938" max="7938" width="18.7109375" style="608" customWidth="1"/>
    <col min="7939" max="7939" width="13.5703125" style="608" customWidth="1"/>
    <col min="7940" max="7940" width="13.85546875" style="608" customWidth="1"/>
    <col min="7941" max="7941" width="46.85546875" style="608" customWidth="1"/>
    <col min="7942" max="7942" width="9.28515625" style="608" customWidth="1"/>
    <col min="7943" max="7943" width="7.7109375" style="608" customWidth="1"/>
    <col min="7944" max="7944" width="8.7109375" style="608" customWidth="1"/>
    <col min="7945" max="7945" width="7.85546875" style="608" customWidth="1"/>
    <col min="7946" max="7946" width="9.7109375" style="608" customWidth="1"/>
    <col min="7947" max="7953" width="7.7109375" style="608" customWidth="1"/>
    <col min="7954" max="8192" width="11.42578125" style="608"/>
    <col min="8193" max="8193" width="7.5703125" style="608" customWidth="1"/>
    <col min="8194" max="8194" width="18.7109375" style="608" customWidth="1"/>
    <col min="8195" max="8195" width="13.5703125" style="608" customWidth="1"/>
    <col min="8196" max="8196" width="13.85546875" style="608" customWidth="1"/>
    <col min="8197" max="8197" width="46.85546875" style="608" customWidth="1"/>
    <col min="8198" max="8198" width="9.28515625" style="608" customWidth="1"/>
    <col min="8199" max="8199" width="7.7109375" style="608" customWidth="1"/>
    <col min="8200" max="8200" width="8.7109375" style="608" customWidth="1"/>
    <col min="8201" max="8201" width="7.85546875" style="608" customWidth="1"/>
    <col min="8202" max="8202" width="9.7109375" style="608" customWidth="1"/>
    <col min="8203" max="8209" width="7.7109375" style="608" customWidth="1"/>
    <col min="8210" max="8448" width="11.42578125" style="608"/>
    <col min="8449" max="8449" width="7.5703125" style="608" customWidth="1"/>
    <col min="8450" max="8450" width="18.7109375" style="608" customWidth="1"/>
    <col min="8451" max="8451" width="13.5703125" style="608" customWidth="1"/>
    <col min="8452" max="8452" width="13.85546875" style="608" customWidth="1"/>
    <col min="8453" max="8453" width="46.85546875" style="608" customWidth="1"/>
    <col min="8454" max="8454" width="9.28515625" style="608" customWidth="1"/>
    <col min="8455" max="8455" width="7.7109375" style="608" customWidth="1"/>
    <col min="8456" max="8456" width="8.7109375" style="608" customWidth="1"/>
    <col min="8457" max="8457" width="7.85546875" style="608" customWidth="1"/>
    <col min="8458" max="8458" width="9.7109375" style="608" customWidth="1"/>
    <col min="8459" max="8465" width="7.7109375" style="608" customWidth="1"/>
    <col min="8466" max="8704" width="11.42578125" style="608"/>
    <col min="8705" max="8705" width="7.5703125" style="608" customWidth="1"/>
    <col min="8706" max="8706" width="18.7109375" style="608" customWidth="1"/>
    <col min="8707" max="8707" width="13.5703125" style="608" customWidth="1"/>
    <col min="8708" max="8708" width="13.85546875" style="608" customWidth="1"/>
    <col min="8709" max="8709" width="46.85546875" style="608" customWidth="1"/>
    <col min="8710" max="8710" width="9.28515625" style="608" customWidth="1"/>
    <col min="8711" max="8711" width="7.7109375" style="608" customWidth="1"/>
    <col min="8712" max="8712" width="8.7109375" style="608" customWidth="1"/>
    <col min="8713" max="8713" width="7.85546875" style="608" customWidth="1"/>
    <col min="8714" max="8714" width="9.7109375" style="608" customWidth="1"/>
    <col min="8715" max="8721" width="7.7109375" style="608" customWidth="1"/>
    <col min="8722" max="8960" width="11.42578125" style="608"/>
    <col min="8961" max="8961" width="7.5703125" style="608" customWidth="1"/>
    <col min="8962" max="8962" width="18.7109375" style="608" customWidth="1"/>
    <col min="8963" max="8963" width="13.5703125" style="608" customWidth="1"/>
    <col min="8964" max="8964" width="13.85546875" style="608" customWidth="1"/>
    <col min="8965" max="8965" width="46.85546875" style="608" customWidth="1"/>
    <col min="8966" max="8966" width="9.28515625" style="608" customWidth="1"/>
    <col min="8967" max="8967" width="7.7109375" style="608" customWidth="1"/>
    <col min="8968" max="8968" width="8.7109375" style="608" customWidth="1"/>
    <col min="8969" max="8969" width="7.85546875" style="608" customWidth="1"/>
    <col min="8970" max="8970" width="9.7109375" style="608" customWidth="1"/>
    <col min="8971" max="8977" width="7.7109375" style="608" customWidth="1"/>
    <col min="8978" max="9216" width="11.42578125" style="608"/>
    <col min="9217" max="9217" width="7.5703125" style="608" customWidth="1"/>
    <col min="9218" max="9218" width="18.7109375" style="608" customWidth="1"/>
    <col min="9219" max="9219" width="13.5703125" style="608" customWidth="1"/>
    <col min="9220" max="9220" width="13.85546875" style="608" customWidth="1"/>
    <col min="9221" max="9221" width="46.85546875" style="608" customWidth="1"/>
    <col min="9222" max="9222" width="9.28515625" style="608" customWidth="1"/>
    <col min="9223" max="9223" width="7.7109375" style="608" customWidth="1"/>
    <col min="9224" max="9224" width="8.7109375" style="608" customWidth="1"/>
    <col min="9225" max="9225" width="7.85546875" style="608" customWidth="1"/>
    <col min="9226" max="9226" width="9.7109375" style="608" customWidth="1"/>
    <col min="9227" max="9233" width="7.7109375" style="608" customWidth="1"/>
    <col min="9234" max="9472" width="11.42578125" style="608"/>
    <col min="9473" max="9473" width="7.5703125" style="608" customWidth="1"/>
    <col min="9474" max="9474" width="18.7109375" style="608" customWidth="1"/>
    <col min="9475" max="9475" width="13.5703125" style="608" customWidth="1"/>
    <col min="9476" max="9476" width="13.85546875" style="608" customWidth="1"/>
    <col min="9477" max="9477" width="46.85546875" style="608" customWidth="1"/>
    <col min="9478" max="9478" width="9.28515625" style="608" customWidth="1"/>
    <col min="9479" max="9479" width="7.7109375" style="608" customWidth="1"/>
    <col min="9480" max="9480" width="8.7109375" style="608" customWidth="1"/>
    <col min="9481" max="9481" width="7.85546875" style="608" customWidth="1"/>
    <col min="9482" max="9482" width="9.7109375" style="608" customWidth="1"/>
    <col min="9483" max="9489" width="7.7109375" style="608" customWidth="1"/>
    <col min="9490" max="9728" width="11.42578125" style="608"/>
    <col min="9729" max="9729" width="7.5703125" style="608" customWidth="1"/>
    <col min="9730" max="9730" width="18.7109375" style="608" customWidth="1"/>
    <col min="9731" max="9731" width="13.5703125" style="608" customWidth="1"/>
    <col min="9732" max="9732" width="13.85546875" style="608" customWidth="1"/>
    <col min="9733" max="9733" width="46.85546875" style="608" customWidth="1"/>
    <col min="9734" max="9734" width="9.28515625" style="608" customWidth="1"/>
    <col min="9735" max="9735" width="7.7109375" style="608" customWidth="1"/>
    <col min="9736" max="9736" width="8.7109375" style="608" customWidth="1"/>
    <col min="9737" max="9737" width="7.85546875" style="608" customWidth="1"/>
    <col min="9738" max="9738" width="9.7109375" style="608" customWidth="1"/>
    <col min="9739" max="9745" width="7.7109375" style="608" customWidth="1"/>
    <col min="9746" max="9984" width="11.42578125" style="608"/>
    <col min="9985" max="9985" width="7.5703125" style="608" customWidth="1"/>
    <col min="9986" max="9986" width="18.7109375" style="608" customWidth="1"/>
    <col min="9987" max="9987" width="13.5703125" style="608" customWidth="1"/>
    <col min="9988" max="9988" width="13.85546875" style="608" customWidth="1"/>
    <col min="9989" max="9989" width="46.85546875" style="608" customWidth="1"/>
    <col min="9990" max="9990" width="9.28515625" style="608" customWidth="1"/>
    <col min="9991" max="9991" width="7.7109375" style="608" customWidth="1"/>
    <col min="9992" max="9992" width="8.7109375" style="608" customWidth="1"/>
    <col min="9993" max="9993" width="7.85546875" style="608" customWidth="1"/>
    <col min="9994" max="9994" width="9.7109375" style="608" customWidth="1"/>
    <col min="9995" max="10001" width="7.7109375" style="608" customWidth="1"/>
    <col min="10002" max="10240" width="11.42578125" style="608"/>
    <col min="10241" max="10241" width="7.5703125" style="608" customWidth="1"/>
    <col min="10242" max="10242" width="18.7109375" style="608" customWidth="1"/>
    <col min="10243" max="10243" width="13.5703125" style="608" customWidth="1"/>
    <col min="10244" max="10244" width="13.85546875" style="608" customWidth="1"/>
    <col min="10245" max="10245" width="46.85546875" style="608" customWidth="1"/>
    <col min="10246" max="10246" width="9.28515625" style="608" customWidth="1"/>
    <col min="10247" max="10247" width="7.7109375" style="608" customWidth="1"/>
    <col min="10248" max="10248" width="8.7109375" style="608" customWidth="1"/>
    <col min="10249" max="10249" width="7.85546875" style="608" customWidth="1"/>
    <col min="10250" max="10250" width="9.7109375" style="608" customWidth="1"/>
    <col min="10251" max="10257" width="7.7109375" style="608" customWidth="1"/>
    <col min="10258" max="10496" width="11.42578125" style="608"/>
    <col min="10497" max="10497" width="7.5703125" style="608" customWidth="1"/>
    <col min="10498" max="10498" width="18.7109375" style="608" customWidth="1"/>
    <col min="10499" max="10499" width="13.5703125" style="608" customWidth="1"/>
    <col min="10500" max="10500" width="13.85546875" style="608" customWidth="1"/>
    <col min="10501" max="10501" width="46.85546875" style="608" customWidth="1"/>
    <col min="10502" max="10502" width="9.28515625" style="608" customWidth="1"/>
    <col min="10503" max="10503" width="7.7109375" style="608" customWidth="1"/>
    <col min="10504" max="10504" width="8.7109375" style="608" customWidth="1"/>
    <col min="10505" max="10505" width="7.85546875" style="608" customWidth="1"/>
    <col min="10506" max="10506" width="9.7109375" style="608" customWidth="1"/>
    <col min="10507" max="10513" width="7.7109375" style="608" customWidth="1"/>
    <col min="10514" max="10752" width="11.42578125" style="608"/>
    <col min="10753" max="10753" width="7.5703125" style="608" customWidth="1"/>
    <col min="10754" max="10754" width="18.7109375" style="608" customWidth="1"/>
    <col min="10755" max="10755" width="13.5703125" style="608" customWidth="1"/>
    <col min="10756" max="10756" width="13.85546875" style="608" customWidth="1"/>
    <col min="10757" max="10757" width="46.85546875" style="608" customWidth="1"/>
    <col min="10758" max="10758" width="9.28515625" style="608" customWidth="1"/>
    <col min="10759" max="10759" width="7.7109375" style="608" customWidth="1"/>
    <col min="10760" max="10760" width="8.7109375" style="608" customWidth="1"/>
    <col min="10761" max="10761" width="7.85546875" style="608" customWidth="1"/>
    <col min="10762" max="10762" width="9.7109375" style="608" customWidth="1"/>
    <col min="10763" max="10769" width="7.7109375" style="608" customWidth="1"/>
    <col min="10770" max="11008" width="11.42578125" style="608"/>
    <col min="11009" max="11009" width="7.5703125" style="608" customWidth="1"/>
    <col min="11010" max="11010" width="18.7109375" style="608" customWidth="1"/>
    <col min="11011" max="11011" width="13.5703125" style="608" customWidth="1"/>
    <col min="11012" max="11012" width="13.85546875" style="608" customWidth="1"/>
    <col min="11013" max="11013" width="46.85546875" style="608" customWidth="1"/>
    <col min="11014" max="11014" width="9.28515625" style="608" customWidth="1"/>
    <col min="11015" max="11015" width="7.7109375" style="608" customWidth="1"/>
    <col min="11016" max="11016" width="8.7109375" style="608" customWidth="1"/>
    <col min="11017" max="11017" width="7.85546875" style="608" customWidth="1"/>
    <col min="11018" max="11018" width="9.7109375" style="608" customWidth="1"/>
    <col min="11019" max="11025" width="7.7109375" style="608" customWidth="1"/>
    <col min="11026" max="11264" width="11.42578125" style="608"/>
    <col min="11265" max="11265" width="7.5703125" style="608" customWidth="1"/>
    <col min="11266" max="11266" width="18.7109375" style="608" customWidth="1"/>
    <col min="11267" max="11267" width="13.5703125" style="608" customWidth="1"/>
    <col min="11268" max="11268" width="13.85546875" style="608" customWidth="1"/>
    <col min="11269" max="11269" width="46.85546875" style="608" customWidth="1"/>
    <col min="11270" max="11270" width="9.28515625" style="608" customWidth="1"/>
    <col min="11271" max="11271" width="7.7109375" style="608" customWidth="1"/>
    <col min="11272" max="11272" width="8.7109375" style="608" customWidth="1"/>
    <col min="11273" max="11273" width="7.85546875" style="608" customWidth="1"/>
    <col min="11274" max="11274" width="9.7109375" style="608" customWidth="1"/>
    <col min="11275" max="11281" width="7.7109375" style="608" customWidth="1"/>
    <col min="11282" max="11520" width="11.42578125" style="608"/>
    <col min="11521" max="11521" width="7.5703125" style="608" customWidth="1"/>
    <col min="11522" max="11522" width="18.7109375" style="608" customWidth="1"/>
    <col min="11523" max="11523" width="13.5703125" style="608" customWidth="1"/>
    <col min="11524" max="11524" width="13.85546875" style="608" customWidth="1"/>
    <col min="11525" max="11525" width="46.85546875" style="608" customWidth="1"/>
    <col min="11526" max="11526" width="9.28515625" style="608" customWidth="1"/>
    <col min="11527" max="11527" width="7.7109375" style="608" customWidth="1"/>
    <col min="11528" max="11528" width="8.7109375" style="608" customWidth="1"/>
    <col min="11529" max="11529" width="7.85546875" style="608" customWidth="1"/>
    <col min="11530" max="11530" width="9.7109375" style="608" customWidth="1"/>
    <col min="11531" max="11537" width="7.7109375" style="608" customWidth="1"/>
    <col min="11538" max="11776" width="11.42578125" style="608"/>
    <col min="11777" max="11777" width="7.5703125" style="608" customWidth="1"/>
    <col min="11778" max="11778" width="18.7109375" style="608" customWidth="1"/>
    <col min="11779" max="11779" width="13.5703125" style="608" customWidth="1"/>
    <col min="11780" max="11780" width="13.85546875" style="608" customWidth="1"/>
    <col min="11781" max="11781" width="46.85546875" style="608" customWidth="1"/>
    <col min="11782" max="11782" width="9.28515625" style="608" customWidth="1"/>
    <col min="11783" max="11783" width="7.7109375" style="608" customWidth="1"/>
    <col min="11784" max="11784" width="8.7109375" style="608" customWidth="1"/>
    <col min="11785" max="11785" width="7.85546875" style="608" customWidth="1"/>
    <col min="11786" max="11786" width="9.7109375" style="608" customWidth="1"/>
    <col min="11787" max="11793" width="7.7109375" style="608" customWidth="1"/>
    <col min="11794" max="12032" width="11.42578125" style="608"/>
    <col min="12033" max="12033" width="7.5703125" style="608" customWidth="1"/>
    <col min="12034" max="12034" width="18.7109375" style="608" customWidth="1"/>
    <col min="12035" max="12035" width="13.5703125" style="608" customWidth="1"/>
    <col min="12036" max="12036" width="13.85546875" style="608" customWidth="1"/>
    <col min="12037" max="12037" width="46.85546875" style="608" customWidth="1"/>
    <col min="12038" max="12038" width="9.28515625" style="608" customWidth="1"/>
    <col min="12039" max="12039" width="7.7109375" style="608" customWidth="1"/>
    <col min="12040" max="12040" width="8.7109375" style="608" customWidth="1"/>
    <col min="12041" max="12041" width="7.85546875" style="608" customWidth="1"/>
    <col min="12042" max="12042" width="9.7109375" style="608" customWidth="1"/>
    <col min="12043" max="12049" width="7.7109375" style="608" customWidth="1"/>
    <col min="12050" max="12288" width="11.42578125" style="608"/>
    <col min="12289" max="12289" width="7.5703125" style="608" customWidth="1"/>
    <col min="12290" max="12290" width="18.7109375" style="608" customWidth="1"/>
    <col min="12291" max="12291" width="13.5703125" style="608" customWidth="1"/>
    <col min="12292" max="12292" width="13.85546875" style="608" customWidth="1"/>
    <col min="12293" max="12293" width="46.85546875" style="608" customWidth="1"/>
    <col min="12294" max="12294" width="9.28515625" style="608" customWidth="1"/>
    <col min="12295" max="12295" width="7.7109375" style="608" customWidth="1"/>
    <col min="12296" max="12296" width="8.7109375" style="608" customWidth="1"/>
    <col min="12297" max="12297" width="7.85546875" style="608" customWidth="1"/>
    <col min="12298" max="12298" width="9.7109375" style="608" customWidth="1"/>
    <col min="12299" max="12305" width="7.7109375" style="608" customWidth="1"/>
    <col min="12306" max="12544" width="11.42578125" style="608"/>
    <col min="12545" max="12545" width="7.5703125" style="608" customWidth="1"/>
    <col min="12546" max="12546" width="18.7109375" style="608" customWidth="1"/>
    <col min="12547" max="12547" width="13.5703125" style="608" customWidth="1"/>
    <col min="12548" max="12548" width="13.85546875" style="608" customWidth="1"/>
    <col min="12549" max="12549" width="46.85546875" style="608" customWidth="1"/>
    <col min="12550" max="12550" width="9.28515625" style="608" customWidth="1"/>
    <col min="12551" max="12551" width="7.7109375" style="608" customWidth="1"/>
    <col min="12552" max="12552" width="8.7109375" style="608" customWidth="1"/>
    <col min="12553" max="12553" width="7.85546875" style="608" customWidth="1"/>
    <col min="12554" max="12554" width="9.7109375" style="608" customWidth="1"/>
    <col min="12555" max="12561" width="7.7109375" style="608" customWidth="1"/>
    <col min="12562" max="12800" width="11.42578125" style="608"/>
    <col min="12801" max="12801" width="7.5703125" style="608" customWidth="1"/>
    <col min="12802" max="12802" width="18.7109375" style="608" customWidth="1"/>
    <col min="12803" max="12803" width="13.5703125" style="608" customWidth="1"/>
    <col min="12804" max="12804" width="13.85546875" style="608" customWidth="1"/>
    <col min="12805" max="12805" width="46.85546875" style="608" customWidth="1"/>
    <col min="12806" max="12806" width="9.28515625" style="608" customWidth="1"/>
    <col min="12807" max="12807" width="7.7109375" style="608" customWidth="1"/>
    <col min="12808" max="12808" width="8.7109375" style="608" customWidth="1"/>
    <col min="12809" max="12809" width="7.85546875" style="608" customWidth="1"/>
    <col min="12810" max="12810" width="9.7109375" style="608" customWidth="1"/>
    <col min="12811" max="12817" width="7.7109375" style="608" customWidth="1"/>
    <col min="12818" max="13056" width="11.42578125" style="608"/>
    <col min="13057" max="13057" width="7.5703125" style="608" customWidth="1"/>
    <col min="13058" max="13058" width="18.7109375" style="608" customWidth="1"/>
    <col min="13059" max="13059" width="13.5703125" style="608" customWidth="1"/>
    <col min="13060" max="13060" width="13.85546875" style="608" customWidth="1"/>
    <col min="13061" max="13061" width="46.85546875" style="608" customWidth="1"/>
    <col min="13062" max="13062" width="9.28515625" style="608" customWidth="1"/>
    <col min="13063" max="13063" width="7.7109375" style="608" customWidth="1"/>
    <col min="13064" max="13064" width="8.7109375" style="608" customWidth="1"/>
    <col min="13065" max="13065" width="7.85546875" style="608" customWidth="1"/>
    <col min="13066" max="13066" width="9.7109375" style="608" customWidth="1"/>
    <col min="13067" max="13073" width="7.7109375" style="608" customWidth="1"/>
    <col min="13074" max="13312" width="11.42578125" style="608"/>
    <col min="13313" max="13313" width="7.5703125" style="608" customWidth="1"/>
    <col min="13314" max="13314" width="18.7109375" style="608" customWidth="1"/>
    <col min="13315" max="13315" width="13.5703125" style="608" customWidth="1"/>
    <col min="13316" max="13316" width="13.85546875" style="608" customWidth="1"/>
    <col min="13317" max="13317" width="46.85546875" style="608" customWidth="1"/>
    <col min="13318" max="13318" width="9.28515625" style="608" customWidth="1"/>
    <col min="13319" max="13319" width="7.7109375" style="608" customWidth="1"/>
    <col min="13320" max="13320" width="8.7109375" style="608" customWidth="1"/>
    <col min="13321" max="13321" width="7.85546875" style="608" customWidth="1"/>
    <col min="13322" max="13322" width="9.7109375" style="608" customWidth="1"/>
    <col min="13323" max="13329" width="7.7109375" style="608" customWidth="1"/>
    <col min="13330" max="13568" width="11.42578125" style="608"/>
    <col min="13569" max="13569" width="7.5703125" style="608" customWidth="1"/>
    <col min="13570" max="13570" width="18.7109375" style="608" customWidth="1"/>
    <col min="13571" max="13571" width="13.5703125" style="608" customWidth="1"/>
    <col min="13572" max="13572" width="13.85546875" style="608" customWidth="1"/>
    <col min="13573" max="13573" width="46.85546875" style="608" customWidth="1"/>
    <col min="13574" max="13574" width="9.28515625" style="608" customWidth="1"/>
    <col min="13575" max="13575" width="7.7109375" style="608" customWidth="1"/>
    <col min="13576" max="13576" width="8.7109375" style="608" customWidth="1"/>
    <col min="13577" max="13577" width="7.85546875" style="608" customWidth="1"/>
    <col min="13578" max="13578" width="9.7109375" style="608" customWidth="1"/>
    <col min="13579" max="13585" width="7.7109375" style="608" customWidth="1"/>
    <col min="13586" max="13824" width="11.42578125" style="608"/>
    <col min="13825" max="13825" width="7.5703125" style="608" customWidth="1"/>
    <col min="13826" max="13826" width="18.7109375" style="608" customWidth="1"/>
    <col min="13827" max="13827" width="13.5703125" style="608" customWidth="1"/>
    <col min="13828" max="13828" width="13.85546875" style="608" customWidth="1"/>
    <col min="13829" max="13829" width="46.85546875" style="608" customWidth="1"/>
    <col min="13830" max="13830" width="9.28515625" style="608" customWidth="1"/>
    <col min="13831" max="13831" width="7.7109375" style="608" customWidth="1"/>
    <col min="13832" max="13832" width="8.7109375" style="608" customWidth="1"/>
    <col min="13833" max="13833" width="7.85546875" style="608" customWidth="1"/>
    <col min="13834" max="13834" width="9.7109375" style="608" customWidth="1"/>
    <col min="13835" max="13841" width="7.7109375" style="608" customWidth="1"/>
    <col min="13842" max="14080" width="11.42578125" style="608"/>
    <col min="14081" max="14081" width="7.5703125" style="608" customWidth="1"/>
    <col min="14082" max="14082" width="18.7109375" style="608" customWidth="1"/>
    <col min="14083" max="14083" width="13.5703125" style="608" customWidth="1"/>
    <col min="14084" max="14084" width="13.85546875" style="608" customWidth="1"/>
    <col min="14085" max="14085" width="46.85546875" style="608" customWidth="1"/>
    <col min="14086" max="14086" width="9.28515625" style="608" customWidth="1"/>
    <col min="14087" max="14087" width="7.7109375" style="608" customWidth="1"/>
    <col min="14088" max="14088" width="8.7109375" style="608" customWidth="1"/>
    <col min="14089" max="14089" width="7.85546875" style="608" customWidth="1"/>
    <col min="14090" max="14090" width="9.7109375" style="608" customWidth="1"/>
    <col min="14091" max="14097" width="7.7109375" style="608" customWidth="1"/>
    <col min="14098" max="14336" width="11.42578125" style="608"/>
    <col min="14337" max="14337" width="7.5703125" style="608" customWidth="1"/>
    <col min="14338" max="14338" width="18.7109375" style="608" customWidth="1"/>
    <col min="14339" max="14339" width="13.5703125" style="608" customWidth="1"/>
    <col min="14340" max="14340" width="13.85546875" style="608" customWidth="1"/>
    <col min="14341" max="14341" width="46.85546875" style="608" customWidth="1"/>
    <col min="14342" max="14342" width="9.28515625" style="608" customWidth="1"/>
    <col min="14343" max="14343" width="7.7109375" style="608" customWidth="1"/>
    <col min="14344" max="14344" width="8.7109375" style="608" customWidth="1"/>
    <col min="14345" max="14345" width="7.85546875" style="608" customWidth="1"/>
    <col min="14346" max="14346" width="9.7109375" style="608" customWidth="1"/>
    <col min="14347" max="14353" width="7.7109375" style="608" customWidth="1"/>
    <col min="14354" max="14592" width="11.42578125" style="608"/>
    <col min="14593" max="14593" width="7.5703125" style="608" customWidth="1"/>
    <col min="14594" max="14594" width="18.7109375" style="608" customWidth="1"/>
    <col min="14595" max="14595" width="13.5703125" style="608" customWidth="1"/>
    <col min="14596" max="14596" width="13.85546875" style="608" customWidth="1"/>
    <col min="14597" max="14597" width="46.85546875" style="608" customWidth="1"/>
    <col min="14598" max="14598" width="9.28515625" style="608" customWidth="1"/>
    <col min="14599" max="14599" width="7.7109375" style="608" customWidth="1"/>
    <col min="14600" max="14600" width="8.7109375" style="608" customWidth="1"/>
    <col min="14601" max="14601" width="7.85546875" style="608" customWidth="1"/>
    <col min="14602" max="14602" width="9.7109375" style="608" customWidth="1"/>
    <col min="14603" max="14609" width="7.7109375" style="608" customWidth="1"/>
    <col min="14610" max="14848" width="11.42578125" style="608"/>
    <col min="14849" max="14849" width="7.5703125" style="608" customWidth="1"/>
    <col min="14850" max="14850" width="18.7109375" style="608" customWidth="1"/>
    <col min="14851" max="14851" width="13.5703125" style="608" customWidth="1"/>
    <col min="14852" max="14852" width="13.85546875" style="608" customWidth="1"/>
    <col min="14853" max="14853" width="46.85546875" style="608" customWidth="1"/>
    <col min="14854" max="14854" width="9.28515625" style="608" customWidth="1"/>
    <col min="14855" max="14855" width="7.7109375" style="608" customWidth="1"/>
    <col min="14856" max="14856" width="8.7109375" style="608" customWidth="1"/>
    <col min="14857" max="14857" width="7.85546875" style="608" customWidth="1"/>
    <col min="14858" max="14858" width="9.7109375" style="608" customWidth="1"/>
    <col min="14859" max="14865" width="7.7109375" style="608" customWidth="1"/>
    <col min="14866" max="15104" width="11.42578125" style="608"/>
    <col min="15105" max="15105" width="7.5703125" style="608" customWidth="1"/>
    <col min="15106" max="15106" width="18.7109375" style="608" customWidth="1"/>
    <col min="15107" max="15107" width="13.5703125" style="608" customWidth="1"/>
    <col min="15108" max="15108" width="13.85546875" style="608" customWidth="1"/>
    <col min="15109" max="15109" width="46.85546875" style="608" customWidth="1"/>
    <col min="15110" max="15110" width="9.28515625" style="608" customWidth="1"/>
    <col min="15111" max="15111" width="7.7109375" style="608" customWidth="1"/>
    <col min="15112" max="15112" width="8.7109375" style="608" customWidth="1"/>
    <col min="15113" max="15113" width="7.85546875" style="608" customWidth="1"/>
    <col min="15114" max="15114" width="9.7109375" style="608" customWidth="1"/>
    <col min="15115" max="15121" width="7.7109375" style="608" customWidth="1"/>
    <col min="15122" max="15360" width="11.42578125" style="608"/>
    <col min="15361" max="15361" width="7.5703125" style="608" customWidth="1"/>
    <col min="15362" max="15362" width="18.7109375" style="608" customWidth="1"/>
    <col min="15363" max="15363" width="13.5703125" style="608" customWidth="1"/>
    <col min="15364" max="15364" width="13.85546875" style="608" customWidth="1"/>
    <col min="15365" max="15365" width="46.85546875" style="608" customWidth="1"/>
    <col min="15366" max="15366" width="9.28515625" style="608" customWidth="1"/>
    <col min="15367" max="15367" width="7.7109375" style="608" customWidth="1"/>
    <col min="15368" max="15368" width="8.7109375" style="608" customWidth="1"/>
    <col min="15369" max="15369" width="7.85546875" style="608" customWidth="1"/>
    <col min="15370" max="15370" width="9.7109375" style="608" customWidth="1"/>
    <col min="15371" max="15377" width="7.7109375" style="608" customWidth="1"/>
    <col min="15378" max="15616" width="11.42578125" style="608"/>
    <col min="15617" max="15617" width="7.5703125" style="608" customWidth="1"/>
    <col min="15618" max="15618" width="18.7109375" style="608" customWidth="1"/>
    <col min="15619" max="15619" width="13.5703125" style="608" customWidth="1"/>
    <col min="15620" max="15620" width="13.85546875" style="608" customWidth="1"/>
    <col min="15621" max="15621" width="46.85546875" style="608" customWidth="1"/>
    <col min="15622" max="15622" width="9.28515625" style="608" customWidth="1"/>
    <col min="15623" max="15623" width="7.7109375" style="608" customWidth="1"/>
    <col min="15624" max="15624" width="8.7109375" style="608" customWidth="1"/>
    <col min="15625" max="15625" width="7.85546875" style="608" customWidth="1"/>
    <col min="15626" max="15626" width="9.7109375" style="608" customWidth="1"/>
    <col min="15627" max="15633" width="7.7109375" style="608" customWidth="1"/>
    <col min="15634" max="15872" width="11.42578125" style="608"/>
    <col min="15873" max="15873" width="7.5703125" style="608" customWidth="1"/>
    <col min="15874" max="15874" width="18.7109375" style="608" customWidth="1"/>
    <col min="15875" max="15875" width="13.5703125" style="608" customWidth="1"/>
    <col min="15876" max="15876" width="13.85546875" style="608" customWidth="1"/>
    <col min="15877" max="15877" width="46.85546875" style="608" customWidth="1"/>
    <col min="15878" max="15878" width="9.28515625" style="608" customWidth="1"/>
    <col min="15879" max="15879" width="7.7109375" style="608" customWidth="1"/>
    <col min="15880" max="15880" width="8.7109375" style="608" customWidth="1"/>
    <col min="15881" max="15881" width="7.85546875" style="608" customWidth="1"/>
    <col min="15882" max="15882" width="9.7109375" style="608" customWidth="1"/>
    <col min="15883" max="15889" width="7.7109375" style="608" customWidth="1"/>
    <col min="15890" max="16128" width="11.42578125" style="608"/>
    <col min="16129" max="16129" width="7.5703125" style="608" customWidth="1"/>
    <col min="16130" max="16130" width="18.7109375" style="608" customWidth="1"/>
    <col min="16131" max="16131" width="13.5703125" style="608" customWidth="1"/>
    <col min="16132" max="16132" width="13.85546875" style="608" customWidth="1"/>
    <col min="16133" max="16133" width="46.85546875" style="608" customWidth="1"/>
    <col min="16134" max="16134" width="9.28515625" style="608" customWidth="1"/>
    <col min="16135" max="16135" width="7.7109375" style="608" customWidth="1"/>
    <col min="16136" max="16136" width="8.7109375" style="608" customWidth="1"/>
    <col min="16137" max="16137" width="7.85546875" style="608" customWidth="1"/>
    <col min="16138" max="16138" width="9.7109375" style="608" customWidth="1"/>
    <col min="16139" max="16145" width="7.7109375" style="608" customWidth="1"/>
    <col min="16146" max="16384" width="11.42578125" style="608"/>
  </cols>
  <sheetData>
    <row r="1" spans="1:18" ht="60.75" customHeight="1" thickBot="1" x14ac:dyDescent="0.25">
      <c r="A1" s="607"/>
      <c r="B1" s="365"/>
      <c r="C1" s="365"/>
      <c r="D1" s="365"/>
      <c r="E1" s="365"/>
      <c r="F1" s="12"/>
      <c r="G1" s="229"/>
      <c r="H1" s="229"/>
      <c r="I1" s="229"/>
      <c r="J1" s="365"/>
      <c r="K1" s="365"/>
      <c r="M1" s="607"/>
      <c r="N1" s="607"/>
    </row>
    <row r="2" spans="1:18" ht="17.25" thickTop="1" thickBot="1" x14ac:dyDescent="0.3">
      <c r="A2" s="607"/>
      <c r="B2" s="12"/>
      <c r="C2" s="609"/>
      <c r="D2" s="609"/>
      <c r="E2" s="609"/>
      <c r="F2" s="609"/>
      <c r="G2" s="365"/>
      <c r="H2" s="76" t="s">
        <v>16</v>
      </c>
      <c r="I2" s="77"/>
      <c r="J2" s="81"/>
      <c r="K2" s="609"/>
      <c r="L2" s="607"/>
      <c r="M2" s="607"/>
      <c r="N2" s="607"/>
    </row>
    <row r="3" spans="1:18" ht="17.25" thickTop="1" thickBot="1" x14ac:dyDescent="0.3">
      <c r="A3" s="607"/>
      <c r="B3" s="609"/>
      <c r="C3" s="609"/>
      <c r="D3" s="12"/>
      <c r="E3" s="12"/>
      <c r="F3" s="12"/>
      <c r="G3" s="365"/>
      <c r="H3" s="78" t="s">
        <v>17</v>
      </c>
      <c r="I3" s="610"/>
      <c r="J3" s="81" t="s">
        <v>255</v>
      </c>
      <c r="K3" s="609"/>
      <c r="L3" s="607"/>
      <c r="M3" s="611"/>
      <c r="N3" s="611"/>
    </row>
    <row r="4" spans="1:18" ht="12" customHeight="1" thickTop="1" thickBot="1" x14ac:dyDescent="0.25">
      <c r="A4" s="607"/>
      <c r="B4" s="609"/>
      <c r="C4" s="609"/>
      <c r="D4" s="609"/>
      <c r="E4" s="612"/>
      <c r="F4" s="613"/>
      <c r="G4" s="612"/>
      <c r="H4" s="612"/>
      <c r="I4" s="612"/>
      <c r="J4" s="612"/>
      <c r="K4" s="612"/>
      <c r="L4" s="611"/>
      <c r="M4" s="611"/>
      <c r="N4" s="611"/>
      <c r="O4" s="614"/>
      <c r="P4" s="614"/>
      <c r="Q4" s="614"/>
      <c r="R4" s="614"/>
    </row>
    <row r="5" spans="1:18" ht="17.25" thickTop="1" thickBot="1" x14ac:dyDescent="0.3">
      <c r="A5" s="607"/>
      <c r="B5" s="76" t="s">
        <v>211</v>
      </c>
      <c r="C5" s="781" t="s">
        <v>308</v>
      </c>
      <c r="D5" s="782"/>
      <c r="E5" s="782"/>
      <c r="F5" s="782"/>
      <c r="G5" s="782"/>
      <c r="H5" s="783"/>
      <c r="I5" s="365"/>
      <c r="J5" s="365"/>
      <c r="K5" s="365"/>
      <c r="L5" s="57"/>
      <c r="M5" s="611"/>
      <c r="N5" s="607"/>
    </row>
    <row r="6" spans="1:18" ht="21" customHeight="1" thickTop="1" thickBot="1" x14ac:dyDescent="0.3">
      <c r="A6" s="607"/>
      <c r="B6" s="76" t="s">
        <v>18</v>
      </c>
      <c r="C6" s="781" t="s">
        <v>309</v>
      </c>
      <c r="D6" s="782"/>
      <c r="E6" s="782"/>
      <c r="F6" s="782"/>
      <c r="G6" s="782"/>
      <c r="H6" s="783"/>
      <c r="I6" s="365"/>
      <c r="J6" s="365"/>
      <c r="K6" s="365"/>
      <c r="L6" s="57"/>
      <c r="M6" s="58"/>
      <c r="N6" s="611"/>
      <c r="O6" s="614"/>
      <c r="P6" s="614"/>
      <c r="Q6" s="614"/>
    </row>
    <row r="7" spans="1:18" ht="19.5" customHeight="1" thickTop="1" thickBot="1" x14ac:dyDescent="0.3">
      <c r="A7" s="607"/>
      <c r="B7" s="80" t="s">
        <v>19</v>
      </c>
      <c r="C7" s="784" t="s">
        <v>272</v>
      </c>
      <c r="D7" s="785"/>
      <c r="E7" s="82"/>
      <c r="F7" s="83"/>
      <c r="G7" s="83"/>
      <c r="H7" s="82"/>
      <c r="I7" s="365"/>
      <c r="J7" s="365"/>
      <c r="K7" s="365"/>
      <c r="L7" s="58"/>
      <c r="M7" s="607"/>
      <c r="N7" s="607"/>
    </row>
    <row r="8" spans="1:18" ht="6.75" customHeight="1" thickTop="1" thickBot="1" x14ac:dyDescent="0.25">
      <c r="B8" s="609"/>
      <c r="C8" s="609"/>
      <c r="D8" s="609"/>
      <c r="E8" s="609"/>
      <c r="F8" s="609"/>
      <c r="G8" s="609"/>
      <c r="H8" s="615"/>
      <c r="I8" s="609"/>
      <c r="J8" s="609"/>
      <c r="K8" s="609"/>
      <c r="L8" s="607"/>
    </row>
    <row r="9" spans="1:18" ht="14.25" customHeight="1" thickTop="1" thickBot="1" x14ac:dyDescent="0.25">
      <c r="B9" s="365"/>
      <c r="C9" s="786" t="s">
        <v>63</v>
      </c>
      <c r="D9" s="786"/>
      <c r="E9" s="786"/>
      <c r="F9" s="787" t="s">
        <v>32</v>
      </c>
      <c r="G9" s="788"/>
      <c r="H9" s="787" t="s">
        <v>0</v>
      </c>
      <c r="I9" s="788"/>
      <c r="J9" s="365"/>
      <c r="K9" s="365"/>
    </row>
    <row r="10" spans="1:18" ht="14.25" customHeight="1" thickTop="1" thickBot="1" x14ac:dyDescent="0.25">
      <c r="B10" s="365"/>
      <c r="C10" s="786"/>
      <c r="D10" s="786"/>
      <c r="E10" s="786"/>
      <c r="F10" s="789">
        <v>145</v>
      </c>
      <c r="G10" s="789"/>
      <c r="H10" s="790">
        <f>SUM(F10:G11)</f>
        <v>145</v>
      </c>
      <c r="I10" s="790"/>
      <c r="J10" s="365"/>
      <c r="K10" s="365"/>
    </row>
    <row r="11" spans="1:18" ht="14.25" customHeight="1" thickTop="1" thickBot="1" x14ac:dyDescent="0.25">
      <c r="B11" s="365"/>
      <c r="C11" s="786"/>
      <c r="D11" s="786"/>
      <c r="E11" s="786"/>
      <c r="F11" s="789"/>
      <c r="G11" s="789"/>
      <c r="H11" s="790"/>
      <c r="I11" s="790"/>
      <c r="J11" s="365"/>
      <c r="K11" s="365"/>
    </row>
    <row r="12" spans="1:18" ht="4.5" customHeight="1" thickTop="1" thickBot="1" x14ac:dyDescent="0.25">
      <c r="B12" s="365"/>
      <c r="C12" s="616"/>
      <c r="D12" s="616"/>
      <c r="E12" s="616"/>
      <c r="F12" s="616"/>
      <c r="G12" s="616"/>
      <c r="H12" s="616"/>
      <c r="I12" s="616"/>
      <c r="J12" s="616"/>
      <c r="K12" s="616"/>
      <c r="L12" s="617"/>
    </row>
    <row r="13" spans="1:18" ht="12.75" customHeight="1" thickTop="1" thickBot="1" x14ac:dyDescent="0.25">
      <c r="B13" s="365"/>
      <c r="C13" s="760" t="s">
        <v>64</v>
      </c>
      <c r="D13" s="761"/>
      <c r="E13" s="761"/>
      <c r="F13" s="761"/>
      <c r="G13" s="762"/>
      <c r="H13" s="769" t="s">
        <v>0</v>
      </c>
      <c r="I13" s="770"/>
      <c r="J13" s="771" t="s">
        <v>12</v>
      </c>
      <c r="K13" s="772"/>
    </row>
    <row r="14" spans="1:18" ht="12.75" customHeight="1" thickTop="1" thickBot="1" x14ac:dyDescent="0.25">
      <c r="B14" s="365"/>
      <c r="C14" s="763"/>
      <c r="D14" s="764"/>
      <c r="E14" s="764"/>
      <c r="F14" s="764"/>
      <c r="G14" s="765"/>
      <c r="H14" s="597" t="s">
        <v>1</v>
      </c>
      <c r="I14" s="597" t="s">
        <v>2</v>
      </c>
      <c r="J14" s="773"/>
      <c r="K14" s="774"/>
    </row>
    <row r="15" spans="1:18" ht="14.1" customHeight="1" thickTop="1" thickBot="1" x14ac:dyDescent="0.25">
      <c r="B15" s="365"/>
      <c r="C15" s="766"/>
      <c r="D15" s="767"/>
      <c r="E15" s="767"/>
      <c r="F15" s="767"/>
      <c r="G15" s="768"/>
      <c r="H15" s="596">
        <f>SUM(H16:H17)</f>
        <v>3</v>
      </c>
      <c r="I15" s="596">
        <f>SUM(I16:I17)</f>
        <v>2</v>
      </c>
      <c r="J15" s="775">
        <f>H15+I15</f>
        <v>5</v>
      </c>
      <c r="K15" s="775"/>
      <c r="M15" s="608" t="s">
        <v>9</v>
      </c>
    </row>
    <row r="16" spans="1:18" ht="14.1" customHeight="1" thickTop="1" thickBot="1" x14ac:dyDescent="0.25">
      <c r="B16" s="365"/>
      <c r="C16" s="776" t="s">
        <v>15</v>
      </c>
      <c r="D16" s="777"/>
      <c r="E16" s="777"/>
      <c r="F16" s="777"/>
      <c r="G16" s="778"/>
      <c r="H16" s="84">
        <f>[3]Ab!H16+[3]Ma!H16+[3]Ju!H16</f>
        <v>3</v>
      </c>
      <c r="I16" s="84">
        <f>[3]Ab!I16+[3]Ma!I16+[3]Ju!I16</f>
        <v>2</v>
      </c>
      <c r="J16" s="779">
        <f>(H16+I16)</f>
        <v>5</v>
      </c>
      <c r="K16" s="780"/>
    </row>
    <row r="17" spans="2:15" ht="14.1" customHeight="1" thickTop="1" thickBot="1" x14ac:dyDescent="0.25">
      <c r="B17" s="365"/>
      <c r="C17" s="776" t="s">
        <v>212</v>
      </c>
      <c r="D17" s="777"/>
      <c r="E17" s="777"/>
      <c r="F17" s="777"/>
      <c r="G17" s="777"/>
      <c r="H17" s="84">
        <f>[3]Ab!H17+[3]Ma!H17+[3]Ju!H17</f>
        <v>0</v>
      </c>
      <c r="I17" s="84">
        <f>[3]Ab!I17+[3]Ma!I17+[3]Ju!I17</f>
        <v>0</v>
      </c>
      <c r="J17" s="807">
        <f>(H17+I17)</f>
        <v>0</v>
      </c>
      <c r="K17" s="807"/>
    </row>
    <row r="18" spans="2:15" ht="12.75" customHeight="1" thickTop="1" thickBot="1" x14ac:dyDescent="0.25">
      <c r="B18" s="365"/>
      <c r="C18" s="136" t="s">
        <v>9</v>
      </c>
      <c r="D18" s="135"/>
      <c r="E18" s="134"/>
      <c r="F18" s="618"/>
      <c r="G18" s="618"/>
      <c r="H18" s="618"/>
      <c r="I18" s="619"/>
      <c r="J18" s="620"/>
      <c r="K18" s="365"/>
    </row>
    <row r="19" spans="2:15" ht="18" customHeight="1" thickTop="1" thickBot="1" x14ac:dyDescent="0.25">
      <c r="B19" s="365"/>
      <c r="C19" s="89"/>
      <c r="D19" s="90"/>
      <c r="E19" s="90"/>
      <c r="F19" s="787" t="s">
        <v>62</v>
      </c>
      <c r="G19" s="787"/>
      <c r="H19" s="787"/>
      <c r="I19" s="769"/>
      <c r="J19" s="597" t="s">
        <v>0</v>
      </c>
      <c r="K19" s="365"/>
    </row>
    <row r="20" spans="2:15" ht="20.100000000000001" customHeight="1" thickTop="1" thickBot="1" x14ac:dyDescent="0.25">
      <c r="B20" s="365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621"/>
      <c r="K20" s="365"/>
    </row>
    <row r="21" spans="2:15" ht="18" customHeight="1" thickTop="1" thickBot="1" x14ac:dyDescent="0.25">
      <c r="B21" s="365"/>
      <c r="C21" s="93"/>
      <c r="D21" s="94"/>
      <c r="E21" s="94"/>
      <c r="F21" s="808">
        <f>(J23+J28+J35+J38+J59+J60+J61+J63)</f>
        <v>26</v>
      </c>
      <c r="G21" s="808"/>
      <c r="H21" s="808"/>
      <c r="I21" s="809"/>
      <c r="J21" s="810">
        <f>(J23+J28+J34+J38+J43+J55+J70+J72+J78)</f>
        <v>34</v>
      </c>
      <c r="K21" s="365"/>
    </row>
    <row r="22" spans="2:15" ht="15.75" thickTop="1" thickBot="1" x14ac:dyDescent="0.25">
      <c r="B22" s="365"/>
      <c r="C22" s="622"/>
      <c r="D22" s="96"/>
      <c r="E22" s="96"/>
      <c r="F22" s="97">
        <f>(F23+F28+F34+F38+F43+F55+F70+F72+F77+F78)</f>
        <v>20</v>
      </c>
      <c r="G22" s="97">
        <f>(G23+G28+G34+G38+G43+G55+G70+G72+G77+G78)</f>
        <v>14</v>
      </c>
      <c r="H22" s="97">
        <f>(H23+H28+H34+H38+H43+H55+H70+H72+H77+H78)</f>
        <v>0</v>
      </c>
      <c r="I22" s="97">
        <f>(I23+I28+I34+I38+I43+I55+I70+I72+I77+I78)</f>
        <v>0</v>
      </c>
      <c r="J22" s="810"/>
      <c r="K22" s="365"/>
    </row>
    <row r="23" spans="2:15" ht="17.25" thickTop="1" thickBot="1" x14ac:dyDescent="0.3">
      <c r="B23" s="365"/>
      <c r="C23" s="623"/>
      <c r="D23" s="811" t="s">
        <v>66</v>
      </c>
      <c r="E23" s="812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65"/>
    </row>
    <row r="24" spans="2:15" ht="14.25" thickTop="1" thickBot="1" x14ac:dyDescent="0.25">
      <c r="B24" s="365"/>
      <c r="C24" s="623"/>
      <c r="D24" s="624"/>
      <c r="E24" s="625" t="s">
        <v>37</v>
      </c>
      <c r="F24" s="84">
        <f>[3]Ab!F24+[3]Ma!F24+[3]Ju!F24</f>
        <v>0</v>
      </c>
      <c r="G24" s="84">
        <f>[3]Ab!G24+[3]Ma!G24+[3]Ju!G24</f>
        <v>0</v>
      </c>
      <c r="H24" s="84">
        <f>[3]Ab!H24+[3]Ma!H24+[3]Ju!H24</f>
        <v>0</v>
      </c>
      <c r="I24" s="84">
        <f>[3]Ab!I24+[3]Ma!I24+[3]Ju!I24</f>
        <v>0</v>
      </c>
      <c r="J24" s="627">
        <f t="shared" si="0"/>
        <v>0</v>
      </c>
      <c r="K24" s="365"/>
    </row>
    <row r="25" spans="2:15" ht="14.25" thickTop="1" thickBot="1" x14ac:dyDescent="0.25">
      <c r="B25" s="365"/>
      <c r="C25" s="623"/>
      <c r="D25" s="624"/>
      <c r="E25" s="625" t="s">
        <v>24</v>
      </c>
      <c r="F25" s="84">
        <f>[3]Ab!F25+[3]Ma!F25+[3]Ju!F25</f>
        <v>0</v>
      </c>
      <c r="G25" s="84">
        <f>[3]Ab!G25+[3]Ma!G25+[3]Ju!G25</f>
        <v>0</v>
      </c>
      <c r="H25" s="84">
        <f>[3]Ab!H25+[3]Ma!H25+[3]Ju!H25</f>
        <v>0</v>
      </c>
      <c r="I25" s="84">
        <f>[3]Ab!I25+[3]Ma!I25+[3]Ju!I25</f>
        <v>0</v>
      </c>
      <c r="J25" s="627">
        <f t="shared" si="0"/>
        <v>0</v>
      </c>
      <c r="K25" s="365"/>
    </row>
    <row r="26" spans="2:15" ht="14.25" thickTop="1" thickBot="1" x14ac:dyDescent="0.25">
      <c r="B26" s="365"/>
      <c r="C26" s="623"/>
      <c r="D26" s="624"/>
      <c r="E26" s="625" t="s">
        <v>25</v>
      </c>
      <c r="F26" s="84">
        <f>[3]Ab!F26+[3]Ma!F26+[3]Ju!F26</f>
        <v>0</v>
      </c>
      <c r="G26" s="84">
        <f>[3]Ab!G26+[3]Ma!G26+[3]Ju!G26</f>
        <v>0</v>
      </c>
      <c r="H26" s="84">
        <f>[3]Ab!H26+[3]Ma!H26+[3]Ju!H26</f>
        <v>0</v>
      </c>
      <c r="I26" s="84">
        <f>[3]Ab!I26+[3]Ma!I26+[3]Ju!I26</f>
        <v>0</v>
      </c>
      <c r="J26" s="627">
        <f t="shared" si="0"/>
        <v>0</v>
      </c>
      <c r="K26" s="365"/>
    </row>
    <row r="27" spans="2:15" ht="14.25" thickTop="1" thickBot="1" x14ac:dyDescent="0.25">
      <c r="B27" s="365"/>
      <c r="C27" s="623"/>
      <c r="D27" s="624"/>
      <c r="E27" s="625" t="s">
        <v>7</v>
      </c>
      <c r="F27" s="84">
        <f>[3]Ab!F27+[3]Ma!F27+[3]Ju!F27</f>
        <v>0</v>
      </c>
      <c r="G27" s="84">
        <f>[3]Ab!G27+[3]Ma!G27+[3]Ju!G27</f>
        <v>0</v>
      </c>
      <c r="H27" s="84">
        <f>[3]Ab!H27+[3]Ma!H27+[3]Ju!H27</f>
        <v>0</v>
      </c>
      <c r="I27" s="84">
        <f>[3]Ab!I27+[3]Ma!I27+[3]Ju!I27</f>
        <v>0</v>
      </c>
      <c r="J27" s="627">
        <f t="shared" si="0"/>
        <v>0</v>
      </c>
      <c r="K27" s="365"/>
    </row>
    <row r="28" spans="2:15" ht="17.25" thickTop="1" thickBot="1" x14ac:dyDescent="0.3">
      <c r="B28" s="365"/>
      <c r="C28" s="623"/>
      <c r="D28" s="598" t="s">
        <v>20</v>
      </c>
      <c r="E28" s="101"/>
      <c r="F28" s="46">
        <f>SUM(F29:F33)</f>
        <v>12</v>
      </c>
      <c r="G28" s="46">
        <f>SUM(G29:G33)</f>
        <v>0</v>
      </c>
      <c r="H28" s="46">
        <f>SUM(H29:H33)</f>
        <v>0</v>
      </c>
      <c r="I28" s="46">
        <f>SUM(I29:I33)</f>
        <v>0</v>
      </c>
      <c r="J28" s="102">
        <f t="shared" si="0"/>
        <v>12</v>
      </c>
      <c r="K28" s="365"/>
      <c r="O28" s="628"/>
    </row>
    <row r="29" spans="2:15" ht="14.25" thickTop="1" thickBot="1" x14ac:dyDescent="0.25">
      <c r="B29" s="365"/>
      <c r="C29" s="623"/>
      <c r="D29" s="624"/>
      <c r="E29" s="625" t="s">
        <v>54</v>
      </c>
      <c r="F29" s="84">
        <f>[3]Ab!F29+[3]Ma!F29+[3]Ju!F29</f>
        <v>0</v>
      </c>
      <c r="G29" s="84">
        <f>[3]Ab!G29+[3]Ma!G29+[3]Ju!G29</f>
        <v>0</v>
      </c>
      <c r="H29" s="84">
        <f>[3]Ab!H29+[3]Ma!H29+[3]Ju!H29</f>
        <v>0</v>
      </c>
      <c r="I29" s="84">
        <f>[3]Ab!I29+[3]Ma!I29+[3]Ju!I29</f>
        <v>0</v>
      </c>
      <c r="J29" s="627">
        <f t="shared" si="0"/>
        <v>0</v>
      </c>
      <c r="K29" s="365"/>
    </row>
    <row r="30" spans="2:15" ht="14.25" thickTop="1" thickBot="1" x14ac:dyDescent="0.25">
      <c r="B30" s="365"/>
      <c r="C30" s="623"/>
      <c r="D30" s="624"/>
      <c r="E30" s="625" t="s">
        <v>26</v>
      </c>
      <c r="F30" s="84">
        <f>[3]Ab!F30+[3]Ma!F30+[3]Ju!F30</f>
        <v>5</v>
      </c>
      <c r="G30" s="84">
        <f>[3]Ab!G30+[3]Ma!G30+[3]Ju!G30</f>
        <v>0</v>
      </c>
      <c r="H30" s="84">
        <f>[3]Ab!H30+[3]Ma!H30+[3]Ju!H30</f>
        <v>0</v>
      </c>
      <c r="I30" s="84">
        <f>[3]Ab!I30+[3]Ma!I30+[3]Ju!I30</f>
        <v>0</v>
      </c>
      <c r="J30" s="627">
        <f t="shared" si="0"/>
        <v>5</v>
      </c>
      <c r="K30" s="365"/>
    </row>
    <row r="31" spans="2:15" ht="14.25" thickTop="1" thickBot="1" x14ac:dyDescent="0.25">
      <c r="B31" s="365"/>
      <c r="C31" s="623"/>
      <c r="D31" s="624"/>
      <c r="E31" s="625" t="s">
        <v>173</v>
      </c>
      <c r="F31" s="84">
        <f>[3]Ab!F31+[3]Ma!F31+[3]Ju!F31</f>
        <v>7</v>
      </c>
      <c r="G31" s="84">
        <f>[3]Ab!G31+[3]Ma!G31+[3]Ju!G31</f>
        <v>0</v>
      </c>
      <c r="H31" s="84">
        <f>[3]Ab!H31+[3]Ma!H31+[3]Ju!H31</f>
        <v>0</v>
      </c>
      <c r="I31" s="84">
        <f>[3]Ab!I31+[3]Ma!I31+[3]Ju!I31</f>
        <v>0</v>
      </c>
      <c r="J31" s="627">
        <f t="shared" si="0"/>
        <v>7</v>
      </c>
      <c r="K31" s="365"/>
    </row>
    <row r="32" spans="2:15" ht="14.25" thickTop="1" thickBot="1" x14ac:dyDescent="0.25">
      <c r="B32" s="365"/>
      <c r="C32" s="623"/>
      <c r="D32" s="624"/>
      <c r="E32" s="625" t="s">
        <v>56</v>
      </c>
      <c r="F32" s="84">
        <f>[3]Ab!F32+[3]Ma!F32+[3]Ju!F32</f>
        <v>0</v>
      </c>
      <c r="G32" s="84">
        <f>[3]Ab!G32+[3]Ma!G32+[3]Ju!G32</f>
        <v>0</v>
      </c>
      <c r="H32" s="84">
        <f>[3]Ab!H32+[3]Ma!H32+[3]Ju!H32</f>
        <v>0</v>
      </c>
      <c r="I32" s="84">
        <f>[3]Ab!I32+[3]Ma!I32+[3]Ju!I32</f>
        <v>0</v>
      </c>
      <c r="J32" s="627">
        <f t="shared" si="0"/>
        <v>0</v>
      </c>
      <c r="K32" s="365"/>
    </row>
    <row r="33" spans="2:11" ht="14.25" thickTop="1" thickBot="1" x14ac:dyDescent="0.25">
      <c r="B33" s="365"/>
      <c r="C33" s="623"/>
      <c r="D33" s="624"/>
      <c r="E33" s="625" t="s">
        <v>57</v>
      </c>
      <c r="F33" s="84">
        <f>[3]Ab!F33+[3]Ma!F33+[3]Ju!F33</f>
        <v>0</v>
      </c>
      <c r="G33" s="84">
        <f>[3]Ab!G33+[3]Ma!G33+[3]Ju!G33</f>
        <v>0</v>
      </c>
      <c r="H33" s="84">
        <f>[3]Ab!H33+[3]Ma!H33+[3]Ju!H33</f>
        <v>0</v>
      </c>
      <c r="I33" s="84">
        <f>[3]Ab!I33+[3]Ma!I33+[3]Ju!I33</f>
        <v>0</v>
      </c>
      <c r="J33" s="627">
        <f t="shared" si="0"/>
        <v>0</v>
      </c>
      <c r="K33" s="365"/>
    </row>
    <row r="34" spans="2:11" ht="17.25" thickTop="1" thickBot="1" x14ac:dyDescent="0.3">
      <c r="B34" s="365"/>
      <c r="C34" s="623"/>
      <c r="D34" s="791" t="s">
        <v>67</v>
      </c>
      <c r="E34" s="792"/>
      <c r="F34" s="129">
        <f>SUM(F35:F37)</f>
        <v>5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5</v>
      </c>
      <c r="K34" s="365"/>
    </row>
    <row r="35" spans="2:11" ht="14.25" thickTop="1" thickBot="1" x14ac:dyDescent="0.25">
      <c r="B35" s="365"/>
      <c r="C35" s="623"/>
      <c r="D35" s="624"/>
      <c r="E35" s="629" t="s">
        <v>59</v>
      </c>
      <c r="F35" s="84">
        <f>[3]Ab!F35+[3]Ma!F35+[3]Ju!F35</f>
        <v>1</v>
      </c>
      <c r="G35" s="84">
        <f>[3]Ab!G35+[3]Ma!G35+[3]Ju!G35</f>
        <v>0</v>
      </c>
      <c r="H35" s="84">
        <f>[3]Ab!H35+[3]Ma!H35+[3]Ju!H35</f>
        <v>0</v>
      </c>
      <c r="I35" s="84">
        <f>[3]Ab!I35+[3]Ma!I35+[3]Ju!I35</f>
        <v>0</v>
      </c>
      <c r="J35" s="631">
        <f t="shared" ref="J35:J54" si="1">SUM(F35:I35)</f>
        <v>1</v>
      </c>
      <c r="K35" s="365"/>
    </row>
    <row r="36" spans="2:11" ht="14.25" thickTop="1" thickBot="1" x14ac:dyDescent="0.25">
      <c r="B36" s="365"/>
      <c r="C36" s="623"/>
      <c r="D36" s="624"/>
      <c r="E36" s="629" t="s">
        <v>60</v>
      </c>
      <c r="F36" s="84">
        <f>[3]Ab!F36+[3]Ma!F36+[3]Ju!F36</f>
        <v>4</v>
      </c>
      <c r="G36" s="84">
        <f>[3]Ab!G36+[3]Ma!G36+[3]Ju!G36</f>
        <v>0</v>
      </c>
      <c r="H36" s="84">
        <f>[3]Ab!H36+[3]Ma!H36+[3]Ju!H36</f>
        <v>0</v>
      </c>
      <c r="I36" s="84">
        <f>[3]Ab!I36+[3]Ma!I36+[3]Ju!I36</f>
        <v>0</v>
      </c>
      <c r="J36" s="631">
        <f>SUM(F36:I36)</f>
        <v>4</v>
      </c>
      <c r="K36" s="365"/>
    </row>
    <row r="37" spans="2:11" ht="14.25" thickTop="1" thickBot="1" x14ac:dyDescent="0.25">
      <c r="B37" s="365"/>
      <c r="C37" s="623"/>
      <c r="D37" s="624"/>
      <c r="E37" s="121" t="s">
        <v>58</v>
      </c>
      <c r="F37" s="84">
        <f>[3]Ab!F37+[3]Ma!F37+[3]Ju!F37</f>
        <v>0</v>
      </c>
      <c r="G37" s="84">
        <f>[3]Ab!G37+[3]Ma!G37+[3]Ju!G37</f>
        <v>0</v>
      </c>
      <c r="H37" s="84">
        <f>[3]Ab!H37+[3]Ma!H37+[3]Ju!H37</f>
        <v>0</v>
      </c>
      <c r="I37" s="84">
        <f>[3]Ab!I37+[3]Ma!I37+[3]Ju!I37</f>
        <v>0</v>
      </c>
      <c r="J37" s="631">
        <f>SUM(F37:I37)</f>
        <v>0</v>
      </c>
      <c r="K37" s="365"/>
    </row>
    <row r="38" spans="2:11" ht="17.25" thickTop="1" thickBot="1" x14ac:dyDescent="0.3">
      <c r="B38" s="365"/>
      <c r="C38" s="633"/>
      <c r="D38" s="791" t="s">
        <v>61</v>
      </c>
      <c r="E38" s="792"/>
      <c r="F38" s="46">
        <f>SUM(F39:F42)</f>
        <v>0</v>
      </c>
      <c r="G38" s="46">
        <f>SUM(G39:G42)</f>
        <v>2</v>
      </c>
      <c r="H38" s="46">
        <f>SUM(H39:H42)</f>
        <v>0</v>
      </c>
      <c r="I38" s="46">
        <f>SUM(I39:I42)</f>
        <v>0</v>
      </c>
      <c r="J38" s="100">
        <f t="shared" si="1"/>
        <v>2</v>
      </c>
      <c r="K38" s="365"/>
    </row>
    <row r="39" spans="2:11" ht="14.25" thickTop="1" thickBot="1" x14ac:dyDescent="0.25">
      <c r="B39" s="365"/>
      <c r="C39" s="633"/>
      <c r="D39" s="634"/>
      <c r="E39" s="635" t="s">
        <v>6</v>
      </c>
      <c r="F39" s="84"/>
      <c r="G39" s="84">
        <v>2</v>
      </c>
      <c r="H39" s="84"/>
      <c r="I39" s="84"/>
      <c r="J39" s="631">
        <f t="shared" si="1"/>
        <v>2</v>
      </c>
      <c r="K39" s="365"/>
    </row>
    <row r="40" spans="2:11" ht="14.25" thickTop="1" thickBot="1" x14ac:dyDescent="0.25">
      <c r="B40" s="365"/>
      <c r="C40" s="633"/>
      <c r="D40" s="634"/>
      <c r="E40" s="635" t="s">
        <v>113</v>
      </c>
      <c r="F40" s="84"/>
      <c r="G40" s="84"/>
      <c r="H40" s="84"/>
      <c r="I40" s="84"/>
      <c r="J40" s="631">
        <f t="shared" si="1"/>
        <v>0</v>
      </c>
      <c r="K40" s="365"/>
    </row>
    <row r="41" spans="2:11" ht="14.25" thickTop="1" thickBot="1" x14ac:dyDescent="0.25">
      <c r="B41" s="365"/>
      <c r="C41" s="633"/>
      <c r="D41" s="634"/>
      <c r="E41" s="635" t="s">
        <v>68</v>
      </c>
      <c r="F41" s="84"/>
      <c r="G41" s="84"/>
      <c r="H41" s="84"/>
      <c r="I41" s="84"/>
      <c r="J41" s="631">
        <f t="shared" si="1"/>
        <v>0</v>
      </c>
      <c r="K41" s="365"/>
    </row>
    <row r="42" spans="2:11" ht="14.25" thickTop="1" thickBot="1" x14ac:dyDescent="0.25">
      <c r="B42" s="365"/>
      <c r="C42" s="633"/>
      <c r="D42" s="634"/>
      <c r="E42" s="121" t="s">
        <v>122</v>
      </c>
      <c r="F42" s="84"/>
      <c r="G42" s="84"/>
      <c r="H42" s="84"/>
      <c r="I42" s="84"/>
      <c r="J42" s="631">
        <f t="shared" si="1"/>
        <v>0</v>
      </c>
      <c r="K42" s="365"/>
    </row>
    <row r="43" spans="2:11" ht="17.25" thickTop="1" thickBot="1" x14ac:dyDescent="0.25">
      <c r="B43" s="365"/>
      <c r="C43" s="633"/>
      <c r="D43" s="791" t="s">
        <v>69</v>
      </c>
      <c r="E43" s="792"/>
      <c r="F43" s="46">
        <f>SUM(F44:F54)</f>
        <v>0</v>
      </c>
      <c r="G43" s="46">
        <f>SUM(G44:G54)</f>
        <v>1</v>
      </c>
      <c r="H43" s="46">
        <f>SUM(H44:H54)</f>
        <v>0</v>
      </c>
      <c r="I43" s="46">
        <f>SUM(I44:I54)</f>
        <v>0</v>
      </c>
      <c r="J43" s="105">
        <f>SUM(F43:I43)</f>
        <v>1</v>
      </c>
      <c r="K43" s="365"/>
    </row>
    <row r="44" spans="2:11" ht="14.25" customHeight="1" thickTop="1" thickBot="1" x14ac:dyDescent="0.25">
      <c r="B44" s="365"/>
      <c r="C44" s="633"/>
      <c r="D44" s="70"/>
      <c r="E44" s="635" t="s">
        <v>53</v>
      </c>
      <c r="F44" s="84">
        <f>[3]Ab!F44+[3]Ma!F44+[3]Ju!F44</f>
        <v>0</v>
      </c>
      <c r="G44" s="84">
        <f>[3]Ab!G44+[3]Ma!G44+[3]Ju!G44</f>
        <v>0</v>
      </c>
      <c r="H44" s="84">
        <f>[3]Ab!H44+[3]Ma!H44+[3]Ju!H44</f>
        <v>0</v>
      </c>
      <c r="I44" s="84">
        <f>[3]Ab!I44+[3]Ma!I44+[3]Ju!I44</f>
        <v>0</v>
      </c>
      <c r="J44" s="631">
        <f>SUM(F44:I44)</f>
        <v>0</v>
      </c>
      <c r="K44" s="365"/>
    </row>
    <row r="45" spans="2:11" ht="14.25" customHeight="1" thickTop="1" thickBot="1" x14ac:dyDescent="0.25">
      <c r="B45" s="365"/>
      <c r="C45" s="633"/>
      <c r="D45" s="70"/>
      <c r="E45" s="635" t="s">
        <v>38</v>
      </c>
      <c r="F45" s="84">
        <f>[3]Ab!F45+[3]Ma!F45+[3]Ju!F45</f>
        <v>0</v>
      </c>
      <c r="G45" s="84">
        <f>[3]Ab!G45+[3]Ma!G45+[3]Ju!G45</f>
        <v>0</v>
      </c>
      <c r="H45" s="84">
        <f>[3]Ab!H45+[3]Ma!H45+[3]Ju!H45</f>
        <v>0</v>
      </c>
      <c r="I45" s="84">
        <f>[3]Ab!I45+[3]Ma!I45+[3]Ju!I45</f>
        <v>0</v>
      </c>
      <c r="J45" s="631">
        <f t="shared" si="1"/>
        <v>0</v>
      </c>
      <c r="K45" s="365"/>
    </row>
    <row r="46" spans="2:11" ht="14.25" customHeight="1" thickTop="1" thickBot="1" x14ac:dyDescent="0.25">
      <c r="B46" s="365"/>
      <c r="C46" s="633"/>
      <c r="D46" s="634"/>
      <c r="E46" s="636" t="s">
        <v>130</v>
      </c>
      <c r="F46" s="84">
        <f>[3]Ab!F46+[3]Ma!F46+[3]Ju!F46</f>
        <v>0</v>
      </c>
      <c r="G46" s="84">
        <f>[3]Ab!G46+[3]Ma!G46+[3]Ju!G46</f>
        <v>0</v>
      </c>
      <c r="H46" s="84">
        <f>[3]Ab!H46+[3]Ma!H46+[3]Ju!H46</f>
        <v>0</v>
      </c>
      <c r="I46" s="84">
        <f>[3]Ab!I46+[3]Ma!I46+[3]Ju!I46</f>
        <v>0</v>
      </c>
      <c r="J46" s="631">
        <f>SUM(F46:I46)</f>
        <v>0</v>
      </c>
      <c r="K46" s="365"/>
    </row>
    <row r="47" spans="2:11" ht="14.25" customHeight="1" thickTop="1" thickBot="1" x14ac:dyDescent="0.25">
      <c r="B47" s="365"/>
      <c r="C47" s="633"/>
      <c r="D47" s="637"/>
      <c r="E47" s="635" t="s">
        <v>48</v>
      </c>
      <c r="F47" s="84">
        <f>[3]Ab!F47+[3]Ma!F47+[3]Ju!F47</f>
        <v>0</v>
      </c>
      <c r="G47" s="84">
        <f>[3]Ab!G47+[3]Ma!G47+[3]Ju!G47</f>
        <v>1</v>
      </c>
      <c r="H47" s="84">
        <f>[3]Ab!H47+[3]Ma!H47+[3]Ju!H47</f>
        <v>0</v>
      </c>
      <c r="I47" s="84">
        <f>[3]Ab!I47+[3]Ma!I47+[3]Ju!I47</f>
        <v>0</v>
      </c>
      <c r="J47" s="631">
        <f t="shared" si="1"/>
        <v>1</v>
      </c>
      <c r="K47" s="365"/>
    </row>
    <row r="48" spans="2:11" ht="14.25" customHeight="1" thickTop="1" thickBot="1" x14ac:dyDescent="0.25">
      <c r="B48" s="365"/>
      <c r="C48" s="633"/>
      <c r="D48" s="634"/>
      <c r="E48" s="635" t="s">
        <v>123</v>
      </c>
      <c r="F48" s="84">
        <f>[3]Ab!F48+[3]Ma!F48+[3]Ju!F48</f>
        <v>0</v>
      </c>
      <c r="G48" s="84">
        <f>[3]Ab!G48+[3]Ma!G48+[3]Ju!G48</f>
        <v>0</v>
      </c>
      <c r="H48" s="84">
        <f>[3]Ab!H48+[3]Ma!H48+[3]Ju!H48</f>
        <v>0</v>
      </c>
      <c r="I48" s="84">
        <f>[3]Ab!I48+[3]Ma!I48+[3]Ju!I48</f>
        <v>0</v>
      </c>
      <c r="J48" s="638">
        <f t="shared" si="1"/>
        <v>0</v>
      </c>
      <c r="K48" s="365"/>
    </row>
    <row r="49" spans="1:12" ht="14.25" customHeight="1" thickTop="1" thickBot="1" x14ac:dyDescent="0.25">
      <c r="B49" s="365"/>
      <c r="C49" s="633"/>
      <c r="D49" s="639"/>
      <c r="E49" s="635" t="s">
        <v>43</v>
      </c>
      <c r="F49" s="84">
        <f>[3]Ab!F49+[3]Ma!F49+[3]Ju!F49</f>
        <v>0</v>
      </c>
      <c r="G49" s="84">
        <f>[3]Ab!G49+[3]Ma!G49+[3]Ju!G49</f>
        <v>0</v>
      </c>
      <c r="H49" s="84">
        <f>[3]Ab!H49+[3]Ma!H49+[3]Ju!H49</f>
        <v>0</v>
      </c>
      <c r="I49" s="84">
        <f>[3]Ab!I49+[3]Ma!I49+[3]Ju!I49</f>
        <v>0</v>
      </c>
      <c r="J49" s="638">
        <f t="shared" si="1"/>
        <v>0</v>
      </c>
      <c r="K49" s="365"/>
    </row>
    <row r="50" spans="1:12" ht="14.25" customHeight="1" thickTop="1" thickBot="1" x14ac:dyDescent="0.25">
      <c r="B50" s="365"/>
      <c r="C50" s="633"/>
      <c r="D50" s="639"/>
      <c r="E50" s="635" t="s">
        <v>70</v>
      </c>
      <c r="F50" s="84">
        <f>[3]Ab!F50+[3]Ma!F50+[3]Ju!F50</f>
        <v>0</v>
      </c>
      <c r="G50" s="84">
        <f>[3]Ab!G50+[3]Ma!G50+[3]Ju!G50</f>
        <v>0</v>
      </c>
      <c r="H50" s="84">
        <f>[3]Ab!H50+[3]Ma!H50+[3]Ju!H50</f>
        <v>0</v>
      </c>
      <c r="I50" s="84">
        <f>[3]Ab!I50+[3]Ma!I50+[3]Ju!I50</f>
        <v>0</v>
      </c>
      <c r="J50" s="638">
        <f t="shared" si="1"/>
        <v>0</v>
      </c>
      <c r="K50" s="365"/>
    </row>
    <row r="51" spans="1:12" ht="14.25" customHeight="1" thickTop="1" thickBot="1" x14ac:dyDescent="0.25">
      <c r="B51" s="365"/>
      <c r="C51" s="633"/>
      <c r="D51" s="639"/>
      <c r="E51" s="635" t="s">
        <v>71</v>
      </c>
      <c r="F51" s="84">
        <f>[3]Ab!F51+[3]Ma!F51+[3]Ju!F51</f>
        <v>0</v>
      </c>
      <c r="G51" s="84">
        <f>[3]Ab!G51+[3]Ma!G51+[3]Ju!G51</f>
        <v>0</v>
      </c>
      <c r="H51" s="84">
        <f>[3]Ab!H51+[3]Ma!H51+[3]Ju!H51</f>
        <v>0</v>
      </c>
      <c r="I51" s="84">
        <f>[3]Ab!I51+[3]Ma!I51+[3]Ju!I51</f>
        <v>0</v>
      </c>
      <c r="J51" s="638">
        <f t="shared" si="1"/>
        <v>0</v>
      </c>
      <c r="K51" s="365"/>
    </row>
    <row r="52" spans="1:12" ht="14.25" customHeight="1" thickTop="1" thickBot="1" x14ac:dyDescent="0.25">
      <c r="B52" s="365"/>
      <c r="C52" s="633"/>
      <c r="D52" s="639"/>
      <c r="E52" s="635" t="s">
        <v>72</v>
      </c>
      <c r="F52" s="84">
        <f>[3]Ab!F52+[3]Ma!F52+[3]Ju!F52</f>
        <v>0</v>
      </c>
      <c r="G52" s="84">
        <f>[3]Ab!G52+[3]Ma!G52+[3]Ju!G52</f>
        <v>0</v>
      </c>
      <c r="H52" s="84">
        <f>[3]Ab!H52+[3]Ma!H52+[3]Ju!H52</f>
        <v>0</v>
      </c>
      <c r="I52" s="84">
        <f>[3]Ab!I52+[3]Ma!I52+[3]Ju!I52</f>
        <v>0</v>
      </c>
      <c r="J52" s="638">
        <f t="shared" si="1"/>
        <v>0</v>
      </c>
      <c r="K52" s="365"/>
    </row>
    <row r="53" spans="1:12" ht="14.25" customHeight="1" thickTop="1" thickBot="1" x14ac:dyDescent="0.25">
      <c r="A53" s="72"/>
      <c r="B53" s="365"/>
      <c r="C53" s="633"/>
      <c r="D53" s="639"/>
      <c r="E53" s="124" t="s">
        <v>114</v>
      </c>
      <c r="F53" s="84">
        <f>[3]Ab!F53+[3]Ma!F53+[3]Ju!F53</f>
        <v>0</v>
      </c>
      <c r="G53" s="84">
        <f>[3]Ab!G53+[3]Ma!G53+[3]Ju!G53</f>
        <v>0</v>
      </c>
      <c r="H53" s="84">
        <f>[3]Ab!H53+[3]Ma!H53+[3]Ju!H53</f>
        <v>0</v>
      </c>
      <c r="I53" s="84">
        <f>[3]Ab!I53+[3]Ma!I53+[3]Ju!I53</f>
        <v>0</v>
      </c>
      <c r="J53" s="638">
        <f t="shared" si="1"/>
        <v>0</v>
      </c>
      <c r="K53" s="365"/>
    </row>
    <row r="54" spans="1:12" ht="14.25" customHeight="1" thickTop="1" thickBot="1" x14ac:dyDescent="0.25">
      <c r="B54" s="365"/>
      <c r="C54" s="633"/>
      <c r="D54" s="640"/>
      <c r="E54" s="635" t="s">
        <v>73</v>
      </c>
      <c r="F54" s="84">
        <f>[3]Ab!F54+[3]Ma!F54+[3]Ju!F54</f>
        <v>0</v>
      </c>
      <c r="G54" s="84">
        <f>[3]Ab!G54+[3]Ma!G54+[3]Ju!G54</f>
        <v>0</v>
      </c>
      <c r="H54" s="84">
        <f>[3]Ab!H54+[3]Ma!H54+[3]Ju!H54</f>
        <v>0</v>
      </c>
      <c r="I54" s="84">
        <f>[3]Ab!I54+[3]Ma!I54+[3]Ju!I54</f>
        <v>0</v>
      </c>
      <c r="J54" s="638">
        <f t="shared" si="1"/>
        <v>0</v>
      </c>
      <c r="K54" s="365"/>
    </row>
    <row r="55" spans="1:12" ht="17.25" thickTop="1" thickBot="1" x14ac:dyDescent="0.25">
      <c r="B55" s="365"/>
      <c r="C55" s="633"/>
      <c r="D55" s="793" t="s">
        <v>112</v>
      </c>
      <c r="E55" s="794"/>
      <c r="F55" s="130">
        <f>SUM(F56:F64)</f>
        <v>0</v>
      </c>
      <c r="G55" s="130">
        <f>SUM(G56:G64)</f>
        <v>11</v>
      </c>
      <c r="H55" s="130">
        <f>SUM(H56:H64)</f>
        <v>0</v>
      </c>
      <c r="I55" s="130">
        <f>SUM(I56:I64)</f>
        <v>0</v>
      </c>
      <c r="J55" s="105">
        <f>SUM(F55:F55:I55)</f>
        <v>11</v>
      </c>
      <c r="K55" s="365"/>
      <c r="L55" s="614"/>
    </row>
    <row r="56" spans="1:12" ht="14.25" customHeight="1" thickTop="1" thickBot="1" x14ac:dyDescent="0.25">
      <c r="B56" s="365"/>
      <c r="C56" s="633"/>
      <c r="D56" s="126"/>
      <c r="E56" s="635" t="s">
        <v>75</v>
      </c>
      <c r="F56" s="84">
        <f>[3]Ab!F56+[3]Ma!F56+[3]Ju!F56</f>
        <v>0</v>
      </c>
      <c r="G56" s="84">
        <f>[3]Ab!G56+[3]Ma!G56+[3]Ju!G56</f>
        <v>0</v>
      </c>
      <c r="H56" s="84">
        <f>[3]Ab!H56+[3]Ma!H56+[3]Ju!H56</f>
        <v>0</v>
      </c>
      <c r="I56" s="84">
        <f>[3]Ab!I56+[3]Ma!I56+[3]Ju!I56</f>
        <v>0</v>
      </c>
      <c r="J56" s="106">
        <f>SUM(F56:F56:I56)</f>
        <v>0</v>
      </c>
      <c r="K56" s="365"/>
    </row>
    <row r="57" spans="1:12" ht="14.25" customHeight="1" thickTop="1" thickBot="1" x14ac:dyDescent="0.25">
      <c r="B57" s="365"/>
      <c r="C57" s="633"/>
      <c r="D57" s="70"/>
      <c r="E57" s="635" t="s">
        <v>76</v>
      </c>
      <c r="F57" s="84">
        <f>[3]Ab!F57+[3]Ma!F57+[3]Ju!F57</f>
        <v>0</v>
      </c>
      <c r="G57" s="84">
        <f>[3]Ab!G57+[3]Ma!G57+[3]Ju!G57</f>
        <v>0</v>
      </c>
      <c r="H57" s="84">
        <f>[3]Ab!H57+[3]Ma!H57+[3]Ju!H57</f>
        <v>0</v>
      </c>
      <c r="I57" s="84">
        <f>[3]Ab!I57+[3]Ma!I57+[3]Ju!I57</f>
        <v>0</v>
      </c>
      <c r="J57" s="106">
        <f>(I57+H57+G57+F57)</f>
        <v>0</v>
      </c>
      <c r="K57" s="365"/>
    </row>
    <row r="58" spans="1:12" ht="14.25" customHeight="1" thickTop="1" thickBot="1" x14ac:dyDescent="0.25">
      <c r="B58" s="365"/>
      <c r="C58" s="633"/>
      <c r="D58" s="70"/>
      <c r="E58" s="635" t="s">
        <v>38</v>
      </c>
      <c r="F58" s="84">
        <f>[3]Ab!F58+[3]Ma!F58+[3]Ju!F58</f>
        <v>0</v>
      </c>
      <c r="G58" s="84">
        <f>[3]Ab!G58+[3]Ma!G58+[3]Ju!G58</f>
        <v>0</v>
      </c>
      <c r="H58" s="84">
        <f>[3]Ab!H58+[3]Ma!H58+[3]Ju!H58</f>
        <v>0</v>
      </c>
      <c r="I58" s="84">
        <f>[3]Ab!I58+[3]Ma!I58+[3]Ju!I58</f>
        <v>0</v>
      </c>
      <c r="J58" s="106">
        <f>(I58+H58+G58+F58)</f>
        <v>0</v>
      </c>
      <c r="K58" s="365"/>
    </row>
    <row r="59" spans="1:12" ht="14.25" customHeight="1" thickTop="1" thickBot="1" x14ac:dyDescent="0.25">
      <c r="B59" s="365"/>
      <c r="C59" s="633"/>
      <c r="D59" s="70"/>
      <c r="E59" s="635" t="s">
        <v>52</v>
      </c>
      <c r="F59" s="84">
        <f>[3]Ab!F59+[3]Ma!F59+[3]Ju!F59</f>
        <v>0</v>
      </c>
      <c r="G59" s="84">
        <f>[3]Ab!G59+[3]Ma!G59+[3]Ju!G59</f>
        <v>11</v>
      </c>
      <c r="H59" s="84">
        <f>[3]Ab!H59+[3]Ma!H59+[3]Ju!H59</f>
        <v>0</v>
      </c>
      <c r="I59" s="84">
        <f>[3]Ab!I59+[3]Ma!I59+[3]Ju!I59</f>
        <v>0</v>
      </c>
      <c r="J59" s="106">
        <f>(I59+H59+G59+F59)</f>
        <v>11</v>
      </c>
      <c r="K59" s="365"/>
    </row>
    <row r="60" spans="1:12" ht="14.25" customHeight="1" thickTop="1" thickBot="1" x14ac:dyDescent="0.25">
      <c r="B60" s="365"/>
      <c r="C60" s="633"/>
      <c r="D60" s="127"/>
      <c r="E60" s="635" t="s">
        <v>74</v>
      </c>
      <c r="F60" s="84">
        <f>[3]Ab!F60+[3]Ma!F60+[3]Ju!F60</f>
        <v>0</v>
      </c>
      <c r="G60" s="84">
        <f>[3]Ab!G60+[3]Ma!G60+[3]Ju!G60</f>
        <v>0</v>
      </c>
      <c r="H60" s="84">
        <f>[3]Ab!H60+[3]Ma!H60+[3]Ju!H60</f>
        <v>0</v>
      </c>
      <c r="I60" s="84">
        <f>[3]Ab!I60+[3]Ma!I60+[3]Ju!I60</f>
        <v>0</v>
      </c>
      <c r="J60" s="106">
        <f>SUM(F60:F60:I60)</f>
        <v>0</v>
      </c>
      <c r="K60" s="365"/>
    </row>
    <row r="61" spans="1:12" ht="14.25" customHeight="1" thickTop="1" thickBot="1" x14ac:dyDescent="0.25">
      <c r="B61" s="365"/>
      <c r="C61" s="633"/>
      <c r="D61" s="127"/>
      <c r="E61" s="641" t="s">
        <v>156</v>
      </c>
      <c r="F61" s="84">
        <f>[3]Ab!F61+[3]Ma!F61+[3]Ju!F61</f>
        <v>0</v>
      </c>
      <c r="G61" s="84">
        <f>[3]Ab!G61+[3]Ma!G61+[3]Ju!G61</f>
        <v>0</v>
      </c>
      <c r="H61" s="84">
        <f>[3]Ab!H61+[3]Ma!H61+[3]Ju!H61</f>
        <v>0</v>
      </c>
      <c r="I61" s="84">
        <f>[3]Ab!I61+[3]Ma!I61+[3]Ju!I61</f>
        <v>0</v>
      </c>
      <c r="J61" s="106">
        <f>SUM(F61:F61:I61)</f>
        <v>0</v>
      </c>
      <c r="K61" s="365"/>
    </row>
    <row r="62" spans="1:12" ht="14.25" customHeight="1" thickTop="1" thickBot="1" x14ac:dyDescent="0.25">
      <c r="B62" s="365"/>
      <c r="C62" s="633"/>
      <c r="D62" s="127"/>
      <c r="E62" s="635" t="s">
        <v>51</v>
      </c>
      <c r="F62" s="84">
        <f>[3]Ab!F62+[3]Ma!F62+[3]Ju!F62</f>
        <v>0</v>
      </c>
      <c r="G62" s="84">
        <f>[3]Ab!G62+[3]Ma!G62+[3]Ju!G62</f>
        <v>0</v>
      </c>
      <c r="H62" s="84">
        <f>[3]Ab!H62+[3]Ma!H62+[3]Ju!H62</f>
        <v>0</v>
      </c>
      <c r="I62" s="84">
        <f>[3]Ab!I62+[3]Ma!I62+[3]Ju!I62</f>
        <v>0</v>
      </c>
      <c r="J62" s="106">
        <f>SUM(F62:F62:I62)</f>
        <v>0</v>
      </c>
      <c r="K62" s="365"/>
    </row>
    <row r="63" spans="1:12" ht="14.25" customHeight="1" thickTop="1" thickBot="1" x14ac:dyDescent="0.25">
      <c r="B63" s="365"/>
      <c r="C63" s="633"/>
      <c r="D63" s="127"/>
      <c r="E63" s="641" t="s">
        <v>131</v>
      </c>
      <c r="F63" s="84">
        <f>[3]Ab!F63+[3]Ma!F63+[3]Ju!F63</f>
        <v>0</v>
      </c>
      <c r="G63" s="84">
        <f>[3]Ab!G63+[3]Ma!G63+[3]Ju!G63</f>
        <v>0</v>
      </c>
      <c r="H63" s="84">
        <f>[3]Ab!H63+[3]Ma!H63+[3]Ju!H63</f>
        <v>0</v>
      </c>
      <c r="I63" s="84">
        <f>[3]Ab!I63+[3]Ma!I63+[3]Ju!I63</f>
        <v>0</v>
      </c>
      <c r="J63" s="106">
        <f>SUM(F63:F63:I63)</f>
        <v>0</v>
      </c>
      <c r="K63" s="365"/>
    </row>
    <row r="64" spans="1:12" ht="14.25" customHeight="1" thickTop="1" thickBot="1" x14ac:dyDescent="0.25">
      <c r="B64" s="365"/>
      <c r="C64" s="633"/>
      <c r="D64" s="70"/>
      <c r="E64" s="641" t="s">
        <v>132</v>
      </c>
      <c r="F64" s="84">
        <f>[3]Ab!F64+[3]Ma!F64+[3]Ju!F64</f>
        <v>0</v>
      </c>
      <c r="G64" s="84">
        <f>[3]Ab!G64+[3]Ma!G64+[3]Ju!G64</f>
        <v>0</v>
      </c>
      <c r="H64" s="84">
        <f>[3]Ab!H64+[3]Ma!H64+[3]Ju!H64</f>
        <v>0</v>
      </c>
      <c r="I64" s="84">
        <f>[3]Ab!I64+[3]Ma!I64+[3]Ju!I64</f>
        <v>0</v>
      </c>
      <c r="J64" s="106">
        <f>SUM(F64:F64:I64)</f>
        <v>0</v>
      </c>
      <c r="K64" s="633"/>
    </row>
    <row r="65" spans="2:11" ht="3.75" customHeight="1" thickTop="1" thickBot="1" x14ac:dyDescent="0.25">
      <c r="B65" s="642"/>
      <c r="C65" s="643"/>
      <c r="D65" s="49"/>
      <c r="E65" s="644"/>
      <c r="F65" s="51"/>
      <c r="G65" s="51"/>
      <c r="H65" s="51"/>
      <c r="I65" s="52"/>
      <c r="J65" s="645"/>
      <c r="K65" s="643"/>
    </row>
    <row r="66" spans="2:11" ht="13.5" thickTop="1" x14ac:dyDescent="0.2">
      <c r="B66" s="365"/>
      <c r="C66" s="795" t="s">
        <v>27</v>
      </c>
      <c r="D66" s="796"/>
      <c r="E66" s="796"/>
      <c r="F66" s="796"/>
      <c r="G66" s="796"/>
      <c r="H66" s="796"/>
      <c r="I66" s="797"/>
      <c r="J66" s="804">
        <f>(J71+J73+J74+J75+J79+J80+J81+J82+J84+J86+J37+J48+J50+J51+J54+J56+J57+J58+J62)</f>
        <v>3</v>
      </c>
      <c r="K66" s="365"/>
    </row>
    <row r="67" spans="2:11" x14ac:dyDescent="0.2">
      <c r="B67" s="365"/>
      <c r="C67" s="798"/>
      <c r="D67" s="799"/>
      <c r="E67" s="799"/>
      <c r="F67" s="799"/>
      <c r="G67" s="799"/>
      <c r="H67" s="799"/>
      <c r="I67" s="800"/>
      <c r="J67" s="805"/>
      <c r="K67" s="365"/>
    </row>
    <row r="68" spans="2:11" ht="13.5" thickBot="1" x14ac:dyDescent="0.25">
      <c r="B68" s="365"/>
      <c r="C68" s="801"/>
      <c r="D68" s="802"/>
      <c r="E68" s="802"/>
      <c r="F68" s="802"/>
      <c r="G68" s="802"/>
      <c r="H68" s="802"/>
      <c r="I68" s="803"/>
      <c r="J68" s="806"/>
      <c r="K68" s="633"/>
    </row>
    <row r="69" spans="2:11" ht="14.25" customHeight="1" thickTop="1" thickBot="1" x14ac:dyDescent="0.25">
      <c r="B69" s="646"/>
      <c r="C69" s="16"/>
      <c r="D69" s="16"/>
      <c r="E69" s="16"/>
      <c r="F69" s="647"/>
      <c r="G69" s="647"/>
      <c r="H69" s="647"/>
      <c r="I69" s="648"/>
      <c r="J69" s="649"/>
      <c r="K69" s="365"/>
    </row>
    <row r="70" spans="2:11" ht="15.95" customHeight="1" thickTop="1" thickBot="1" x14ac:dyDescent="0.25">
      <c r="B70" s="646"/>
      <c r="C70" s="16"/>
      <c r="D70" s="791" t="s">
        <v>133</v>
      </c>
      <c r="E70" s="792"/>
      <c r="F70" s="46">
        <f>(F71)</f>
        <v>0</v>
      </c>
      <c r="G70" s="46">
        <f>(G71)</f>
        <v>0</v>
      </c>
      <c r="H70" s="46">
        <f>(H71)</f>
        <v>0</v>
      </c>
      <c r="I70" s="46">
        <f>(I71)</f>
        <v>0</v>
      </c>
      <c r="J70" s="46">
        <f>SUM(F70:I70)</f>
        <v>0</v>
      </c>
      <c r="K70" s="365"/>
    </row>
    <row r="71" spans="2:11" ht="14.25" customHeight="1" thickTop="1" thickBot="1" x14ac:dyDescent="0.25">
      <c r="B71" s="646"/>
      <c r="C71" s="16"/>
      <c r="D71" s="634"/>
      <c r="E71" s="650" t="s">
        <v>117</v>
      </c>
      <c r="F71" s="84">
        <f>[3]Ab!F71+[3]Ma!F71+[3]Ju!F71</f>
        <v>0</v>
      </c>
      <c r="G71" s="84">
        <f>[3]Ab!G71+[3]Ma!G71+[3]Ju!G71</f>
        <v>0</v>
      </c>
      <c r="H71" s="84">
        <f>[3]Ab!H71+[3]Ma!H71+[3]Ju!H71</f>
        <v>0</v>
      </c>
      <c r="I71" s="84">
        <f>[3]Ab!I71+[3]Ma!I71+[3]Ju!I71</f>
        <v>0</v>
      </c>
      <c r="J71" s="638">
        <f>SUM(F71:I71)</f>
        <v>0</v>
      </c>
      <c r="K71" s="365"/>
    </row>
    <row r="72" spans="2:11" ht="14.25" customHeight="1" thickTop="1" thickBot="1" x14ac:dyDescent="0.25">
      <c r="B72" s="365"/>
      <c r="C72" s="651"/>
      <c r="D72" s="791" t="s">
        <v>134</v>
      </c>
      <c r="E72" s="792"/>
      <c r="F72" s="46">
        <f>SUM(F73:F75)</f>
        <v>1</v>
      </c>
      <c r="G72" s="46">
        <f>SUM(G73:G75)</f>
        <v>0</v>
      </c>
      <c r="H72" s="46">
        <f>SUM(H73:H75)</f>
        <v>0</v>
      </c>
      <c r="I72" s="46">
        <f>SUM(I73:I75)</f>
        <v>0</v>
      </c>
      <c r="J72" s="46">
        <f t="shared" ref="J72:J86" si="2">SUM(F72:I72)</f>
        <v>1</v>
      </c>
      <c r="K72" s="365"/>
    </row>
    <row r="73" spans="2:11" ht="14.25" thickTop="1" thickBot="1" x14ac:dyDescent="0.25">
      <c r="B73" s="365"/>
      <c r="C73" s="651"/>
      <c r="D73" s="634"/>
      <c r="E73" s="650" t="s">
        <v>28</v>
      </c>
      <c r="F73" s="84">
        <f>[3]Ab!F73+[3]Ma!F73+[3]Ju!F73</f>
        <v>0</v>
      </c>
      <c r="G73" s="84">
        <f>[3]Ab!G73+[3]Ma!G73+[3]Ju!G73</f>
        <v>0</v>
      </c>
      <c r="H73" s="84">
        <f>[3]Ab!H73+[3]Ma!H73+[3]Ju!H73</f>
        <v>0</v>
      </c>
      <c r="I73" s="84">
        <f>[3]Ab!I73+[3]Ma!I73+[3]Ju!I73</f>
        <v>0</v>
      </c>
      <c r="J73" s="638">
        <f t="shared" si="2"/>
        <v>0</v>
      </c>
      <c r="K73" s="365"/>
    </row>
    <row r="74" spans="2:11" ht="14.25" thickTop="1" thickBot="1" x14ac:dyDescent="0.25">
      <c r="B74" s="365"/>
      <c r="C74" s="651"/>
      <c r="D74" s="634"/>
      <c r="E74" s="652" t="s">
        <v>77</v>
      </c>
      <c r="F74" s="84">
        <f>[3]Ab!F74+[3]Ma!F74+[3]Ju!F74</f>
        <v>0</v>
      </c>
      <c r="G74" s="84">
        <f>[3]Ab!G74+[3]Ma!G74+[3]Ju!G74</f>
        <v>0</v>
      </c>
      <c r="H74" s="84">
        <f>[3]Ab!H74+[3]Ma!H74+[3]Ju!H74</f>
        <v>0</v>
      </c>
      <c r="I74" s="84">
        <f>[3]Ab!I74+[3]Ma!I74+[3]Ju!I74</f>
        <v>0</v>
      </c>
      <c r="J74" s="638">
        <f t="shared" si="2"/>
        <v>0</v>
      </c>
      <c r="K74" s="365"/>
    </row>
    <row r="75" spans="2:11" ht="14.25" thickTop="1" thickBot="1" x14ac:dyDescent="0.25">
      <c r="B75" s="365"/>
      <c r="C75" s="651"/>
      <c r="D75" s="637"/>
      <c r="E75" s="653" t="s">
        <v>174</v>
      </c>
      <c r="F75" s="84">
        <f>[3]Ab!F75+[3]Ma!F75+[3]Ju!F75</f>
        <v>1</v>
      </c>
      <c r="G75" s="84">
        <f>[3]Ab!G75+[3]Ma!G75+[3]Ju!G75</f>
        <v>0</v>
      </c>
      <c r="H75" s="84">
        <f>[3]Ab!H75+[3]Ma!H75+[3]Ju!H75</f>
        <v>0</v>
      </c>
      <c r="I75" s="84">
        <f>[3]Ab!I75+[3]Ma!I75+[3]Ju!I75</f>
        <v>0</v>
      </c>
      <c r="J75" s="649">
        <f t="shared" si="2"/>
        <v>1</v>
      </c>
      <c r="K75" s="365"/>
    </row>
    <row r="76" spans="2:11" ht="35.25" customHeight="1" thickTop="1" thickBot="1" x14ac:dyDescent="0.3">
      <c r="B76" s="365"/>
      <c r="C76" s="818" t="s">
        <v>49</v>
      </c>
      <c r="D76" s="819"/>
      <c r="E76" s="819"/>
      <c r="F76" s="819"/>
      <c r="G76" s="819"/>
      <c r="H76" s="819"/>
      <c r="I76" s="820"/>
      <c r="J76" s="202">
        <f>(H247-J66)</f>
        <v>121</v>
      </c>
      <c r="K76" s="365"/>
    </row>
    <row r="77" spans="2:11" ht="17.25" thickTop="1" thickBot="1" x14ac:dyDescent="0.3">
      <c r="B77" s="365"/>
      <c r="C77" s="616"/>
      <c r="D77" s="821" t="s">
        <v>136</v>
      </c>
      <c r="E77" s="822"/>
      <c r="F77" s="84">
        <f>[3]Ab!F77+[3]Ma!F77+[3]Ju!F77</f>
        <v>0</v>
      </c>
      <c r="G77" s="84">
        <f>[3]Ab!G77+[3]Ma!G77+[3]Ju!G77</f>
        <v>0</v>
      </c>
      <c r="H77" s="84">
        <f>[3]Ab!H77+[3]Ma!H77+[3]Ju!H77</f>
        <v>0</v>
      </c>
      <c r="I77" s="84">
        <f>[3]Ab!I77+[3]Ma!I77+[3]Ju!I77</f>
        <v>0</v>
      </c>
      <c r="J77" s="225">
        <f>SUM(F77:I77)</f>
        <v>0</v>
      </c>
      <c r="K77" s="365"/>
    </row>
    <row r="78" spans="2:11" ht="17.25" thickTop="1" thickBot="1" x14ac:dyDescent="0.3">
      <c r="B78" s="365"/>
      <c r="C78" s="616"/>
      <c r="D78" s="821" t="s">
        <v>135</v>
      </c>
      <c r="E78" s="822"/>
      <c r="F78" s="117">
        <f>(F79+F80+F81+F82+F83+F84+F85+F86)</f>
        <v>2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6">
        <f>SUM(F78:I78)</f>
        <v>2</v>
      </c>
      <c r="K78" s="365"/>
    </row>
    <row r="79" spans="2:11" ht="14.25" customHeight="1" thickTop="1" thickBot="1" x14ac:dyDescent="0.25">
      <c r="B79" s="365"/>
      <c r="C79" s="616"/>
      <c r="D79" s="634"/>
      <c r="E79" s="650" t="s">
        <v>39</v>
      </c>
      <c r="F79" s="84">
        <f>[3]Ab!F79+[3]Ma!F79+[3]Ju!F79</f>
        <v>0</v>
      </c>
      <c r="G79" s="84">
        <f>[3]Ab!G79+[3]Ma!G79+[3]Ju!G79</f>
        <v>0</v>
      </c>
      <c r="H79" s="84">
        <f>[3]Ab!H79+[3]Ma!H79+[3]Ju!H79</f>
        <v>0</v>
      </c>
      <c r="I79" s="84">
        <f>[3]Ab!I79+[3]Ma!I79+[3]Ju!I79</f>
        <v>0</v>
      </c>
      <c r="J79" s="655">
        <f t="shared" si="2"/>
        <v>0</v>
      </c>
      <c r="K79" s="365"/>
    </row>
    <row r="80" spans="2:11" ht="14.25" customHeight="1" thickTop="1" thickBot="1" x14ac:dyDescent="0.25">
      <c r="B80" s="365"/>
      <c r="C80" s="616"/>
      <c r="D80" s="634"/>
      <c r="E80" s="652" t="s">
        <v>78</v>
      </c>
      <c r="F80" s="84">
        <f>[3]Ab!F80+[3]Ma!F80+[3]Ju!F80</f>
        <v>1</v>
      </c>
      <c r="G80" s="84">
        <f>[3]Ab!G80+[3]Ma!G80+[3]Ju!G80</f>
        <v>0</v>
      </c>
      <c r="H80" s="84">
        <f>[3]Ab!H80+[3]Ma!H80+[3]Ju!H80</f>
        <v>0</v>
      </c>
      <c r="I80" s="84">
        <f>[3]Ab!I80+[3]Ma!I80+[3]Ju!I80</f>
        <v>0</v>
      </c>
      <c r="J80" s="656">
        <f>SUM(F80:I80)</f>
        <v>1</v>
      </c>
      <c r="K80" s="365"/>
    </row>
    <row r="81" spans="2:12" ht="14.25" customHeight="1" thickTop="1" thickBot="1" x14ac:dyDescent="0.25">
      <c r="B81" s="365"/>
      <c r="C81" s="616"/>
      <c r="D81" s="634"/>
      <c r="E81" s="652" t="s">
        <v>79</v>
      </c>
      <c r="F81" s="84">
        <f>[3]Ab!F81+[3]Ma!F81+[3]Ju!F81</f>
        <v>0</v>
      </c>
      <c r="G81" s="84">
        <f>[3]Ab!G81+[3]Ma!G81+[3]Ju!G81</f>
        <v>0</v>
      </c>
      <c r="H81" s="84">
        <f>[3]Ab!H81+[3]Ma!H81+[3]Ju!H81</f>
        <v>0</v>
      </c>
      <c r="I81" s="84">
        <f>[3]Ab!I81+[3]Ma!I81+[3]Ju!I81</f>
        <v>0</v>
      </c>
      <c r="J81" s="656">
        <f t="shared" si="2"/>
        <v>0</v>
      </c>
      <c r="K81" s="365"/>
    </row>
    <row r="82" spans="2:12" ht="14.25" customHeight="1" thickTop="1" thickBot="1" x14ac:dyDescent="0.25">
      <c r="B82" s="365"/>
      <c r="C82" s="616"/>
      <c r="D82" s="634"/>
      <c r="E82" s="652" t="s">
        <v>80</v>
      </c>
      <c r="F82" s="84">
        <f>[3]Ab!F82+[3]Ma!F82+[3]Ju!F82</f>
        <v>0</v>
      </c>
      <c r="G82" s="84">
        <f>[3]Ab!G82+[3]Ma!G82+[3]Ju!G82</f>
        <v>0</v>
      </c>
      <c r="H82" s="84">
        <f>[3]Ab!H82+[3]Ma!H82+[3]Ju!H82</f>
        <v>0</v>
      </c>
      <c r="I82" s="84">
        <f>[3]Ab!I82+[3]Ma!I82+[3]Ju!I82</f>
        <v>0</v>
      </c>
      <c r="J82" s="656">
        <f t="shared" si="2"/>
        <v>0</v>
      </c>
      <c r="K82" s="365"/>
    </row>
    <row r="83" spans="2:12" ht="14.25" customHeight="1" thickTop="1" thickBot="1" x14ac:dyDescent="0.25">
      <c r="B83" s="365"/>
      <c r="C83" s="616"/>
      <c r="D83" s="634"/>
      <c r="E83" s="652" t="s">
        <v>81</v>
      </c>
      <c r="F83" s="84">
        <f>[3]Ab!F83+[3]Ma!F83+[3]Ju!F83</f>
        <v>0</v>
      </c>
      <c r="G83" s="84">
        <f>[3]Ab!G83+[3]Ma!G83+[3]Ju!G83</f>
        <v>0</v>
      </c>
      <c r="H83" s="84">
        <f>[3]Ab!H83+[3]Ma!H83+[3]Ju!H83</f>
        <v>0</v>
      </c>
      <c r="I83" s="84">
        <f>[3]Ab!I83+[3]Ma!I83+[3]Ju!I83</f>
        <v>0</v>
      </c>
      <c r="J83" s="656">
        <f t="shared" si="2"/>
        <v>0</v>
      </c>
      <c r="K83" s="365"/>
    </row>
    <row r="84" spans="2:12" ht="14.25" customHeight="1" thickTop="1" thickBot="1" x14ac:dyDescent="0.25">
      <c r="B84" s="365"/>
      <c r="C84" s="616"/>
      <c r="D84" s="634"/>
      <c r="E84" s="652" t="s">
        <v>82</v>
      </c>
      <c r="F84" s="84">
        <f>[3]Ab!F84+[3]Ma!F84+[3]Ju!F84</f>
        <v>0</v>
      </c>
      <c r="G84" s="84">
        <f>[3]Ab!G84+[3]Ma!G84+[3]Ju!G84</f>
        <v>0</v>
      </c>
      <c r="H84" s="84">
        <f>[3]Ab!H84+[3]Ma!H84+[3]Ju!H84</f>
        <v>0</v>
      </c>
      <c r="I84" s="84">
        <f>[3]Ab!I84+[3]Ma!I84+[3]Ju!I84</f>
        <v>0</v>
      </c>
      <c r="J84" s="656">
        <f t="shared" si="2"/>
        <v>0</v>
      </c>
      <c r="K84" s="365"/>
    </row>
    <row r="85" spans="2:12" ht="14.25" customHeight="1" thickTop="1" thickBot="1" x14ac:dyDescent="0.25">
      <c r="B85" s="365"/>
      <c r="C85" s="616"/>
      <c r="D85" s="634"/>
      <c r="E85" s="652" t="s">
        <v>83</v>
      </c>
      <c r="F85" s="84">
        <f>[3]Ab!F85+[3]Ma!F85+[3]Ju!F85</f>
        <v>0</v>
      </c>
      <c r="G85" s="84">
        <f>[3]Ab!G85+[3]Ma!G85+[3]Ju!G85</f>
        <v>0</v>
      </c>
      <c r="H85" s="84">
        <f>[3]Ab!H85+[3]Ma!H85+[3]Ju!H85</f>
        <v>0</v>
      </c>
      <c r="I85" s="84">
        <f>[3]Ab!I85+[3]Ma!I85+[3]Ju!I85</f>
        <v>0</v>
      </c>
      <c r="J85" s="656">
        <f t="shared" si="2"/>
        <v>0</v>
      </c>
      <c r="K85" s="365"/>
    </row>
    <row r="86" spans="2:12" ht="14.25" customHeight="1" thickTop="1" thickBot="1" x14ac:dyDescent="0.25">
      <c r="B86" s="365"/>
      <c r="C86" s="616"/>
      <c r="D86" s="634"/>
      <c r="E86" s="635" t="s">
        <v>41</v>
      </c>
      <c r="F86" s="84">
        <f>[3]Ab!F86+[3]Ma!F86+[3]Ju!F86</f>
        <v>1</v>
      </c>
      <c r="G86" s="84">
        <f>[3]Ab!G86+[3]Ma!G86+[3]Ju!G86</f>
        <v>0</v>
      </c>
      <c r="H86" s="84">
        <f>[3]Ab!H86+[3]Ma!H86+[3]Ju!H86</f>
        <v>0</v>
      </c>
      <c r="I86" s="84">
        <f>[3]Ab!I86+[3]Ma!I86+[3]Ju!I86</f>
        <v>0</v>
      </c>
      <c r="J86" s="656">
        <f t="shared" si="2"/>
        <v>1</v>
      </c>
      <c r="K86" s="365"/>
    </row>
    <row r="87" spans="2:12" ht="4.5" customHeight="1" thickTop="1" thickBot="1" x14ac:dyDescent="0.25">
      <c r="B87" s="365"/>
      <c r="C87" s="10" t="s">
        <v>11</v>
      </c>
      <c r="D87" s="633"/>
      <c r="E87" s="365"/>
      <c r="F87" s="616"/>
      <c r="G87" s="616"/>
      <c r="H87" s="616"/>
      <c r="I87" s="616"/>
      <c r="J87" s="616"/>
      <c r="K87" s="616"/>
    </row>
    <row r="88" spans="2:12" ht="14.25" customHeight="1" thickTop="1" thickBot="1" x14ac:dyDescent="0.25">
      <c r="B88" s="365"/>
      <c r="C88" s="795" t="s">
        <v>84</v>
      </c>
      <c r="D88" s="796"/>
      <c r="E88" s="796"/>
      <c r="F88" s="796"/>
      <c r="G88" s="797"/>
      <c r="H88" s="787" t="s">
        <v>0</v>
      </c>
      <c r="I88" s="788"/>
      <c r="J88" s="365"/>
      <c r="K88" s="365"/>
    </row>
    <row r="89" spans="2:12" ht="14.25" customHeight="1" thickTop="1" thickBot="1" x14ac:dyDescent="0.25">
      <c r="B89" s="365"/>
      <c r="C89" s="798"/>
      <c r="D89" s="799"/>
      <c r="E89" s="799"/>
      <c r="F89" s="799"/>
      <c r="G89" s="800"/>
      <c r="H89" s="823">
        <f>SUM(H91:I94)</f>
        <v>0</v>
      </c>
      <c r="I89" s="823"/>
      <c r="J89" s="365"/>
      <c r="K89" s="365"/>
    </row>
    <row r="90" spans="2:12" ht="12.75" customHeight="1" thickTop="1" thickBot="1" x14ac:dyDescent="0.25">
      <c r="B90" s="365"/>
      <c r="C90" s="801"/>
      <c r="D90" s="802"/>
      <c r="E90" s="802"/>
      <c r="F90" s="802"/>
      <c r="G90" s="803"/>
      <c r="H90" s="823"/>
      <c r="I90" s="823"/>
      <c r="J90" s="365"/>
      <c r="K90" s="365"/>
      <c r="L90" s="617"/>
    </row>
    <row r="91" spans="2:12" ht="14.25" customHeight="1" thickTop="1" thickBot="1" x14ac:dyDescent="0.25">
      <c r="B91" s="365"/>
      <c r="C91" s="633"/>
      <c r="D91" s="616"/>
      <c r="E91" s="813" t="s">
        <v>138</v>
      </c>
      <c r="F91" s="814"/>
      <c r="G91" s="84">
        <f>[3]Ab!G91+[3]Ma!G91+[3]Ju!G91</f>
        <v>0</v>
      </c>
      <c r="H91" s="815">
        <f>SUM(F91:G91)</f>
        <v>0</v>
      </c>
      <c r="I91" s="815"/>
      <c r="J91" s="365"/>
      <c r="K91" s="616"/>
    </row>
    <row r="92" spans="2:12" ht="14.25" customHeight="1" thickTop="1" thickBot="1" x14ac:dyDescent="0.25">
      <c r="B92" s="365"/>
      <c r="C92" s="633"/>
      <c r="D92" s="616"/>
      <c r="E92" s="658" t="s">
        <v>137</v>
      </c>
      <c r="F92" s="600"/>
      <c r="G92" s="84">
        <f>[3]Ab!G92+[3]Ma!G92+[3]Ju!G92</f>
        <v>0</v>
      </c>
      <c r="H92" s="815">
        <f>SUM(F92:G92)</f>
        <v>0</v>
      </c>
      <c r="I92" s="815"/>
      <c r="J92" s="365"/>
      <c r="K92" s="616"/>
    </row>
    <row r="93" spans="2:12" ht="14.25" customHeight="1" thickTop="1" thickBot="1" x14ac:dyDescent="0.25">
      <c r="B93" s="365"/>
      <c r="C93" s="633"/>
      <c r="D93" s="616"/>
      <c r="E93" s="658" t="s">
        <v>139</v>
      </c>
      <c r="F93" s="600"/>
      <c r="G93" s="84">
        <f>[3]Ab!G93+[3]Ma!G93+[3]Ju!G93</f>
        <v>0</v>
      </c>
      <c r="H93" s="815">
        <f>SUM(F93:G93)</f>
        <v>0</v>
      </c>
      <c r="I93" s="815"/>
      <c r="J93" s="365"/>
      <c r="K93" s="616"/>
    </row>
    <row r="94" spans="2:12" ht="14.25" customHeight="1" thickTop="1" thickBot="1" x14ac:dyDescent="0.25">
      <c r="B94" s="365"/>
      <c r="C94" s="10" t="s">
        <v>9</v>
      </c>
      <c r="D94" s="365"/>
      <c r="E94" s="816" t="s">
        <v>140</v>
      </c>
      <c r="F94" s="817"/>
      <c r="G94" s="84">
        <f>[3]Ab!G94+[3]Ma!G94+[3]Ju!G94</f>
        <v>0</v>
      </c>
      <c r="H94" s="815">
        <f>SUM(F94:G94)</f>
        <v>0</v>
      </c>
      <c r="I94" s="815"/>
      <c r="J94" s="365"/>
      <c r="K94" s="616"/>
    </row>
    <row r="95" spans="2:12" ht="15" customHeight="1" thickTop="1" thickBot="1" x14ac:dyDescent="0.25">
      <c r="B95" s="365"/>
      <c r="C95" s="828" t="s">
        <v>141</v>
      </c>
      <c r="D95" s="829"/>
      <c r="E95" s="829"/>
      <c r="F95" s="829"/>
      <c r="G95" s="829"/>
      <c r="H95" s="830"/>
      <c r="I95" s="837" t="s">
        <v>0</v>
      </c>
      <c r="J95" s="838"/>
      <c r="K95" s="365"/>
      <c r="L95" s="617"/>
    </row>
    <row r="96" spans="2:12" ht="18" customHeight="1" thickTop="1" x14ac:dyDescent="0.2">
      <c r="B96" s="365"/>
      <c r="C96" s="831"/>
      <c r="D96" s="832"/>
      <c r="E96" s="832"/>
      <c r="F96" s="832"/>
      <c r="G96" s="832"/>
      <c r="H96" s="833"/>
      <c r="I96" s="771">
        <f>(I98+I137+I173+I211+I215+I218+I223+I227+I232+I237+I242)</f>
        <v>102</v>
      </c>
      <c r="J96" s="772"/>
      <c r="K96" s="365"/>
      <c r="L96" s="617"/>
    </row>
    <row r="97" spans="2:15" ht="21" customHeight="1" thickBot="1" x14ac:dyDescent="0.25">
      <c r="B97" s="365"/>
      <c r="C97" s="834"/>
      <c r="D97" s="835"/>
      <c r="E97" s="835"/>
      <c r="F97" s="835"/>
      <c r="G97" s="835"/>
      <c r="H97" s="836"/>
      <c r="I97" s="773"/>
      <c r="J97" s="774"/>
      <c r="K97" s="365"/>
      <c r="L97" s="617"/>
    </row>
    <row r="98" spans="2:15" ht="15" customHeight="1" thickTop="1" thickBot="1" x14ac:dyDescent="0.25">
      <c r="B98" s="365"/>
      <c r="C98" s="660"/>
      <c r="D98" s="138">
        <v>7.1</v>
      </c>
      <c r="E98" s="139" t="s">
        <v>124</v>
      </c>
      <c r="F98" s="618"/>
      <c r="G98" s="618"/>
      <c r="H98" s="618"/>
      <c r="I98" s="807">
        <f>(I99+I105+I111+I117+I121+I125+I131)</f>
        <v>3</v>
      </c>
      <c r="J98" s="807"/>
      <c r="K98" s="365"/>
    </row>
    <row r="99" spans="2:15" ht="12.75" customHeight="1" thickTop="1" thickBot="1" x14ac:dyDescent="0.25">
      <c r="B99" s="365"/>
      <c r="C99" s="651"/>
      <c r="D99" s="651"/>
      <c r="E99" s="203" t="s">
        <v>85</v>
      </c>
      <c r="F99" s="661"/>
      <c r="G99" s="661"/>
      <c r="H99" s="661"/>
      <c r="I99" s="839">
        <f>(I100+I101+I102+I103+I104)</f>
        <v>0</v>
      </c>
      <c r="J99" s="840"/>
      <c r="K99" s="365"/>
    </row>
    <row r="100" spans="2:15" ht="12.75" customHeight="1" thickTop="1" thickBot="1" x14ac:dyDescent="0.25">
      <c r="B100" s="365"/>
      <c r="C100" s="616"/>
      <c r="D100" s="616"/>
      <c r="E100" s="662" t="s">
        <v>42</v>
      </c>
      <c r="F100" s="663"/>
      <c r="G100" s="663"/>
      <c r="H100" s="664"/>
      <c r="I100" s="827">
        <f>[3]Ab!I100+[3]Ma!I100+[3]Ju!I100</f>
        <v>0</v>
      </c>
      <c r="J100" s="827">
        <f>[3]Ab!J100+[3]Ma!J100+[3]Ju!J100</f>
        <v>0</v>
      </c>
      <c r="K100" s="365"/>
    </row>
    <row r="101" spans="2:15" ht="15" customHeight="1" thickTop="1" thickBot="1" x14ac:dyDescent="0.25">
      <c r="B101" s="365"/>
      <c r="C101" s="616"/>
      <c r="D101" s="666"/>
      <c r="E101" s="667" t="s">
        <v>142</v>
      </c>
      <c r="F101" s="668"/>
      <c r="G101" s="668"/>
      <c r="H101" s="669"/>
      <c r="I101" s="827">
        <f>[3]Ab!I101+[3]Ma!I101+[3]Ju!I101</f>
        <v>0</v>
      </c>
      <c r="J101" s="827">
        <f>[3]Ab!J101+[3]Ma!J101+[3]Ju!J101</f>
        <v>0</v>
      </c>
      <c r="K101" s="616"/>
    </row>
    <row r="102" spans="2:15" ht="15" customHeight="1" thickTop="1" thickBot="1" x14ac:dyDescent="0.25">
      <c r="B102" s="365"/>
      <c r="C102" s="616"/>
      <c r="D102" s="616"/>
      <c r="E102" s="667" t="s">
        <v>22</v>
      </c>
      <c r="F102" s="668"/>
      <c r="G102" s="668"/>
      <c r="H102" s="669"/>
      <c r="I102" s="827">
        <f>[3]Ab!I102+[3]Ma!I102+[3]Ju!I102</f>
        <v>0</v>
      </c>
      <c r="J102" s="827">
        <f>[3]Ab!J102+[3]Ma!J102+[3]Ju!J102</f>
        <v>0</v>
      </c>
      <c r="K102" s="616"/>
    </row>
    <row r="103" spans="2:15" ht="15" customHeight="1" thickTop="1" thickBot="1" x14ac:dyDescent="0.25">
      <c r="B103" s="365"/>
      <c r="C103" s="616"/>
      <c r="D103" s="616"/>
      <c r="E103" s="667" t="s">
        <v>21</v>
      </c>
      <c r="F103" s="668"/>
      <c r="G103" s="668"/>
      <c r="H103" s="669"/>
      <c r="I103" s="827">
        <f>[3]Ab!I103+[3]Ma!I103+[3]Ju!I103</f>
        <v>0</v>
      </c>
      <c r="J103" s="827">
        <f>[3]Ab!J103+[3]Ma!J103+[3]Ju!J103</f>
        <v>0</v>
      </c>
      <c r="K103" s="616"/>
    </row>
    <row r="104" spans="2:15" ht="15" customHeight="1" thickTop="1" thickBot="1" x14ac:dyDescent="0.25">
      <c r="B104" s="365"/>
      <c r="C104" s="616"/>
      <c r="D104" s="616"/>
      <c r="E104" s="670" t="s">
        <v>143</v>
      </c>
      <c r="F104" s="660"/>
      <c r="G104" s="660"/>
      <c r="H104" s="660"/>
      <c r="I104" s="827">
        <f>[3]Ab!I104+[3]Ma!I104+[3]Ju!I104</f>
        <v>0</v>
      </c>
      <c r="J104" s="827">
        <f>[3]Ab!J104+[3]Ma!J104+[3]Ju!J104</f>
        <v>0</v>
      </c>
      <c r="K104" s="616"/>
    </row>
    <row r="105" spans="2:15" ht="13.5" customHeight="1" thickTop="1" thickBot="1" x14ac:dyDescent="0.25">
      <c r="B105" s="365"/>
      <c r="C105" s="616"/>
      <c r="D105" s="616"/>
      <c r="E105" s="204" t="s">
        <v>29</v>
      </c>
      <c r="F105" s="671"/>
      <c r="G105" s="671"/>
      <c r="H105" s="671"/>
      <c r="I105" s="815">
        <f>SUM(I106:J110)</f>
        <v>0</v>
      </c>
      <c r="J105" s="815"/>
      <c r="K105" s="616"/>
    </row>
    <row r="106" spans="2:15" ht="13.5" customHeight="1" thickTop="1" thickBot="1" x14ac:dyDescent="0.25">
      <c r="B106" s="365"/>
      <c r="C106" s="616"/>
      <c r="D106" s="666"/>
      <c r="E106" s="662" t="s">
        <v>42</v>
      </c>
      <c r="F106" s="663"/>
      <c r="G106" s="663"/>
      <c r="H106" s="664"/>
      <c r="I106" s="827">
        <f>[3]Ab!I106+[3]Ma!I106+[3]Ju!I106</f>
        <v>0</v>
      </c>
      <c r="J106" s="827">
        <f>[3]Ab!J106+[3]Ma!J106+[3]Ju!J106</f>
        <v>0</v>
      </c>
      <c r="K106" s="616"/>
      <c r="L106" s="617"/>
    </row>
    <row r="107" spans="2:15" ht="14.25" thickTop="1" thickBot="1" x14ac:dyDescent="0.25">
      <c r="B107" s="365"/>
      <c r="C107" s="616"/>
      <c r="D107" s="666"/>
      <c r="E107" s="667" t="s">
        <v>142</v>
      </c>
      <c r="F107" s="668"/>
      <c r="G107" s="668"/>
      <c r="H107" s="669"/>
      <c r="I107" s="827">
        <f>[3]Ab!I107+[3]Ma!I107+[3]Ju!I107</f>
        <v>0</v>
      </c>
      <c r="J107" s="827">
        <f>[3]Ab!J107+[3]Ma!J107+[3]Ju!J107</f>
        <v>0</v>
      </c>
      <c r="K107" s="616"/>
      <c r="L107" s="617"/>
    </row>
    <row r="108" spans="2:15" ht="14.25" thickTop="1" thickBot="1" x14ac:dyDescent="0.25">
      <c r="B108" s="365"/>
      <c r="C108" s="616"/>
      <c r="D108" s="666"/>
      <c r="E108" s="667" t="s">
        <v>22</v>
      </c>
      <c r="F108" s="668"/>
      <c r="G108" s="668"/>
      <c r="H108" s="669"/>
      <c r="I108" s="827">
        <f>[3]Ab!I108+[3]Ma!I108+[3]Ju!I108</f>
        <v>0</v>
      </c>
      <c r="J108" s="827">
        <f>[3]Ab!J108+[3]Ma!J108+[3]Ju!J108</f>
        <v>0</v>
      </c>
      <c r="K108" s="616"/>
      <c r="L108" s="617"/>
    </row>
    <row r="109" spans="2:15" ht="14.25" thickTop="1" thickBot="1" x14ac:dyDescent="0.25">
      <c r="B109" s="365"/>
      <c r="C109" s="616"/>
      <c r="D109" s="666"/>
      <c r="E109" s="667" t="s">
        <v>21</v>
      </c>
      <c r="F109" s="668"/>
      <c r="G109" s="668"/>
      <c r="H109" s="669"/>
      <c r="I109" s="827">
        <f>[3]Ab!I109+[3]Ma!I109+[3]Ju!I109</f>
        <v>0</v>
      </c>
      <c r="J109" s="827">
        <f>[3]Ab!J109+[3]Ma!J109+[3]Ju!J109</f>
        <v>0</v>
      </c>
      <c r="K109" s="616"/>
      <c r="L109" s="617"/>
    </row>
    <row r="110" spans="2:15" ht="14.25" thickTop="1" thickBot="1" x14ac:dyDescent="0.25">
      <c r="B110" s="365"/>
      <c r="C110" s="616"/>
      <c r="D110" s="666"/>
      <c r="E110" s="672" t="s">
        <v>143</v>
      </c>
      <c r="F110" s="673"/>
      <c r="G110" s="673"/>
      <c r="H110" s="674"/>
      <c r="I110" s="827">
        <f>[3]Ab!I110+[3]Ma!I110+[3]Ju!I110</f>
        <v>0</v>
      </c>
      <c r="J110" s="827">
        <f>[3]Ab!J110+[3]Ma!J110+[3]Ju!J110</f>
        <v>0</v>
      </c>
      <c r="K110" s="616"/>
      <c r="L110" s="617"/>
    </row>
    <row r="111" spans="2:15" ht="14.25" thickTop="1" thickBot="1" x14ac:dyDescent="0.25">
      <c r="B111" s="365"/>
      <c r="C111" s="616"/>
      <c r="D111" s="666"/>
      <c r="E111" s="206" t="s">
        <v>86</v>
      </c>
      <c r="F111" s="671"/>
      <c r="G111" s="671"/>
      <c r="H111" s="675"/>
      <c r="I111" s="841">
        <f>(I112+I113+I114+I115+I116)</f>
        <v>0</v>
      </c>
      <c r="J111" s="842"/>
      <c r="K111" s="616"/>
      <c r="L111" s="617"/>
      <c r="O111" s="614"/>
    </row>
    <row r="112" spans="2:15" ht="14.25" thickTop="1" thickBot="1" x14ac:dyDescent="0.25">
      <c r="B112" s="365"/>
      <c r="C112" s="616"/>
      <c r="D112" s="666"/>
      <c r="E112" s="662" t="s">
        <v>42</v>
      </c>
      <c r="F112" s="663"/>
      <c r="G112" s="663"/>
      <c r="H112" s="664"/>
      <c r="I112" s="827">
        <f>[3]Ab!I112+[3]Ma!I112+[3]Ju!I112</f>
        <v>0</v>
      </c>
      <c r="J112" s="827">
        <f>[3]Ab!J112+[3]Ma!J112+[3]Ju!J112</f>
        <v>0</v>
      </c>
      <c r="K112" s="616"/>
      <c r="L112" s="617"/>
      <c r="O112" s="614"/>
    </row>
    <row r="113" spans="2:15" ht="14.25" thickTop="1" thickBot="1" x14ac:dyDescent="0.25">
      <c r="B113" s="365"/>
      <c r="C113" s="616"/>
      <c r="D113" s="666"/>
      <c r="E113" s="667" t="s">
        <v>142</v>
      </c>
      <c r="F113" s="668"/>
      <c r="G113" s="668"/>
      <c r="H113" s="669"/>
      <c r="I113" s="827">
        <f>[3]Ab!I113+[3]Ma!I113+[3]Ju!I113</f>
        <v>0</v>
      </c>
      <c r="J113" s="827">
        <f>[3]Ab!J113+[3]Ma!J113+[3]Ju!J113</f>
        <v>0</v>
      </c>
      <c r="K113" s="616"/>
      <c r="L113" s="617"/>
      <c r="O113" s="614"/>
    </row>
    <row r="114" spans="2:15" ht="14.25" thickTop="1" thickBot="1" x14ac:dyDescent="0.25">
      <c r="B114" s="365"/>
      <c r="C114" s="616"/>
      <c r="D114" s="666"/>
      <c r="E114" s="667" t="s">
        <v>22</v>
      </c>
      <c r="F114" s="668"/>
      <c r="G114" s="668"/>
      <c r="H114" s="669"/>
      <c r="I114" s="827">
        <f>[3]Ab!I114+[3]Ma!I114+[3]Ju!I114</f>
        <v>0</v>
      </c>
      <c r="J114" s="827">
        <f>[3]Ab!J114+[3]Ma!J114+[3]Ju!J114</f>
        <v>0</v>
      </c>
      <c r="K114" s="616"/>
      <c r="L114" s="617"/>
      <c r="O114" s="614"/>
    </row>
    <row r="115" spans="2:15" ht="14.25" thickTop="1" thickBot="1" x14ac:dyDescent="0.25">
      <c r="B115" s="365"/>
      <c r="C115" s="616"/>
      <c r="D115" s="666"/>
      <c r="E115" s="667" t="s">
        <v>21</v>
      </c>
      <c r="F115" s="668"/>
      <c r="G115" s="668"/>
      <c r="H115" s="669"/>
      <c r="I115" s="827">
        <f>[3]Ab!I115+[3]Ma!I115+[3]Ju!I115</f>
        <v>0</v>
      </c>
      <c r="J115" s="827">
        <f>[3]Ab!J115+[3]Ma!J115+[3]Ju!J115</f>
        <v>0</v>
      </c>
      <c r="K115" s="616"/>
      <c r="L115" s="617"/>
      <c r="O115" s="614"/>
    </row>
    <row r="116" spans="2:15" ht="14.25" thickTop="1" thickBot="1" x14ac:dyDescent="0.25">
      <c r="B116" s="365"/>
      <c r="C116" s="616"/>
      <c r="D116" s="666"/>
      <c r="E116" s="670" t="s">
        <v>143</v>
      </c>
      <c r="F116" s="660"/>
      <c r="G116" s="660"/>
      <c r="H116" s="660"/>
      <c r="I116" s="827">
        <f>[3]Ab!I116+[3]Ma!I116+[3]Ju!I116</f>
        <v>0</v>
      </c>
      <c r="J116" s="827">
        <f>[3]Ab!J116+[3]Ma!J116+[3]Ju!J116</f>
        <v>0</v>
      </c>
      <c r="K116" s="616"/>
      <c r="L116" s="617"/>
      <c r="O116" s="614"/>
    </row>
    <row r="117" spans="2:15" ht="14.25" thickTop="1" thickBot="1" x14ac:dyDescent="0.25">
      <c r="B117" s="365"/>
      <c r="C117" s="616"/>
      <c r="D117" s="666"/>
      <c r="E117" s="206" t="s">
        <v>88</v>
      </c>
      <c r="F117" s="671"/>
      <c r="G117" s="671"/>
      <c r="H117" s="675"/>
      <c r="I117" s="841">
        <f>I119+I120+I118</f>
        <v>0</v>
      </c>
      <c r="J117" s="842"/>
      <c r="K117" s="616"/>
      <c r="L117" s="617"/>
      <c r="O117" s="614"/>
    </row>
    <row r="118" spans="2:15" ht="14.25" thickTop="1" thickBot="1" x14ac:dyDescent="0.25">
      <c r="B118" s="365"/>
      <c r="C118" s="616"/>
      <c r="D118" s="666"/>
      <c r="E118" s="676" t="s">
        <v>144</v>
      </c>
      <c r="F118" s="677"/>
      <c r="G118" s="677"/>
      <c r="H118" s="677"/>
      <c r="I118" s="827">
        <f>[3]Ab!I118+[3]Ma!I118+[3]Ju!I118</f>
        <v>0</v>
      </c>
      <c r="J118" s="827">
        <f>[3]Ab!J118+[3]Ma!J118+[3]Ju!J118</f>
        <v>0</v>
      </c>
      <c r="K118" s="616"/>
      <c r="L118" s="617"/>
      <c r="O118" s="614"/>
    </row>
    <row r="119" spans="2:15" ht="14.25" thickTop="1" thickBot="1" x14ac:dyDescent="0.25">
      <c r="B119" s="365"/>
      <c r="C119" s="616"/>
      <c r="D119" s="666"/>
      <c r="E119" s="676" t="s">
        <v>46</v>
      </c>
      <c r="F119" s="678"/>
      <c r="G119" s="678"/>
      <c r="H119" s="678"/>
      <c r="I119" s="827">
        <f>[3]Ab!I119+[3]Ma!I119+[3]Ju!I119</f>
        <v>0</v>
      </c>
      <c r="J119" s="827">
        <f>[3]Ab!J119+[3]Ma!J119+[3]Ju!J119</f>
        <v>0</v>
      </c>
      <c r="K119" s="616"/>
      <c r="L119" s="617"/>
      <c r="O119" s="614"/>
    </row>
    <row r="120" spans="2:15" ht="14.25" thickTop="1" thickBot="1" x14ac:dyDescent="0.25">
      <c r="B120" s="365"/>
      <c r="C120" s="616"/>
      <c r="D120" s="666"/>
      <c r="E120" s="662" t="s">
        <v>45</v>
      </c>
      <c r="F120" s="678"/>
      <c r="G120" s="678"/>
      <c r="H120" s="679"/>
      <c r="I120" s="827">
        <f>[3]Ab!I120+[3]Ma!I120+[3]Ju!I120</f>
        <v>0</v>
      </c>
      <c r="J120" s="827">
        <f>[3]Ab!J120+[3]Ma!J120+[3]Ju!J120</f>
        <v>0</v>
      </c>
      <c r="K120" s="616"/>
      <c r="L120" s="617"/>
      <c r="O120" s="614"/>
    </row>
    <row r="121" spans="2:15" ht="14.25" thickTop="1" thickBot="1" x14ac:dyDescent="0.25">
      <c r="B121" s="365"/>
      <c r="C121" s="616"/>
      <c r="D121" s="666"/>
      <c r="E121" s="206" t="s">
        <v>89</v>
      </c>
      <c r="F121" s="671"/>
      <c r="G121" s="671"/>
      <c r="H121" s="671"/>
      <c r="I121" s="841">
        <f>I123+I124+I122</f>
        <v>0</v>
      </c>
      <c r="J121" s="842"/>
      <c r="K121" s="616"/>
      <c r="L121" s="617"/>
    </row>
    <row r="122" spans="2:15" ht="14.25" thickTop="1" thickBot="1" x14ac:dyDescent="0.25">
      <c r="B122" s="365"/>
      <c r="C122" s="616"/>
      <c r="D122" s="666"/>
      <c r="E122" s="676" t="s">
        <v>47</v>
      </c>
      <c r="F122" s="677"/>
      <c r="G122" s="677"/>
      <c r="H122" s="677"/>
      <c r="I122" s="827">
        <f>[3]Ab!I122+[3]Ma!I122+[3]Ju!I122</f>
        <v>0</v>
      </c>
      <c r="J122" s="827">
        <f>[3]Ab!J122+[3]Ma!J122+[3]Ju!J122</f>
        <v>0</v>
      </c>
      <c r="K122" s="616"/>
      <c r="L122" s="617"/>
    </row>
    <row r="123" spans="2:15" ht="14.25" thickTop="1" thickBot="1" x14ac:dyDescent="0.25">
      <c r="B123" s="365"/>
      <c r="C123" s="616"/>
      <c r="D123" s="666"/>
      <c r="E123" s="676" t="s">
        <v>46</v>
      </c>
      <c r="F123" s="678"/>
      <c r="G123" s="678"/>
      <c r="H123" s="678"/>
      <c r="I123" s="827">
        <f>[3]Ab!I123+[3]Ma!I123+[3]Ju!I123</f>
        <v>0</v>
      </c>
      <c r="J123" s="827">
        <f>[3]Ab!J123+[3]Ma!J123+[3]Ju!J123</f>
        <v>0</v>
      </c>
      <c r="K123" s="616"/>
      <c r="L123" s="617"/>
    </row>
    <row r="124" spans="2:15" ht="14.25" thickTop="1" thickBot="1" x14ac:dyDescent="0.25">
      <c r="B124" s="365"/>
      <c r="C124" s="616"/>
      <c r="D124" s="666"/>
      <c r="E124" s="662" t="s">
        <v>45</v>
      </c>
      <c r="F124" s="678"/>
      <c r="G124" s="678"/>
      <c r="H124" s="679"/>
      <c r="I124" s="827">
        <f>[3]Ab!I124+[3]Ma!I124+[3]Ju!I124</f>
        <v>0</v>
      </c>
      <c r="J124" s="827">
        <f>[3]Ab!J124+[3]Ma!J124+[3]Ju!J124</f>
        <v>0</v>
      </c>
      <c r="K124" s="616"/>
      <c r="L124" s="617"/>
    </row>
    <row r="125" spans="2:15" ht="14.25" thickTop="1" thickBot="1" x14ac:dyDescent="0.25">
      <c r="B125" s="365"/>
      <c r="C125" s="616"/>
      <c r="D125" s="666"/>
      <c r="E125" s="206" t="s">
        <v>90</v>
      </c>
      <c r="F125" s="671"/>
      <c r="G125" s="671"/>
      <c r="H125" s="671"/>
      <c r="I125" s="815">
        <f>(I126+I127+I128+I129+I130)</f>
        <v>0</v>
      </c>
      <c r="J125" s="815"/>
      <c r="K125" s="616"/>
      <c r="L125" s="617"/>
    </row>
    <row r="126" spans="2:15" ht="14.25" thickTop="1" thickBot="1" x14ac:dyDescent="0.25">
      <c r="B126" s="365"/>
      <c r="C126" s="616"/>
      <c r="D126" s="666"/>
      <c r="E126" s="662" t="s">
        <v>42</v>
      </c>
      <c r="F126" s="663"/>
      <c r="G126" s="663"/>
      <c r="H126" s="664"/>
      <c r="I126" s="827">
        <f>[3]Ab!I126+[3]Ma!I126+[3]Ju!I126</f>
        <v>0</v>
      </c>
      <c r="J126" s="827">
        <f>[3]Ab!J126+[3]Ma!J126+[3]Ju!J126</f>
        <v>0</v>
      </c>
      <c r="K126" s="616"/>
      <c r="L126" s="617"/>
    </row>
    <row r="127" spans="2:15" ht="14.25" thickTop="1" thickBot="1" x14ac:dyDescent="0.25">
      <c r="B127" s="365"/>
      <c r="C127" s="616"/>
      <c r="D127" s="666"/>
      <c r="E127" s="667" t="s">
        <v>142</v>
      </c>
      <c r="F127" s="668"/>
      <c r="G127" s="668"/>
      <c r="H127" s="669"/>
      <c r="I127" s="827">
        <f>[3]Ab!I127+[3]Ma!I127+[3]Ju!I127</f>
        <v>0</v>
      </c>
      <c r="J127" s="827">
        <f>[3]Ab!J127+[3]Ma!J127+[3]Ju!J127</f>
        <v>0</v>
      </c>
      <c r="K127" s="616"/>
      <c r="L127" s="617"/>
    </row>
    <row r="128" spans="2:15" ht="14.25" thickTop="1" thickBot="1" x14ac:dyDescent="0.25">
      <c r="B128" s="365"/>
      <c r="C128" s="616"/>
      <c r="D128" s="666"/>
      <c r="E128" s="667" t="s">
        <v>22</v>
      </c>
      <c r="F128" s="668"/>
      <c r="G128" s="668"/>
      <c r="H128" s="669"/>
      <c r="I128" s="827">
        <f>[3]Ab!I128+[3]Ma!I128+[3]Ju!I128</f>
        <v>0</v>
      </c>
      <c r="J128" s="827">
        <f>[3]Ab!J128+[3]Ma!J128+[3]Ju!J128</f>
        <v>0</v>
      </c>
      <c r="K128" s="616"/>
      <c r="L128" s="617"/>
    </row>
    <row r="129" spans="2:14" ht="14.25" thickTop="1" thickBot="1" x14ac:dyDescent="0.25">
      <c r="B129" s="365"/>
      <c r="C129" s="616"/>
      <c r="D129" s="666"/>
      <c r="E129" s="667" t="s">
        <v>21</v>
      </c>
      <c r="F129" s="668"/>
      <c r="G129" s="668"/>
      <c r="H129" s="669"/>
      <c r="I129" s="827">
        <f>[3]Ab!I129+[3]Ma!I129+[3]Ju!I129</f>
        <v>0</v>
      </c>
      <c r="J129" s="827">
        <f>[3]Ab!J129+[3]Ma!J129+[3]Ju!J129</f>
        <v>0</v>
      </c>
      <c r="K129" s="616"/>
      <c r="L129" s="617"/>
    </row>
    <row r="130" spans="2:14" ht="14.25" thickTop="1" thickBot="1" x14ac:dyDescent="0.25">
      <c r="B130" s="365"/>
      <c r="C130" s="616"/>
      <c r="D130" s="666"/>
      <c r="E130" s="670" t="s">
        <v>143</v>
      </c>
      <c r="F130" s="660"/>
      <c r="G130" s="660"/>
      <c r="H130" s="660"/>
      <c r="I130" s="827">
        <f>[3]Ab!I130+[3]Ma!I130+[3]Ju!I130</f>
        <v>0</v>
      </c>
      <c r="J130" s="827">
        <f>[3]Ab!J130+[3]Ma!J130+[3]Ju!J130</f>
        <v>0</v>
      </c>
      <c r="K130" s="616"/>
      <c r="L130" s="617"/>
    </row>
    <row r="131" spans="2:14" ht="14.25" thickTop="1" thickBot="1" x14ac:dyDescent="0.25">
      <c r="B131" s="365"/>
      <c r="C131" s="616"/>
      <c r="D131" s="666"/>
      <c r="E131" s="207" t="s">
        <v>87</v>
      </c>
      <c r="F131" s="671"/>
      <c r="G131" s="671"/>
      <c r="H131" s="671"/>
      <c r="I131" s="815">
        <f>(I132+I133++I134+I135+I136)</f>
        <v>3</v>
      </c>
      <c r="J131" s="815"/>
      <c r="K131" s="616"/>
      <c r="L131" s="617"/>
    </row>
    <row r="132" spans="2:14" ht="14.25" thickTop="1" thickBot="1" x14ac:dyDescent="0.25">
      <c r="B132" s="365"/>
      <c r="C132" s="616"/>
      <c r="D132" s="666"/>
      <c r="E132" s="662" t="s">
        <v>47</v>
      </c>
      <c r="F132" s="663"/>
      <c r="G132" s="663"/>
      <c r="H132" s="664"/>
      <c r="I132" s="827">
        <f>[3]Ab!I132+[3]Ma!I132+[3]Ju!I132</f>
        <v>1</v>
      </c>
      <c r="J132" s="827">
        <f>[3]Ab!J132+[3]Ma!J132+[3]Ju!J132</f>
        <v>0</v>
      </c>
      <c r="K132" s="616"/>
      <c r="L132" s="617"/>
    </row>
    <row r="133" spans="2:14" ht="14.25" thickTop="1" thickBot="1" x14ac:dyDescent="0.25">
      <c r="B133" s="365"/>
      <c r="C133" s="616"/>
      <c r="D133" s="666"/>
      <c r="E133" s="667" t="s">
        <v>142</v>
      </c>
      <c r="F133" s="668"/>
      <c r="G133" s="668"/>
      <c r="H133" s="669"/>
      <c r="I133" s="827">
        <f>[3]Ab!I133+[3]Ma!I133+[3]Ju!I133</f>
        <v>0</v>
      </c>
      <c r="J133" s="827">
        <f>[3]Ab!J133+[3]Ma!J133+[3]Ju!J133</f>
        <v>0</v>
      </c>
      <c r="K133" s="616"/>
      <c r="L133" s="617"/>
    </row>
    <row r="134" spans="2:14" ht="14.25" thickTop="1" thickBot="1" x14ac:dyDescent="0.25">
      <c r="B134" s="365"/>
      <c r="C134" s="616"/>
      <c r="D134" s="666"/>
      <c r="E134" s="667" t="s">
        <v>46</v>
      </c>
      <c r="F134" s="668"/>
      <c r="G134" s="668"/>
      <c r="H134" s="669"/>
      <c r="I134" s="827">
        <f>[3]Ab!I134+[3]Ma!I134+[3]Ju!I134</f>
        <v>1</v>
      </c>
      <c r="J134" s="827">
        <f>[3]Ab!J134+[3]Ma!J134+[3]Ju!J134</f>
        <v>0</v>
      </c>
      <c r="K134" s="616"/>
      <c r="L134" s="617"/>
    </row>
    <row r="135" spans="2:14" ht="14.25" thickTop="1" thickBot="1" x14ac:dyDescent="0.25">
      <c r="B135" s="365"/>
      <c r="C135" s="616"/>
      <c r="D135" s="666"/>
      <c r="E135" s="680" t="s">
        <v>45</v>
      </c>
      <c r="F135" s="678"/>
      <c r="G135" s="678"/>
      <c r="H135" s="678"/>
      <c r="I135" s="827">
        <f>[3]Ab!I135+[3]Ma!I135+[3]Ju!I135</f>
        <v>1</v>
      </c>
      <c r="J135" s="827">
        <f>[3]Ab!J135+[3]Ma!J135+[3]Ju!J135</f>
        <v>0</v>
      </c>
      <c r="K135" s="616"/>
      <c r="L135" s="617"/>
    </row>
    <row r="136" spans="2:14" ht="14.25" thickTop="1" thickBot="1" x14ac:dyDescent="0.25">
      <c r="B136" s="365"/>
      <c r="C136" s="616"/>
      <c r="D136" s="666"/>
      <c r="E136" s="670" t="s">
        <v>145</v>
      </c>
      <c r="F136" s="660"/>
      <c r="G136" s="660"/>
      <c r="H136" s="660"/>
      <c r="I136" s="827">
        <f>[3]Ab!I136+[3]Ma!I136+[3]Ju!I136</f>
        <v>0</v>
      </c>
      <c r="J136" s="827">
        <f>[3]Ab!J136+[3]Ma!J136+[3]Ju!J136</f>
        <v>0</v>
      </c>
      <c r="K136" s="616"/>
      <c r="L136" s="617"/>
    </row>
    <row r="137" spans="2:14" ht="16.5" thickTop="1" thickBot="1" x14ac:dyDescent="0.25">
      <c r="B137" s="365"/>
      <c r="C137" s="616"/>
      <c r="D137" s="73" t="s">
        <v>146</v>
      </c>
      <c r="E137" s="155"/>
      <c r="F137" s="156"/>
      <c r="G137" s="681"/>
      <c r="H137" s="681"/>
      <c r="I137" s="779">
        <f>(I138+I143+I148+I153+I158+I163+I168)</f>
        <v>0</v>
      </c>
      <c r="J137" s="780"/>
      <c r="K137" s="616"/>
      <c r="L137" s="617"/>
    </row>
    <row r="138" spans="2:14" ht="14.25" thickTop="1" thickBot="1" x14ac:dyDescent="0.25">
      <c r="B138" s="365"/>
      <c r="C138" s="616"/>
      <c r="D138" s="682"/>
      <c r="E138" s="209" t="s">
        <v>23</v>
      </c>
      <c r="F138" s="671"/>
      <c r="G138" s="671"/>
      <c r="H138" s="675"/>
      <c r="I138" s="841">
        <f>(I139+I140+I141+I142)</f>
        <v>0</v>
      </c>
      <c r="J138" s="842"/>
      <c r="K138" s="616"/>
      <c r="L138" s="617"/>
      <c r="N138" s="614"/>
    </row>
    <row r="139" spans="2:14" ht="14.25" thickTop="1" thickBot="1" x14ac:dyDescent="0.25">
      <c r="B139" s="365"/>
      <c r="C139" s="616"/>
      <c r="D139" s="683"/>
      <c r="E139" s="684" t="s">
        <v>42</v>
      </c>
      <c r="F139" s="678"/>
      <c r="G139" s="678"/>
      <c r="H139" s="679"/>
      <c r="I139" s="827">
        <f>[3]Ab!I139+[3]Ma!I139+[3]Ju!I139</f>
        <v>0</v>
      </c>
      <c r="J139" s="827">
        <f>[3]Ab!J139+[3]Ma!J139+[3]Ju!J139</f>
        <v>0</v>
      </c>
      <c r="K139" s="616"/>
      <c r="L139" s="617"/>
      <c r="N139" s="614"/>
    </row>
    <row r="140" spans="2:14" ht="14.25" thickTop="1" thickBot="1" x14ac:dyDescent="0.25">
      <c r="B140" s="365"/>
      <c r="C140" s="616"/>
      <c r="D140" s="683"/>
      <c r="E140" s="684" t="s">
        <v>142</v>
      </c>
      <c r="F140" s="678"/>
      <c r="G140" s="678"/>
      <c r="H140" s="679"/>
      <c r="I140" s="827">
        <f>[3]Ab!I140+[3]Ma!I140+[3]Ju!I140</f>
        <v>0</v>
      </c>
      <c r="J140" s="827">
        <f>[3]Ab!J140+[3]Ma!J140+[3]Ju!J140</f>
        <v>0</v>
      </c>
      <c r="K140" s="616"/>
      <c r="L140" s="617"/>
      <c r="N140" s="614"/>
    </row>
    <row r="141" spans="2:14" ht="14.25" thickTop="1" thickBot="1" x14ac:dyDescent="0.25">
      <c r="B141" s="365"/>
      <c r="C141" s="616"/>
      <c r="D141" s="683"/>
      <c r="E141" s="684" t="s">
        <v>22</v>
      </c>
      <c r="F141" s="678"/>
      <c r="G141" s="678"/>
      <c r="H141" s="679"/>
      <c r="I141" s="827">
        <f>[3]Ab!I141+[3]Ma!I141+[3]Ju!I141</f>
        <v>0</v>
      </c>
      <c r="J141" s="827">
        <f>[3]Ab!J141+[3]Ma!J141+[3]Ju!J141</f>
        <v>0</v>
      </c>
      <c r="K141" s="616"/>
      <c r="L141" s="617"/>
      <c r="N141" s="614"/>
    </row>
    <row r="142" spans="2:14" ht="14.25" thickTop="1" thickBot="1" x14ac:dyDescent="0.25">
      <c r="B142" s="365"/>
      <c r="C142" s="616"/>
      <c r="D142" s="683"/>
      <c r="E142" s="684" t="s">
        <v>21</v>
      </c>
      <c r="F142" s="685"/>
      <c r="G142" s="685"/>
      <c r="H142" s="686"/>
      <c r="I142" s="827">
        <f>[3]Ab!I142+[3]Ma!I142+[3]Ju!I142</f>
        <v>0</v>
      </c>
      <c r="J142" s="827">
        <f>[3]Ab!J142+[3]Ma!J142+[3]Ju!J142</f>
        <v>0</v>
      </c>
      <c r="K142" s="616"/>
      <c r="L142" s="617"/>
      <c r="M142" s="614"/>
      <c r="N142" s="614"/>
    </row>
    <row r="143" spans="2:14" ht="14.25" thickTop="1" thickBot="1" x14ac:dyDescent="0.25">
      <c r="B143" s="365"/>
      <c r="C143" s="616"/>
      <c r="D143" s="683"/>
      <c r="E143" s="210" t="s">
        <v>8</v>
      </c>
      <c r="F143" s="687"/>
      <c r="G143" s="687"/>
      <c r="H143" s="687"/>
      <c r="I143" s="843">
        <f>(I144+I145+I146+I147)</f>
        <v>0</v>
      </c>
      <c r="J143" s="843"/>
      <c r="K143" s="616"/>
      <c r="L143" s="617"/>
      <c r="M143" s="614"/>
      <c r="N143" s="614"/>
    </row>
    <row r="144" spans="2:14" ht="14.25" thickTop="1" thickBot="1" x14ac:dyDescent="0.25">
      <c r="B144" s="365"/>
      <c r="C144" s="616"/>
      <c r="D144" s="683"/>
      <c r="E144" s="684" t="s">
        <v>42</v>
      </c>
      <c r="F144" s="678"/>
      <c r="G144" s="678"/>
      <c r="H144" s="679"/>
      <c r="I144" s="827">
        <f>[3]Ab!I144+[3]Ma!I144+[3]Ju!I144</f>
        <v>0</v>
      </c>
      <c r="J144" s="827">
        <f>[3]Ab!J144+[3]Ma!J144+[3]Ju!J144</f>
        <v>0</v>
      </c>
      <c r="K144" s="616"/>
      <c r="L144" s="617"/>
      <c r="M144" s="614"/>
      <c r="N144" s="614"/>
    </row>
    <row r="145" spans="1:14" ht="14.25" thickTop="1" thickBot="1" x14ac:dyDescent="0.25">
      <c r="B145" s="365"/>
      <c r="C145" s="616"/>
      <c r="D145" s="683"/>
      <c r="E145" s="684" t="s">
        <v>142</v>
      </c>
      <c r="F145" s="678"/>
      <c r="G145" s="678"/>
      <c r="H145" s="679"/>
      <c r="I145" s="827">
        <f>[3]Ab!I145+[3]Ma!I145+[3]Ju!I145</f>
        <v>0</v>
      </c>
      <c r="J145" s="827">
        <f>[3]Ab!J145+[3]Ma!J145+[3]Ju!J145</f>
        <v>0</v>
      </c>
      <c r="K145" s="616"/>
      <c r="L145" s="617"/>
      <c r="M145" s="614"/>
      <c r="N145" s="614"/>
    </row>
    <row r="146" spans="1:14" ht="14.25" thickTop="1" thickBot="1" x14ac:dyDescent="0.25">
      <c r="B146" s="365"/>
      <c r="C146" s="616"/>
      <c r="D146" s="683"/>
      <c r="E146" s="684" t="s">
        <v>22</v>
      </c>
      <c r="F146" s="678"/>
      <c r="G146" s="678"/>
      <c r="H146" s="679"/>
      <c r="I146" s="827">
        <f>[3]Ab!I146+[3]Ma!I146+[3]Ju!I146</f>
        <v>0</v>
      </c>
      <c r="J146" s="827">
        <f>[3]Ab!J146+[3]Ma!J146+[3]Ju!J146</f>
        <v>0</v>
      </c>
      <c r="K146" s="616"/>
      <c r="L146" s="617"/>
      <c r="M146" s="614"/>
      <c r="N146" s="614"/>
    </row>
    <row r="147" spans="1:14" ht="14.25" thickTop="1" thickBot="1" x14ac:dyDescent="0.25">
      <c r="B147" s="365"/>
      <c r="C147" s="616"/>
      <c r="D147" s="683"/>
      <c r="E147" s="684" t="s">
        <v>21</v>
      </c>
      <c r="F147" s="685"/>
      <c r="G147" s="685"/>
      <c r="H147" s="686"/>
      <c r="I147" s="827">
        <f>[3]Ab!I147+[3]Ma!I147+[3]Ju!I147</f>
        <v>0</v>
      </c>
      <c r="J147" s="827">
        <f>[3]Ab!J147+[3]Ma!J147+[3]Ju!J147</f>
        <v>0</v>
      </c>
      <c r="K147" s="616"/>
      <c r="L147" s="617"/>
      <c r="M147" s="614"/>
      <c r="N147" s="614"/>
    </row>
    <row r="148" spans="1:14" ht="14.25" thickTop="1" thickBot="1" x14ac:dyDescent="0.25">
      <c r="B148" s="365"/>
      <c r="C148" s="616"/>
      <c r="D148" s="683"/>
      <c r="E148" s="209" t="s">
        <v>147</v>
      </c>
      <c r="F148" s="671"/>
      <c r="G148" s="671"/>
      <c r="H148" s="675"/>
      <c r="I148" s="841">
        <f>(I149+I150+I151+I152)</f>
        <v>0</v>
      </c>
      <c r="J148" s="842"/>
      <c r="K148" s="616"/>
      <c r="L148" s="617"/>
      <c r="M148" s="614"/>
      <c r="N148" s="614"/>
    </row>
    <row r="149" spans="1:14" ht="14.25" thickTop="1" thickBot="1" x14ac:dyDescent="0.25">
      <c r="B149" s="365"/>
      <c r="C149" s="616"/>
      <c r="D149" s="683"/>
      <c r="E149" s="684" t="s">
        <v>42</v>
      </c>
      <c r="F149" s="678"/>
      <c r="G149" s="678"/>
      <c r="H149" s="679"/>
      <c r="I149" s="827">
        <f>[3]Ab!I149+[3]Ma!I149+[3]Ju!I149</f>
        <v>0</v>
      </c>
      <c r="J149" s="827">
        <f>[3]Ab!J149+[3]Ma!J149+[3]Ju!J149</f>
        <v>0</v>
      </c>
      <c r="K149" s="616"/>
      <c r="L149" s="617"/>
      <c r="M149" s="614"/>
      <c r="N149" s="614"/>
    </row>
    <row r="150" spans="1:14" ht="14.25" thickTop="1" thickBot="1" x14ac:dyDescent="0.25">
      <c r="B150" s="365"/>
      <c r="C150" s="616"/>
      <c r="D150" s="683"/>
      <c r="E150" s="684" t="s">
        <v>142</v>
      </c>
      <c r="F150" s="678"/>
      <c r="G150" s="678"/>
      <c r="H150" s="679"/>
      <c r="I150" s="827">
        <f>[3]Ab!I150+[3]Ma!I150+[3]Ju!I150</f>
        <v>0</v>
      </c>
      <c r="J150" s="827">
        <f>[3]Ab!J150+[3]Ma!J150+[3]Ju!J150</f>
        <v>0</v>
      </c>
      <c r="K150" s="616"/>
      <c r="L150" s="617"/>
      <c r="M150" s="614"/>
      <c r="N150" s="614"/>
    </row>
    <row r="151" spans="1:14" ht="14.25" thickTop="1" thickBot="1" x14ac:dyDescent="0.25">
      <c r="B151" s="365"/>
      <c r="C151" s="616"/>
      <c r="D151" s="683"/>
      <c r="E151" s="684" t="s">
        <v>22</v>
      </c>
      <c r="F151" s="678"/>
      <c r="G151" s="678"/>
      <c r="H151" s="679"/>
      <c r="I151" s="827">
        <f>[3]Ab!I151+[3]Ma!I151+[3]Ju!I151</f>
        <v>0</v>
      </c>
      <c r="J151" s="827">
        <f>[3]Ab!J151+[3]Ma!J151+[3]Ju!J151</f>
        <v>0</v>
      </c>
      <c r="K151" s="616"/>
      <c r="L151" s="617"/>
      <c r="M151" s="614"/>
      <c r="N151" s="614"/>
    </row>
    <row r="152" spans="1:14" ht="14.25" thickTop="1" thickBot="1" x14ac:dyDescent="0.25">
      <c r="B152" s="365"/>
      <c r="C152" s="616"/>
      <c r="D152" s="683"/>
      <c r="E152" s="684" t="s">
        <v>21</v>
      </c>
      <c r="F152" s="685"/>
      <c r="G152" s="685"/>
      <c r="H152" s="686"/>
      <c r="I152" s="827">
        <f>[3]Ab!I152+[3]Ma!I152+[3]Ju!I152</f>
        <v>0</v>
      </c>
      <c r="J152" s="827">
        <f>[3]Ab!J152+[3]Ma!J152+[3]Ju!J152</f>
        <v>0</v>
      </c>
      <c r="K152" s="616"/>
      <c r="L152" s="617"/>
      <c r="M152" s="614"/>
      <c r="N152" s="614"/>
    </row>
    <row r="153" spans="1:14" ht="14.25" thickTop="1" thickBot="1" x14ac:dyDescent="0.25">
      <c r="B153" s="365"/>
      <c r="C153" s="616"/>
      <c r="D153" s="683"/>
      <c r="E153" s="211" t="s">
        <v>91</v>
      </c>
      <c r="F153" s="671"/>
      <c r="G153" s="671"/>
      <c r="H153" s="675"/>
      <c r="I153" s="843">
        <f>(I154+I155+I156+I157)</f>
        <v>0</v>
      </c>
      <c r="J153" s="843"/>
      <c r="K153" s="616"/>
      <c r="L153" s="617"/>
      <c r="M153" s="614"/>
      <c r="N153" s="614"/>
    </row>
    <row r="154" spans="1:14" ht="14.25" thickTop="1" thickBot="1" x14ac:dyDescent="0.25">
      <c r="B154" s="365"/>
      <c r="C154" s="616"/>
      <c r="D154" s="683"/>
      <c r="E154" s="688" t="s">
        <v>44</v>
      </c>
      <c r="F154" s="663"/>
      <c r="G154" s="663"/>
      <c r="H154" s="664"/>
      <c r="I154" s="827">
        <f>[3]Ab!I154+[3]Ma!I154+[3]Ju!I154</f>
        <v>0</v>
      </c>
      <c r="J154" s="827">
        <f>[3]Ab!J154+[3]Ma!J154+[3]Ju!J154</f>
        <v>0</v>
      </c>
      <c r="K154" s="616"/>
      <c r="L154" s="617"/>
      <c r="M154" s="614"/>
      <c r="N154" s="614"/>
    </row>
    <row r="155" spans="1:14" ht="14.25" thickTop="1" thickBot="1" x14ac:dyDescent="0.25">
      <c r="B155" s="365"/>
      <c r="C155" s="616"/>
      <c r="D155" s="683"/>
      <c r="E155" s="688" t="s">
        <v>142</v>
      </c>
      <c r="F155" s="663"/>
      <c r="G155" s="663"/>
      <c r="H155" s="664"/>
      <c r="I155" s="827">
        <f>[3]Ab!I155+[3]Ma!I155+[3]Ju!I155</f>
        <v>0</v>
      </c>
      <c r="J155" s="827">
        <f>[3]Ab!J155+[3]Ma!J155+[3]Ju!J155</f>
        <v>0</v>
      </c>
      <c r="K155" s="616"/>
      <c r="L155" s="617"/>
      <c r="M155" s="614"/>
      <c r="N155" s="614"/>
    </row>
    <row r="156" spans="1:14" ht="14.25" thickTop="1" thickBot="1" x14ac:dyDescent="0.25">
      <c r="B156" s="365"/>
      <c r="C156" s="616"/>
      <c r="D156" s="683"/>
      <c r="E156" s="688" t="s">
        <v>46</v>
      </c>
      <c r="F156" s="663"/>
      <c r="G156" s="663"/>
      <c r="H156" s="664"/>
      <c r="I156" s="827">
        <f>[3]Ab!I156+[3]Ma!I156+[3]Ju!I156</f>
        <v>0</v>
      </c>
      <c r="J156" s="827">
        <f>[3]Ab!J156+[3]Ma!J156+[3]Ju!J156</f>
        <v>0</v>
      </c>
      <c r="K156" s="616"/>
      <c r="L156" s="617"/>
      <c r="M156" s="614"/>
      <c r="N156" s="614"/>
    </row>
    <row r="157" spans="1:14" ht="14.25" thickTop="1" thickBot="1" x14ac:dyDescent="0.25">
      <c r="A157" s="614"/>
      <c r="B157" s="633"/>
      <c r="C157" s="616"/>
      <c r="D157" s="683"/>
      <c r="E157" s="688" t="s">
        <v>45</v>
      </c>
      <c r="F157" s="663"/>
      <c r="G157" s="663"/>
      <c r="H157" s="664"/>
      <c r="I157" s="827">
        <f>[3]Ab!I157+[3]Ma!I157+[3]Ju!I157</f>
        <v>0</v>
      </c>
      <c r="J157" s="827">
        <f>[3]Ab!J157+[3]Ma!J157+[3]Ju!J157</f>
        <v>0</v>
      </c>
      <c r="K157" s="616"/>
      <c r="L157" s="617"/>
      <c r="M157" s="614"/>
    </row>
    <row r="158" spans="1:14" ht="14.25" thickTop="1" thickBot="1" x14ac:dyDescent="0.25">
      <c r="A158" s="614"/>
      <c r="B158" s="633"/>
      <c r="C158" s="616"/>
      <c r="D158" s="683"/>
      <c r="E158" s="212" t="s">
        <v>92</v>
      </c>
      <c r="F158" s="671"/>
      <c r="G158" s="671"/>
      <c r="H158" s="675"/>
      <c r="I158" s="843">
        <f>(I159+I160+I161+I162)</f>
        <v>0</v>
      </c>
      <c r="J158" s="843"/>
      <c r="K158" s="616"/>
      <c r="L158" s="617"/>
      <c r="M158" s="614"/>
    </row>
    <row r="159" spans="1:14" ht="14.25" thickTop="1" thickBot="1" x14ac:dyDescent="0.25">
      <c r="A159" s="614"/>
      <c r="B159" s="633"/>
      <c r="C159" s="616"/>
      <c r="D159" s="683"/>
      <c r="E159" s="688" t="s">
        <v>47</v>
      </c>
      <c r="F159" s="663"/>
      <c r="G159" s="663"/>
      <c r="H159" s="664"/>
      <c r="I159" s="827">
        <f>[3]Ab!I159+[3]Ma!I159+[3]Ju!I159</f>
        <v>0</v>
      </c>
      <c r="J159" s="827">
        <f>[3]Ab!J159+[3]Ma!J159+[3]Ju!J159</f>
        <v>0</v>
      </c>
      <c r="K159" s="616"/>
      <c r="L159" s="617"/>
      <c r="M159" s="614"/>
    </row>
    <row r="160" spans="1:14" ht="14.25" thickTop="1" thickBot="1" x14ac:dyDescent="0.25">
      <c r="A160" s="614"/>
      <c r="B160" s="633"/>
      <c r="C160" s="616"/>
      <c r="D160" s="683"/>
      <c r="E160" s="688" t="s">
        <v>142</v>
      </c>
      <c r="F160" s="663"/>
      <c r="G160" s="663"/>
      <c r="H160" s="664"/>
      <c r="I160" s="827">
        <f>[3]Ab!I160+[3]Ma!I160+[3]Ju!I160</f>
        <v>0</v>
      </c>
      <c r="J160" s="827">
        <f>[3]Ab!J160+[3]Ma!J160+[3]Ju!J160</f>
        <v>0</v>
      </c>
      <c r="K160" s="616"/>
      <c r="L160" s="617"/>
      <c r="M160" s="614"/>
    </row>
    <row r="161" spans="1:17" ht="14.25" thickTop="1" thickBot="1" x14ac:dyDescent="0.25">
      <c r="A161" s="614"/>
      <c r="B161" s="633"/>
      <c r="C161" s="616"/>
      <c r="D161" s="683"/>
      <c r="E161" s="688" t="s">
        <v>46</v>
      </c>
      <c r="F161" s="663"/>
      <c r="G161" s="663"/>
      <c r="H161" s="664"/>
      <c r="I161" s="827">
        <f>[3]Ab!I161+[3]Ma!I161+[3]Ju!I161</f>
        <v>0</v>
      </c>
      <c r="J161" s="827">
        <f>[3]Ab!J161+[3]Ma!J161+[3]Ju!J161</f>
        <v>0</v>
      </c>
      <c r="K161" s="616"/>
      <c r="L161" s="617"/>
      <c r="M161" s="614"/>
    </row>
    <row r="162" spans="1:17" ht="14.25" thickTop="1" thickBot="1" x14ac:dyDescent="0.25">
      <c r="A162" s="614"/>
      <c r="B162" s="633"/>
      <c r="C162" s="616"/>
      <c r="D162" s="683"/>
      <c r="E162" s="688" t="s">
        <v>45</v>
      </c>
      <c r="F162" s="663"/>
      <c r="G162" s="663"/>
      <c r="H162" s="664"/>
      <c r="I162" s="827">
        <f>[3]Ab!I162+[3]Ma!I162+[3]Ju!I162</f>
        <v>0</v>
      </c>
      <c r="J162" s="827">
        <f>[3]Ab!J162+[3]Ma!J162+[3]Ju!J162</f>
        <v>0</v>
      </c>
      <c r="K162" s="616"/>
      <c r="L162" s="617"/>
      <c r="M162" s="614"/>
    </row>
    <row r="163" spans="1:17" ht="14.25" thickTop="1" thickBot="1" x14ac:dyDescent="0.25">
      <c r="A163" s="614"/>
      <c r="B163" s="633"/>
      <c r="C163" s="616"/>
      <c r="D163" s="683"/>
      <c r="E163" s="212" t="s">
        <v>148</v>
      </c>
      <c r="F163" s="689"/>
      <c r="G163" s="689"/>
      <c r="H163" s="690"/>
      <c r="I163" s="843">
        <f>(I164+I165+I166+I167)</f>
        <v>0</v>
      </c>
      <c r="J163" s="843"/>
      <c r="K163" s="616"/>
      <c r="L163" s="617"/>
      <c r="M163" s="614"/>
    </row>
    <row r="164" spans="1:17" ht="14.25" thickTop="1" thickBot="1" x14ac:dyDescent="0.25">
      <c r="A164" s="614"/>
      <c r="B164" s="633"/>
      <c r="C164" s="616"/>
      <c r="D164" s="683"/>
      <c r="E164" s="688" t="s">
        <v>47</v>
      </c>
      <c r="F164" s="663"/>
      <c r="G164" s="663"/>
      <c r="H164" s="664"/>
      <c r="I164" s="827">
        <f>[3]Ab!I164+[3]Ma!I164+[3]Ju!I164</f>
        <v>0</v>
      </c>
      <c r="J164" s="827">
        <f>[3]Ab!J164+[3]Ma!J164+[3]Ju!J164</f>
        <v>0</v>
      </c>
      <c r="K164" s="616"/>
      <c r="L164" s="617"/>
      <c r="M164" s="614"/>
    </row>
    <row r="165" spans="1:17" ht="14.25" thickTop="1" thickBot="1" x14ac:dyDescent="0.25">
      <c r="A165" s="614"/>
      <c r="B165" s="633"/>
      <c r="C165" s="616"/>
      <c r="D165" s="683"/>
      <c r="E165" s="688" t="s">
        <v>142</v>
      </c>
      <c r="F165" s="663"/>
      <c r="G165" s="663"/>
      <c r="H165" s="664"/>
      <c r="I165" s="827">
        <f>[3]Ab!I165+[3]Ma!I165+[3]Ju!I165</f>
        <v>0</v>
      </c>
      <c r="J165" s="827">
        <f>[3]Ab!J165+[3]Ma!J165+[3]Ju!J165</f>
        <v>0</v>
      </c>
      <c r="K165" s="616"/>
      <c r="L165" s="617"/>
      <c r="M165" s="614"/>
    </row>
    <row r="166" spans="1:17" ht="14.25" thickTop="1" thickBot="1" x14ac:dyDescent="0.25">
      <c r="A166" s="614"/>
      <c r="B166" s="633"/>
      <c r="C166" s="616"/>
      <c r="D166" s="683"/>
      <c r="E166" s="688" t="s">
        <v>46</v>
      </c>
      <c r="F166" s="663"/>
      <c r="G166" s="663"/>
      <c r="H166" s="664"/>
      <c r="I166" s="827">
        <f>[3]Ab!I166+[3]Ma!I166+[3]Ju!I166</f>
        <v>0</v>
      </c>
      <c r="J166" s="827">
        <f>[3]Ab!J166+[3]Ma!J166+[3]Ju!J166</f>
        <v>0</v>
      </c>
      <c r="K166" s="616"/>
      <c r="L166" s="617"/>
      <c r="M166" s="614"/>
    </row>
    <row r="167" spans="1:17" ht="14.25" thickTop="1" thickBot="1" x14ac:dyDescent="0.25">
      <c r="A167" s="614"/>
      <c r="B167" s="633"/>
      <c r="C167" s="616"/>
      <c r="D167" s="683"/>
      <c r="E167" s="688" t="s">
        <v>45</v>
      </c>
      <c r="F167" s="663"/>
      <c r="G167" s="663"/>
      <c r="H167" s="664"/>
      <c r="I167" s="827">
        <f>[3]Ab!I167+[3]Ma!I167+[3]Ju!I167</f>
        <v>0</v>
      </c>
      <c r="J167" s="827">
        <f>[3]Ab!J167+[3]Ma!J167+[3]Ju!J167</f>
        <v>0</v>
      </c>
      <c r="K167" s="616"/>
      <c r="L167" s="617"/>
      <c r="M167" s="614"/>
    </row>
    <row r="168" spans="1:17" ht="14.25" thickTop="1" thickBot="1" x14ac:dyDescent="0.25">
      <c r="A168" s="614"/>
      <c r="B168" s="633"/>
      <c r="C168" s="616"/>
      <c r="D168" s="683"/>
      <c r="E168" s="212" t="s">
        <v>149</v>
      </c>
      <c r="F168" s="689"/>
      <c r="G168" s="689"/>
      <c r="H168" s="690"/>
      <c r="I168" s="843">
        <f>(I169+I170+I171+I172)</f>
        <v>0</v>
      </c>
      <c r="J168" s="843"/>
      <c r="K168" s="616"/>
      <c r="L168" s="617"/>
      <c r="M168" s="614"/>
    </row>
    <row r="169" spans="1:17" ht="14.25" thickTop="1" thickBot="1" x14ac:dyDescent="0.25">
      <c r="A169" s="614"/>
      <c r="B169" s="633"/>
      <c r="C169" s="616"/>
      <c r="D169" s="683"/>
      <c r="E169" s="688" t="s">
        <v>47</v>
      </c>
      <c r="F169" s="663"/>
      <c r="G169" s="663"/>
      <c r="H169" s="664"/>
      <c r="I169" s="827">
        <f>[3]Ab!I169+[3]Ma!I169+[3]Ju!I169</f>
        <v>0</v>
      </c>
      <c r="J169" s="827">
        <f>[3]Ab!J169+[3]Ma!J169+[3]Ju!J169</f>
        <v>0</v>
      </c>
      <c r="K169" s="616"/>
      <c r="L169" s="617"/>
      <c r="M169" s="614"/>
    </row>
    <row r="170" spans="1:17" ht="14.25" thickTop="1" thickBot="1" x14ac:dyDescent="0.25">
      <c r="A170" s="614"/>
      <c r="B170" s="633"/>
      <c r="C170" s="616"/>
      <c r="D170" s="683"/>
      <c r="E170" s="688" t="s">
        <v>142</v>
      </c>
      <c r="F170" s="663"/>
      <c r="G170" s="663"/>
      <c r="H170" s="664"/>
      <c r="I170" s="827">
        <f>[3]Ab!I170+[3]Ma!I170+[3]Ju!I170</f>
        <v>0</v>
      </c>
      <c r="J170" s="827">
        <f>[3]Ab!J170+[3]Ma!J170+[3]Ju!J170</f>
        <v>0</v>
      </c>
      <c r="K170" s="616"/>
      <c r="L170" s="617"/>
      <c r="M170" s="614"/>
    </row>
    <row r="171" spans="1:17" ht="14.25" thickTop="1" thickBot="1" x14ac:dyDescent="0.25">
      <c r="A171" s="614"/>
      <c r="B171" s="633"/>
      <c r="C171" s="616"/>
      <c r="D171" s="683"/>
      <c r="E171" s="688" t="s">
        <v>46</v>
      </c>
      <c r="F171" s="663"/>
      <c r="G171" s="663"/>
      <c r="H171" s="664"/>
      <c r="I171" s="827">
        <f>[3]Ab!I171+[3]Ma!I171+[3]Ju!I171</f>
        <v>0</v>
      </c>
      <c r="J171" s="827">
        <f>[3]Ab!J171+[3]Ma!J171+[3]Ju!J171</f>
        <v>0</v>
      </c>
      <c r="K171" s="616"/>
      <c r="L171" s="617"/>
      <c r="M171" s="614"/>
    </row>
    <row r="172" spans="1:17" ht="14.25" thickTop="1" thickBot="1" x14ac:dyDescent="0.25">
      <c r="A172" s="614"/>
      <c r="B172" s="633"/>
      <c r="C172" s="616"/>
      <c r="D172" s="691"/>
      <c r="E172" s="688" t="s">
        <v>45</v>
      </c>
      <c r="F172" s="663"/>
      <c r="G172" s="663"/>
      <c r="H172" s="664"/>
      <c r="I172" s="827">
        <f>[3]Ab!I172+[3]Ma!I172+[3]Ju!I172</f>
        <v>0</v>
      </c>
      <c r="J172" s="827">
        <f>[3]Ab!J172+[3]Ma!J172+[3]Ju!J172</f>
        <v>0</v>
      </c>
      <c r="K172" s="616"/>
      <c r="L172" s="617"/>
    </row>
    <row r="173" spans="1:17" ht="16.5" thickTop="1" thickBot="1" x14ac:dyDescent="0.25">
      <c r="B173" s="365"/>
      <c r="C173" s="616"/>
      <c r="D173" s="598" t="s">
        <v>95</v>
      </c>
      <c r="E173" s="692"/>
      <c r="F173" s="681"/>
      <c r="G173" s="681"/>
      <c r="H173" s="693"/>
      <c r="I173" s="807">
        <f>SUM(I174:J210)</f>
        <v>39</v>
      </c>
      <c r="J173" s="807"/>
      <c r="K173" s="616"/>
      <c r="L173" s="617"/>
      <c r="P173" s="614"/>
      <c r="Q173" s="614"/>
    </row>
    <row r="174" spans="1:17" s="614" customFormat="1" ht="14.25" customHeight="1" thickTop="1" thickBot="1" x14ac:dyDescent="0.25">
      <c r="A174" s="608"/>
      <c r="B174" s="365"/>
      <c r="C174" s="365"/>
      <c r="D174" s="694"/>
      <c r="E174" s="695" t="s">
        <v>54</v>
      </c>
      <c r="F174" s="695"/>
      <c r="G174" s="695"/>
      <c r="H174" s="696"/>
      <c r="I174" s="827">
        <f>[3]Ab!I174+[3]Ma!I174+[3]Ju!I174</f>
        <v>0</v>
      </c>
      <c r="J174" s="827">
        <f>[3]Ab!J174+[3]Ma!J174+[3]Ju!J174</f>
        <v>0</v>
      </c>
      <c r="K174" s="616"/>
      <c r="L174" s="617"/>
      <c r="M174" s="608"/>
      <c r="N174" s="608"/>
      <c r="O174" s="608"/>
      <c r="P174" s="608"/>
      <c r="Q174" s="608"/>
    </row>
    <row r="175" spans="1:17" ht="14.25" customHeight="1" thickTop="1" thickBot="1" x14ac:dyDescent="0.25">
      <c r="B175" s="365"/>
      <c r="C175" s="365"/>
      <c r="D175" s="694"/>
      <c r="E175" s="695" t="s">
        <v>30</v>
      </c>
      <c r="F175" s="663"/>
      <c r="G175" s="663"/>
      <c r="H175" s="664"/>
      <c r="I175" s="827">
        <f>[3]Ab!I175+[3]Ma!I175+[3]Ju!I175</f>
        <v>4</v>
      </c>
      <c r="J175" s="827">
        <f>[3]Ab!J175+[3]Ma!J175+[3]Ju!J175</f>
        <v>0</v>
      </c>
      <c r="K175" s="616"/>
      <c r="L175" s="617"/>
    </row>
    <row r="176" spans="1:17" ht="14.25" customHeight="1" thickTop="1" thickBot="1" x14ac:dyDescent="0.25">
      <c r="B176" s="365"/>
      <c r="C176" s="365"/>
      <c r="D176" s="694"/>
      <c r="E176" s="695" t="s">
        <v>55</v>
      </c>
      <c r="F176" s="697"/>
      <c r="G176" s="663"/>
      <c r="H176" s="664"/>
      <c r="I176" s="827">
        <f>[3]Ab!I176+[3]Ma!I176+[3]Ju!I176</f>
        <v>0</v>
      </c>
      <c r="J176" s="827">
        <f>[3]Ab!J176+[3]Ma!J176+[3]Ju!J176</f>
        <v>0</v>
      </c>
      <c r="K176" s="616"/>
      <c r="L176" s="617"/>
    </row>
    <row r="177" spans="2:13" ht="14.25" customHeight="1" thickTop="1" thickBot="1" x14ac:dyDescent="0.25">
      <c r="B177" s="365"/>
      <c r="C177" s="616"/>
      <c r="D177" s="694"/>
      <c r="E177" s="695" t="s">
        <v>97</v>
      </c>
      <c r="F177" s="663"/>
      <c r="G177" s="663"/>
      <c r="H177" s="664"/>
      <c r="I177" s="827">
        <f>[3]Ab!I177+[3]Ma!I177+[3]Ju!I177</f>
        <v>0</v>
      </c>
      <c r="J177" s="827">
        <f>[3]Ab!J177+[3]Ma!J177+[3]Ju!J177</f>
        <v>0</v>
      </c>
      <c r="K177" s="616"/>
      <c r="L177" s="617"/>
    </row>
    <row r="178" spans="2:13" ht="14.25" customHeight="1" thickTop="1" thickBot="1" x14ac:dyDescent="0.4">
      <c r="B178" s="365"/>
      <c r="C178" s="616"/>
      <c r="D178" s="694"/>
      <c r="E178" s="695" t="s">
        <v>28</v>
      </c>
      <c r="F178" s="663"/>
      <c r="G178" s="663"/>
      <c r="H178" s="664"/>
      <c r="I178" s="827">
        <f>[3]Ab!I178+[3]Ma!I178+[3]Ju!I178</f>
        <v>0</v>
      </c>
      <c r="J178" s="827">
        <f>[3]Ab!J178+[3]Ma!J178+[3]Ju!J178</f>
        <v>0</v>
      </c>
      <c r="K178" s="616"/>
      <c r="L178" s="617"/>
      <c r="M178" s="61"/>
    </row>
    <row r="179" spans="2:13" ht="14.25" customHeight="1" thickTop="1" thickBot="1" x14ac:dyDescent="0.4">
      <c r="B179" s="365"/>
      <c r="C179" s="616"/>
      <c r="D179" s="694"/>
      <c r="E179" s="198" t="s">
        <v>129</v>
      </c>
      <c r="F179" s="663"/>
      <c r="G179" s="663"/>
      <c r="H179" s="664"/>
      <c r="I179" s="827">
        <f>[3]Ab!I179+[3]Ma!I179+[3]Ju!I179</f>
        <v>0</v>
      </c>
      <c r="J179" s="827">
        <f>[3]Ab!J179+[3]Ma!J179+[3]Ju!J179</f>
        <v>0</v>
      </c>
      <c r="K179" s="616"/>
      <c r="L179" s="617"/>
      <c r="M179" s="61"/>
    </row>
    <row r="180" spans="2:13" ht="14.25" customHeight="1" thickTop="1" thickBot="1" x14ac:dyDescent="0.25">
      <c r="B180" s="365"/>
      <c r="C180" s="616"/>
      <c r="D180" s="698"/>
      <c r="E180" s="695" t="s">
        <v>98</v>
      </c>
      <c r="F180" s="663"/>
      <c r="G180" s="663"/>
      <c r="H180" s="664"/>
      <c r="I180" s="827">
        <f>[3]Ab!I180+[3]Ma!I180+[3]Ju!I180</f>
        <v>0</v>
      </c>
      <c r="J180" s="827">
        <f>[3]Ab!J180+[3]Ma!J180+[3]Ju!J180</f>
        <v>0</v>
      </c>
      <c r="K180" s="616"/>
      <c r="L180" s="617"/>
    </row>
    <row r="181" spans="2:13" ht="14.25" customHeight="1" thickTop="1" thickBot="1" x14ac:dyDescent="0.25">
      <c r="B181" s="365"/>
      <c r="C181" s="616"/>
      <c r="D181" s="694"/>
      <c r="E181" s="695" t="s">
        <v>56</v>
      </c>
      <c r="F181" s="663"/>
      <c r="G181" s="663"/>
      <c r="H181" s="664"/>
      <c r="I181" s="827">
        <f>[3]Ab!I181+[3]Ma!I181+[3]Ju!I181</f>
        <v>0</v>
      </c>
      <c r="J181" s="827">
        <f>[3]Ab!J181+[3]Ma!J181+[3]Ju!J181</f>
        <v>0</v>
      </c>
      <c r="K181" s="616"/>
      <c r="L181" s="617"/>
    </row>
    <row r="182" spans="2:13" ht="14.25" customHeight="1" thickTop="1" thickBot="1" x14ac:dyDescent="0.25">
      <c r="B182" s="365"/>
      <c r="C182" s="616"/>
      <c r="D182" s="698"/>
      <c r="E182" s="699" t="s">
        <v>100</v>
      </c>
      <c r="F182" s="663"/>
      <c r="G182" s="663"/>
      <c r="H182" s="664"/>
      <c r="I182" s="827">
        <f>[3]Ab!I182+[3]Ma!I182+[3]Ju!I182</f>
        <v>0</v>
      </c>
      <c r="J182" s="827">
        <f>[3]Ab!J182+[3]Ma!J182+[3]Ju!J182</f>
        <v>0</v>
      </c>
      <c r="K182" s="616"/>
      <c r="L182" s="617"/>
    </row>
    <row r="183" spans="2:13" ht="14.25" customHeight="1" thickTop="1" thickBot="1" x14ac:dyDescent="0.25">
      <c r="B183" s="365"/>
      <c r="C183" s="616"/>
      <c r="D183" s="694"/>
      <c r="E183" s="695" t="s">
        <v>99</v>
      </c>
      <c r="F183" s="663"/>
      <c r="G183" s="663"/>
      <c r="H183" s="664"/>
      <c r="I183" s="827">
        <f>[3]Ab!I183+[3]Ma!I183+[3]Ju!I183</f>
        <v>0</v>
      </c>
      <c r="J183" s="827">
        <f>[3]Ab!J183+[3]Ma!J183+[3]Ju!J183</f>
        <v>0</v>
      </c>
      <c r="K183" s="616"/>
      <c r="L183" s="617"/>
    </row>
    <row r="184" spans="2:13" ht="14.25" customHeight="1" thickTop="1" thickBot="1" x14ac:dyDescent="0.25">
      <c r="B184" s="365"/>
      <c r="C184" s="616"/>
      <c r="D184" s="694"/>
      <c r="E184" s="695" t="s">
        <v>94</v>
      </c>
      <c r="F184" s="663"/>
      <c r="G184" s="663"/>
      <c r="H184" s="664"/>
      <c r="I184" s="827">
        <f>[3]Ab!I184+[3]Ma!I184+[3]Ju!I184</f>
        <v>0</v>
      </c>
      <c r="J184" s="827">
        <f>[3]Ab!J184+[3]Ma!J184+[3]Ju!J184</f>
        <v>0</v>
      </c>
      <c r="K184" s="616"/>
      <c r="L184" s="617"/>
    </row>
    <row r="185" spans="2:13" ht="14.25" customHeight="1" thickTop="1" thickBot="1" x14ac:dyDescent="0.25">
      <c r="B185" s="365"/>
      <c r="C185" s="616"/>
      <c r="D185" s="694"/>
      <c r="E185" s="700" t="s">
        <v>59</v>
      </c>
      <c r="F185" s="660"/>
      <c r="G185" s="660"/>
      <c r="H185" s="660"/>
      <c r="I185" s="827">
        <f>[3]Ab!I185+[3]Ma!I185+[3]Ju!I185</f>
        <v>0</v>
      </c>
      <c r="J185" s="827">
        <f>[3]Ab!J185+[3]Ma!J185+[3]Ju!J185</f>
        <v>0</v>
      </c>
      <c r="K185" s="616"/>
      <c r="L185" s="617"/>
    </row>
    <row r="186" spans="2:13" ht="14.25" customHeight="1" thickTop="1" thickBot="1" x14ac:dyDescent="0.25">
      <c r="B186" s="365"/>
      <c r="C186" s="616"/>
      <c r="D186" s="694"/>
      <c r="E186" s="701" t="s">
        <v>103</v>
      </c>
      <c r="F186" s="663"/>
      <c r="G186" s="663"/>
      <c r="H186" s="664"/>
      <c r="I186" s="827">
        <f>[3]Ab!I186+[3]Ma!I186+[3]Ju!I186</f>
        <v>0</v>
      </c>
      <c r="J186" s="827">
        <f>[3]Ab!J186+[3]Ma!J186+[3]Ju!J186</f>
        <v>0</v>
      </c>
      <c r="K186" s="616"/>
      <c r="L186" s="617"/>
    </row>
    <row r="187" spans="2:13" ht="14.25" customHeight="1" thickTop="1" thickBot="1" x14ac:dyDescent="0.25">
      <c r="B187" s="365"/>
      <c r="C187" s="616"/>
      <c r="D187" s="694"/>
      <c r="E187" s="695" t="s">
        <v>101</v>
      </c>
      <c r="F187" s="660"/>
      <c r="G187" s="660"/>
      <c r="H187" s="660"/>
      <c r="I187" s="827">
        <f>[3]Ab!I187+[3]Ma!I187+[3]Ju!I187</f>
        <v>0</v>
      </c>
      <c r="J187" s="827">
        <f>[3]Ab!J187+[3]Ma!J187+[3]Ju!J187</f>
        <v>0</v>
      </c>
      <c r="K187" s="616"/>
      <c r="L187" s="617"/>
    </row>
    <row r="188" spans="2:13" ht="14.25" customHeight="1" thickTop="1" thickBot="1" x14ac:dyDescent="0.25">
      <c r="B188" s="365"/>
      <c r="C188" s="616"/>
      <c r="D188" s="694"/>
      <c r="E188" s="695" t="s">
        <v>107</v>
      </c>
      <c r="F188" s="663"/>
      <c r="G188" s="663"/>
      <c r="H188" s="664"/>
      <c r="I188" s="827">
        <f>[3]Ab!I188+[3]Ma!I188+[3]Ju!I188</f>
        <v>0</v>
      </c>
      <c r="J188" s="827">
        <f>[3]Ab!J188+[3]Ma!J188+[3]Ju!J188</f>
        <v>0</v>
      </c>
      <c r="K188" s="616"/>
      <c r="L188" s="617"/>
    </row>
    <row r="189" spans="2:13" ht="14.25" customHeight="1" thickTop="1" thickBot="1" x14ac:dyDescent="0.25">
      <c r="B189" s="365"/>
      <c r="C189" s="616"/>
      <c r="D189" s="694"/>
      <c r="E189" s="695" t="s">
        <v>93</v>
      </c>
      <c r="F189" s="663"/>
      <c r="G189" s="663"/>
      <c r="H189" s="664"/>
      <c r="I189" s="827">
        <f>[3]Ab!I189+[3]Ma!I189+[3]Ju!I189</f>
        <v>0</v>
      </c>
      <c r="J189" s="827">
        <f>[3]Ab!J189+[3]Ma!J189+[3]Ju!J189</f>
        <v>0</v>
      </c>
      <c r="K189" s="616"/>
      <c r="L189" s="617"/>
    </row>
    <row r="190" spans="2:13" ht="14.25" customHeight="1" thickTop="1" thickBot="1" x14ac:dyDescent="0.25">
      <c r="B190" s="365"/>
      <c r="C190" s="616"/>
      <c r="D190" s="694"/>
      <c r="E190" s="695" t="s">
        <v>102</v>
      </c>
      <c r="F190" s="697"/>
      <c r="G190" s="663"/>
      <c r="H190" s="664"/>
      <c r="I190" s="827">
        <f>[3]Ab!I190+[3]Ma!I190+[3]Ju!I190</f>
        <v>0</v>
      </c>
      <c r="J190" s="827">
        <f>[3]Ab!J190+[3]Ma!J190+[3]Ju!J190</f>
        <v>0</v>
      </c>
      <c r="K190" s="616"/>
      <c r="L190" s="617"/>
    </row>
    <row r="191" spans="2:13" ht="14.25" customHeight="1" thickTop="1" thickBot="1" x14ac:dyDescent="0.25">
      <c r="B191" s="365"/>
      <c r="C191" s="365"/>
      <c r="D191" s="698"/>
      <c r="E191" s="695" t="s">
        <v>106</v>
      </c>
      <c r="F191" s="697"/>
      <c r="G191" s="663"/>
      <c r="H191" s="664"/>
      <c r="I191" s="827">
        <f>[3]Ab!I191+[3]Ma!I191+[3]Ju!I191</f>
        <v>0</v>
      </c>
      <c r="J191" s="827">
        <f>[3]Ab!J191+[3]Ma!J191+[3]Ju!J191</f>
        <v>0</v>
      </c>
      <c r="K191" s="616"/>
      <c r="L191" s="617"/>
    </row>
    <row r="192" spans="2:13" ht="14.25" customHeight="1" thickTop="1" thickBot="1" x14ac:dyDescent="0.25">
      <c r="B192" s="365"/>
      <c r="C192" s="365"/>
      <c r="D192" s="698"/>
      <c r="E192" s="695" t="s">
        <v>70</v>
      </c>
      <c r="F192" s="697"/>
      <c r="G192" s="663"/>
      <c r="H192" s="664"/>
      <c r="I192" s="827">
        <f>[3]Ab!I192+[3]Ma!I192+[3]Ju!I192</f>
        <v>0</v>
      </c>
      <c r="J192" s="827">
        <f>[3]Ab!J192+[3]Ma!J192+[3]Ju!J192</f>
        <v>0</v>
      </c>
      <c r="K192" s="616"/>
      <c r="L192" s="617"/>
    </row>
    <row r="193" spans="2:12" ht="14.25" customHeight="1" thickTop="1" thickBot="1" x14ac:dyDescent="0.25">
      <c r="B193" s="365"/>
      <c r="C193" s="365"/>
      <c r="D193" s="694"/>
      <c r="E193" s="702" t="s">
        <v>109</v>
      </c>
      <c r="F193" s="660"/>
      <c r="G193" s="660"/>
      <c r="H193" s="660"/>
      <c r="I193" s="827">
        <f>[3]Ab!I193+[3]Ma!I193+[3]Ju!I193</f>
        <v>0</v>
      </c>
      <c r="J193" s="827">
        <f>[3]Ab!J193+[3]Ma!J193+[3]Ju!J193</f>
        <v>0</v>
      </c>
      <c r="K193" s="616"/>
      <c r="L193" s="617"/>
    </row>
    <row r="194" spans="2:12" ht="14.25" customHeight="1" thickTop="1" thickBot="1" x14ac:dyDescent="0.25">
      <c r="B194" s="365"/>
      <c r="C194" s="365"/>
      <c r="D194" s="694"/>
      <c r="E194" s="702" t="s">
        <v>38</v>
      </c>
      <c r="F194" s="663"/>
      <c r="G194" s="663"/>
      <c r="H194" s="664"/>
      <c r="I194" s="827">
        <f>[3]Ab!I194+[3]Ma!I194+[3]Ju!I194</f>
        <v>0</v>
      </c>
      <c r="J194" s="827">
        <f>[3]Ab!J194+[3]Ma!J194+[3]Ju!J194</f>
        <v>0</v>
      </c>
      <c r="K194" s="616"/>
      <c r="L194" s="617"/>
    </row>
    <row r="195" spans="2:12" ht="14.25" customHeight="1" thickTop="1" thickBot="1" x14ac:dyDescent="0.25">
      <c r="B195" s="365"/>
      <c r="C195" s="365"/>
      <c r="D195" s="694"/>
      <c r="E195" s="703" t="s">
        <v>74</v>
      </c>
      <c r="F195" s="660"/>
      <c r="G195" s="660"/>
      <c r="H195" s="660"/>
      <c r="I195" s="827">
        <f>[3]Ab!I195+[3]Ma!I195+[3]Ju!I195</f>
        <v>0</v>
      </c>
      <c r="J195" s="827">
        <f>[3]Ab!J195+[3]Ma!J195+[3]Ju!J195</f>
        <v>0</v>
      </c>
      <c r="K195" s="616"/>
      <c r="L195" s="617"/>
    </row>
    <row r="196" spans="2:12" ht="14.25" customHeight="1" thickTop="1" thickBot="1" x14ac:dyDescent="0.25">
      <c r="B196" s="365"/>
      <c r="C196" s="365"/>
      <c r="D196" s="694"/>
      <c r="E196" s="702" t="s">
        <v>150</v>
      </c>
      <c r="F196" s="663"/>
      <c r="G196" s="663"/>
      <c r="H196" s="664"/>
      <c r="I196" s="827">
        <f>[3]Ab!I196+[3]Ma!I196+[3]Ju!I196</f>
        <v>0</v>
      </c>
      <c r="J196" s="827">
        <f>[3]Ab!J196+[3]Ma!J196+[3]Ju!J196</f>
        <v>0</v>
      </c>
      <c r="K196" s="616"/>
      <c r="L196" s="617"/>
    </row>
    <row r="197" spans="2:12" ht="14.25" customHeight="1" thickTop="1" thickBot="1" x14ac:dyDescent="0.25">
      <c r="B197" s="365"/>
      <c r="C197" s="365"/>
      <c r="D197" s="698"/>
      <c r="E197" s="702" t="s">
        <v>52</v>
      </c>
      <c r="F197" s="663"/>
      <c r="G197" s="663"/>
      <c r="H197" s="664"/>
      <c r="I197" s="827">
        <f>[3]Ab!I197+[3]Ma!I197+[3]Ju!I197</f>
        <v>7</v>
      </c>
      <c r="J197" s="827">
        <f>[3]Ab!J197+[3]Ma!J197+[3]Ju!J197</f>
        <v>0</v>
      </c>
      <c r="K197" s="616"/>
      <c r="L197" s="617"/>
    </row>
    <row r="198" spans="2:12" ht="14.25" customHeight="1" thickTop="1" thickBot="1" x14ac:dyDescent="0.25">
      <c r="B198" s="365"/>
      <c r="C198" s="365"/>
      <c r="D198" s="698"/>
      <c r="E198" s="704" t="s">
        <v>110</v>
      </c>
      <c r="F198" s="663"/>
      <c r="G198" s="663"/>
      <c r="H198" s="664"/>
      <c r="I198" s="827">
        <f>[3]Ab!I198+[3]Ma!I198+[3]Ju!I198</f>
        <v>0</v>
      </c>
      <c r="J198" s="827">
        <f>[3]Ab!J198+[3]Ma!J198+[3]Ju!J198</f>
        <v>0</v>
      </c>
      <c r="K198" s="616"/>
      <c r="L198" s="617"/>
    </row>
    <row r="199" spans="2:12" ht="14.25" customHeight="1" thickTop="1" thickBot="1" x14ac:dyDescent="0.25">
      <c r="B199" s="365"/>
      <c r="C199" s="365"/>
      <c r="D199" s="698"/>
      <c r="E199" s="702" t="s">
        <v>75</v>
      </c>
      <c r="F199" s="663"/>
      <c r="G199" s="663"/>
      <c r="H199" s="664"/>
      <c r="I199" s="827">
        <f>[3]Ab!I199+[3]Ma!I199+[3]Ju!I199</f>
        <v>0</v>
      </c>
      <c r="J199" s="827">
        <f>[3]Ab!J199+[3]Ma!J199+[3]Ju!J199</f>
        <v>0</v>
      </c>
      <c r="K199" s="616"/>
      <c r="L199" s="617"/>
    </row>
    <row r="200" spans="2:12" ht="14.25" customHeight="1" thickTop="1" thickBot="1" x14ac:dyDescent="0.25">
      <c r="B200" s="365"/>
      <c r="C200" s="365"/>
      <c r="D200" s="698"/>
      <c r="E200" s="702" t="s">
        <v>111</v>
      </c>
      <c r="F200" s="663"/>
      <c r="G200" s="663"/>
      <c r="H200" s="664"/>
      <c r="I200" s="827">
        <f>[3]Ab!I200+[3]Ma!I200+[3]Ju!I200</f>
        <v>0</v>
      </c>
      <c r="J200" s="827">
        <f>[3]Ab!J200+[3]Ma!J200+[3]Ju!J200</f>
        <v>0</v>
      </c>
      <c r="K200" s="616"/>
      <c r="L200" s="617"/>
    </row>
    <row r="201" spans="2:12" ht="14.25" customHeight="1" thickTop="1" thickBot="1" x14ac:dyDescent="0.25">
      <c r="B201" s="365"/>
      <c r="C201" s="365"/>
      <c r="D201" s="698"/>
      <c r="E201" s="702" t="s">
        <v>151</v>
      </c>
      <c r="F201" s="663"/>
      <c r="G201" s="663"/>
      <c r="H201" s="664"/>
      <c r="I201" s="827">
        <f>[3]Ab!I201+[3]Ma!I201+[3]Ju!I201</f>
        <v>0</v>
      </c>
      <c r="J201" s="827">
        <f>[3]Ab!J201+[3]Ma!J201+[3]Ju!J201</f>
        <v>0</v>
      </c>
      <c r="K201" s="616"/>
      <c r="L201" s="617"/>
    </row>
    <row r="202" spans="2:12" ht="14.25" customHeight="1" thickTop="1" thickBot="1" x14ac:dyDescent="0.25">
      <c r="B202" s="365"/>
      <c r="C202" s="365"/>
      <c r="D202" s="698"/>
      <c r="E202" s="702" t="s">
        <v>152</v>
      </c>
      <c r="F202" s="663"/>
      <c r="G202" s="663"/>
      <c r="H202" s="664"/>
      <c r="I202" s="827">
        <f>[3]Ab!I202+[3]Ma!I202+[3]Ju!I202</f>
        <v>0</v>
      </c>
      <c r="J202" s="827">
        <f>[3]Ab!J202+[3]Ma!J202+[3]Ju!J202</f>
        <v>0</v>
      </c>
      <c r="K202" s="616"/>
      <c r="L202" s="617"/>
    </row>
    <row r="203" spans="2:12" ht="14.25" customHeight="1" thickTop="1" thickBot="1" x14ac:dyDescent="0.25">
      <c r="B203" s="365"/>
      <c r="C203" s="365"/>
      <c r="D203" s="698"/>
      <c r="E203" s="702" t="s">
        <v>153</v>
      </c>
      <c r="F203" s="663"/>
      <c r="G203" s="663"/>
      <c r="H203" s="664"/>
      <c r="I203" s="827">
        <f>[3]Ab!I203+[3]Ma!I203+[3]Ju!I203</f>
        <v>0</v>
      </c>
      <c r="J203" s="827">
        <f>[3]Ab!J203+[3]Ma!J203+[3]Ju!J203</f>
        <v>0</v>
      </c>
      <c r="K203" s="616"/>
      <c r="L203" s="617"/>
    </row>
    <row r="204" spans="2:12" ht="14.25" customHeight="1" thickTop="1" thickBot="1" x14ac:dyDescent="0.25">
      <c r="B204" s="365"/>
      <c r="C204" s="365"/>
      <c r="D204" s="698"/>
      <c r="E204" s="702" t="s">
        <v>154</v>
      </c>
      <c r="F204" s="663"/>
      <c r="G204" s="663"/>
      <c r="H204" s="664"/>
      <c r="I204" s="827">
        <f>[3]Ab!I204+[3]Ma!I204+[3]Ju!I204</f>
        <v>0</v>
      </c>
      <c r="J204" s="827">
        <f>[3]Ab!J204+[3]Ma!J204+[3]Ju!J204</f>
        <v>0</v>
      </c>
      <c r="K204" s="616"/>
      <c r="L204" s="617"/>
    </row>
    <row r="205" spans="2:12" ht="14.25" customHeight="1" thickTop="1" thickBot="1" x14ac:dyDescent="0.25">
      <c r="B205" s="365"/>
      <c r="C205" s="365"/>
      <c r="D205" s="698"/>
      <c r="E205" s="703" t="s">
        <v>108</v>
      </c>
      <c r="F205" s="663"/>
      <c r="G205" s="663"/>
      <c r="H205" s="664"/>
      <c r="I205" s="827">
        <f>[3]Ab!I205+[3]Ma!I205+[3]Ju!I205</f>
        <v>0</v>
      </c>
      <c r="J205" s="827">
        <f>[3]Ab!J205+[3]Ma!J205+[3]Ju!J205</f>
        <v>0</v>
      </c>
      <c r="K205" s="616"/>
      <c r="L205" s="617"/>
    </row>
    <row r="206" spans="2:12" ht="14.25" customHeight="1" thickTop="1" thickBot="1" x14ac:dyDescent="0.25">
      <c r="B206" s="365"/>
      <c r="C206" s="365"/>
      <c r="D206" s="694"/>
      <c r="E206" s="678" t="s">
        <v>105</v>
      </c>
      <c r="F206" s="660"/>
      <c r="G206" s="660"/>
      <c r="H206" s="660"/>
      <c r="I206" s="827">
        <f>[3]Ab!I206+[3]Ma!I206+[3]Ju!I206</f>
        <v>0</v>
      </c>
      <c r="J206" s="827">
        <f>[3]Ab!J206+[3]Ma!J206+[3]Ju!J206</f>
        <v>0</v>
      </c>
      <c r="K206" s="616"/>
      <c r="L206" s="617"/>
    </row>
    <row r="207" spans="2:12" ht="14.25" customHeight="1" thickTop="1" thickBot="1" x14ac:dyDescent="0.25">
      <c r="B207" s="365"/>
      <c r="C207" s="365"/>
      <c r="D207" s="68"/>
      <c r="E207" s="702" t="s">
        <v>104</v>
      </c>
      <c r="F207" s="663"/>
      <c r="G207" s="663"/>
      <c r="H207" s="664"/>
      <c r="I207" s="827">
        <f>[3]Ab!I207+[3]Ma!I207+[3]Ju!I207</f>
        <v>0</v>
      </c>
      <c r="J207" s="827">
        <f>[3]Ab!J207+[3]Ma!J207+[3]Ju!J207</f>
        <v>0</v>
      </c>
      <c r="K207" s="616"/>
      <c r="L207" s="617"/>
    </row>
    <row r="208" spans="2:12" ht="14.25" customHeight="1" thickTop="1" thickBot="1" x14ac:dyDescent="0.25">
      <c r="B208" s="365"/>
      <c r="C208" s="365"/>
      <c r="D208" s="698"/>
      <c r="E208" s="678" t="s">
        <v>96</v>
      </c>
      <c r="F208" s="663"/>
      <c r="G208" s="663"/>
      <c r="H208" s="664"/>
      <c r="I208" s="827">
        <f>[3]Ab!I208+[3]Ma!I208+[3]Ju!I208</f>
        <v>0</v>
      </c>
      <c r="J208" s="827">
        <f>[3]Ab!J208+[3]Ma!J208+[3]Ju!J208</f>
        <v>0</v>
      </c>
      <c r="K208" s="616"/>
      <c r="L208" s="617"/>
    </row>
    <row r="209" spans="2:12" ht="14.25" customHeight="1" thickTop="1" thickBot="1" x14ac:dyDescent="0.25">
      <c r="B209" s="365"/>
      <c r="C209" s="365"/>
      <c r="D209" s="698"/>
      <c r="E209" s="702" t="s">
        <v>155</v>
      </c>
      <c r="F209" s="663"/>
      <c r="G209" s="663"/>
      <c r="H209" s="664"/>
      <c r="I209" s="827">
        <f>[3]Ab!I209+[3]Ma!I209+[3]Ju!I209</f>
        <v>17</v>
      </c>
      <c r="J209" s="827">
        <f>[3]Ab!J209+[3]Ma!J209+[3]Ju!J209</f>
        <v>0</v>
      </c>
      <c r="K209" s="616"/>
      <c r="L209" s="617"/>
    </row>
    <row r="210" spans="2:12" ht="14.25" customHeight="1" thickTop="1" thickBot="1" x14ac:dyDescent="0.25">
      <c r="B210" s="365"/>
      <c r="C210" s="365"/>
      <c r="D210" s="706"/>
      <c r="E210" s="216" t="s">
        <v>50</v>
      </c>
      <c r="F210" s="663"/>
      <c r="G210" s="663"/>
      <c r="H210" s="664"/>
      <c r="I210" s="827">
        <f>[3]Ab!I210+[3]Ma!I210+[3]Ju!I210</f>
        <v>11</v>
      </c>
      <c r="J210" s="827">
        <f>[3]Ab!J210+[3]Ma!J210+[3]Ju!J210</f>
        <v>0</v>
      </c>
      <c r="K210" s="616"/>
      <c r="L210" s="617"/>
    </row>
    <row r="211" spans="2:12" ht="16.5" thickTop="1" thickBot="1" x14ac:dyDescent="0.25">
      <c r="B211" s="365"/>
      <c r="C211" s="365"/>
      <c r="D211" s="75" t="s">
        <v>157</v>
      </c>
      <c r="E211" s="220"/>
      <c r="F211" s="171"/>
      <c r="G211" s="171"/>
      <c r="H211" s="172"/>
      <c r="I211" s="769">
        <f>SUM(I212:J214)</f>
        <v>6</v>
      </c>
      <c r="J211" s="770"/>
      <c r="K211" s="616"/>
      <c r="L211" s="617"/>
    </row>
    <row r="212" spans="2:12" ht="14.25" thickTop="1" thickBot="1" x14ac:dyDescent="0.25">
      <c r="B212" s="365"/>
      <c r="C212" s="365"/>
      <c r="D212" s="707"/>
      <c r="E212" s="688" t="s">
        <v>115</v>
      </c>
      <c r="F212" s="663"/>
      <c r="G212" s="663"/>
      <c r="H212" s="664"/>
      <c r="I212" s="827">
        <f>[3]Ab!I212+[3]Ma!I212+[3]Ju!I212</f>
        <v>2</v>
      </c>
      <c r="J212" s="827">
        <f>[3]Ab!J212+[3]Ma!J212+[3]Ju!J212</f>
        <v>0</v>
      </c>
      <c r="K212" s="616"/>
      <c r="L212" s="617"/>
    </row>
    <row r="213" spans="2:12" ht="14.25" thickTop="1" thickBot="1" x14ac:dyDescent="0.25">
      <c r="B213" s="365"/>
      <c r="C213" s="365"/>
      <c r="D213" s="708"/>
      <c r="E213" s="688" t="s">
        <v>158</v>
      </c>
      <c r="F213" s="663"/>
      <c r="G213" s="663"/>
      <c r="H213" s="664"/>
      <c r="I213" s="827">
        <f>[3]Ab!I213+[3]Ma!I213+[3]Ju!I213</f>
        <v>0</v>
      </c>
      <c r="J213" s="827">
        <f>[3]Ab!J213+[3]Ma!J213+[3]Ju!J213</f>
        <v>0</v>
      </c>
      <c r="K213" s="616"/>
      <c r="L213" s="617"/>
    </row>
    <row r="214" spans="2:12" ht="14.25" thickTop="1" thickBot="1" x14ac:dyDescent="0.25">
      <c r="B214" s="365"/>
      <c r="C214" s="365"/>
      <c r="D214" s="708"/>
      <c r="E214" s="688" t="s">
        <v>159</v>
      </c>
      <c r="F214" s="668"/>
      <c r="G214" s="668"/>
      <c r="H214" s="669"/>
      <c r="I214" s="827">
        <f>[3]Ab!I214+[3]Ma!I214+[3]Ju!I214</f>
        <v>4</v>
      </c>
      <c r="J214" s="827">
        <f>[3]Ab!J214+[3]Ma!J214+[3]Ju!J214</f>
        <v>0</v>
      </c>
      <c r="K214" s="616"/>
      <c r="L214" s="617"/>
    </row>
    <row r="215" spans="2:12" ht="16.5" thickTop="1" thickBot="1" x14ac:dyDescent="0.3">
      <c r="B215" s="365"/>
      <c r="C215" s="365"/>
      <c r="D215" s="633"/>
      <c r="E215" s="224" t="s">
        <v>116</v>
      </c>
      <c r="F215" s="709"/>
      <c r="G215" s="709"/>
      <c r="H215" s="710"/>
      <c r="I215" s="815">
        <f>(I216+I217)</f>
        <v>0</v>
      </c>
      <c r="J215" s="815"/>
      <c r="K215" s="616"/>
      <c r="L215" s="617"/>
    </row>
    <row r="216" spans="2:12" ht="14.25" thickTop="1" thickBot="1" x14ac:dyDescent="0.25">
      <c r="B216" s="365"/>
      <c r="C216" s="365"/>
      <c r="D216" s="708"/>
      <c r="E216" s="711" t="s">
        <v>175</v>
      </c>
      <c r="F216" s="663"/>
      <c r="G216" s="663"/>
      <c r="H216" s="664"/>
      <c r="I216" s="827">
        <f>[3]Ab!I216+[3]Ma!I216+[3]Ju!I216</f>
        <v>0</v>
      </c>
      <c r="J216" s="827">
        <f>[3]Ab!J216+[3]Ma!J216+[3]Ju!J216</f>
        <v>0</v>
      </c>
      <c r="K216" s="616"/>
      <c r="L216" s="617"/>
    </row>
    <row r="217" spans="2:12" ht="14.25" thickTop="1" thickBot="1" x14ac:dyDescent="0.25">
      <c r="B217"/>
      <c r="C217" s="365"/>
      <c r="D217" s="28"/>
      <c r="E217" s="712" t="s">
        <v>176</v>
      </c>
      <c r="F217" s="713"/>
      <c r="G217" s="713"/>
      <c r="H217" s="714"/>
      <c r="I217" s="827">
        <f>[3]Ab!I217+[3]Ma!I217+[3]Ju!I217</f>
        <v>0</v>
      </c>
      <c r="J217" s="827">
        <f>[3]Ab!J217+[3]Ma!J217+[3]Ju!J217</f>
        <v>0</v>
      </c>
      <c r="K217" s="616"/>
      <c r="L217" s="617"/>
    </row>
    <row r="218" spans="2:12" ht="15.75" thickTop="1" thickBot="1" x14ac:dyDescent="0.25">
      <c r="B218" s="365"/>
      <c r="C218" s="365"/>
      <c r="D218" s="708"/>
      <c r="E218" s="223" t="s">
        <v>120</v>
      </c>
      <c r="F218" s="217"/>
      <c r="G218" s="217"/>
      <c r="H218" s="218"/>
      <c r="I218" s="815">
        <f>(I219+I220+I221+I222)</f>
        <v>0</v>
      </c>
      <c r="J218" s="815"/>
      <c r="K218" s="616"/>
      <c r="L218" s="617"/>
    </row>
    <row r="219" spans="2:12" ht="14.25" thickTop="1" thickBot="1" x14ac:dyDescent="0.25">
      <c r="B219" s="365"/>
      <c r="C219" s="365"/>
      <c r="D219" s="708"/>
      <c r="E219" s="716" t="s">
        <v>160</v>
      </c>
      <c r="F219" s="684"/>
      <c r="G219" s="684"/>
      <c r="H219" s="717"/>
      <c r="I219" s="827">
        <f>[3]Ab!I219+[3]Ma!I219+[3]Ju!I219</f>
        <v>0</v>
      </c>
      <c r="J219" s="827">
        <f>[3]Ab!J219+[3]Ma!J219+[3]Ju!J219</f>
        <v>0</v>
      </c>
      <c r="K219" s="616"/>
      <c r="L219" s="617"/>
    </row>
    <row r="220" spans="2:12" ht="14.25" thickTop="1" thickBot="1" x14ac:dyDescent="0.25">
      <c r="B220" s="365"/>
      <c r="C220" s="365"/>
      <c r="D220" s="708"/>
      <c r="E220" s="716" t="s">
        <v>118</v>
      </c>
      <c r="F220" s="684"/>
      <c r="G220" s="684"/>
      <c r="H220" s="717"/>
      <c r="I220" s="827">
        <f>[3]Ab!I220+[3]Ma!I220+[3]Ju!I220</f>
        <v>0</v>
      </c>
      <c r="J220" s="827">
        <f>[3]Ab!J220+[3]Ma!J220+[3]Ju!J220</f>
        <v>0</v>
      </c>
      <c r="K220" s="616"/>
      <c r="L220" s="617"/>
    </row>
    <row r="221" spans="2:12" ht="14.25" thickTop="1" thickBot="1" x14ac:dyDescent="0.25">
      <c r="B221" s="365"/>
      <c r="C221" s="365"/>
      <c r="D221" s="708"/>
      <c r="E221" s="716" t="s">
        <v>119</v>
      </c>
      <c r="F221" s="684"/>
      <c r="G221" s="684"/>
      <c r="H221" s="717"/>
      <c r="I221" s="827">
        <f>[3]Ab!I221+[3]Ma!I221+[3]Ju!I221</f>
        <v>0</v>
      </c>
      <c r="J221" s="827">
        <f>[3]Ab!J221+[3]Ma!J221+[3]Ju!J221</f>
        <v>0</v>
      </c>
      <c r="K221" s="616"/>
      <c r="L221" s="617"/>
    </row>
    <row r="222" spans="2:12" ht="14.25" thickTop="1" thickBot="1" x14ac:dyDescent="0.25">
      <c r="B222" s="365"/>
      <c r="C222" s="365"/>
      <c r="D222" s="708"/>
      <c r="E222" s="704" t="s">
        <v>161</v>
      </c>
      <c r="F222" s="663"/>
      <c r="G222" s="663"/>
      <c r="H222" s="664"/>
      <c r="I222" s="827">
        <f>[3]Ab!I222+[3]Ma!I222+[3]Ju!I222</f>
        <v>0</v>
      </c>
      <c r="J222" s="827">
        <f>[3]Ab!J222+[3]Ma!J222+[3]Ju!J222</f>
        <v>0</v>
      </c>
      <c r="K222" s="616"/>
      <c r="L222" s="617"/>
    </row>
    <row r="223" spans="2:12" ht="16.5" thickTop="1" thickBot="1" x14ac:dyDescent="0.25">
      <c r="B223" s="365"/>
      <c r="C223" s="365"/>
      <c r="D223" s="221" t="s">
        <v>162</v>
      </c>
      <c r="E223" s="220"/>
      <c r="F223" s="220"/>
      <c r="G223" s="220"/>
      <c r="H223" s="222"/>
      <c r="I223" s="769">
        <f>(I224+I225+I226)</f>
        <v>37</v>
      </c>
      <c r="J223" s="770"/>
      <c r="K223" s="616"/>
      <c r="L223" s="617"/>
    </row>
    <row r="224" spans="2:12" ht="14.25" thickTop="1" thickBot="1" x14ac:dyDescent="0.25">
      <c r="B224" s="365"/>
      <c r="C224" s="365"/>
      <c r="D224" s="708"/>
      <c r="E224" s="718" t="s">
        <v>10</v>
      </c>
      <c r="F224" s="660"/>
      <c r="G224" s="660"/>
      <c r="H224" s="660"/>
      <c r="I224" s="827">
        <f>[3]Ab!I224+[3]Ma!I224+[3]Ju!I224</f>
        <v>5</v>
      </c>
      <c r="J224" s="827">
        <f>[3]Ab!J224+[3]Ma!J224+[3]Ju!J224</f>
        <v>0</v>
      </c>
      <c r="K224" s="616"/>
      <c r="L224" s="617"/>
    </row>
    <row r="225" spans="2:13" ht="14.25" thickTop="1" thickBot="1" x14ac:dyDescent="0.25">
      <c r="B225" s="365"/>
      <c r="C225" s="365"/>
      <c r="D225" s="708"/>
      <c r="E225" s="688" t="s">
        <v>163</v>
      </c>
      <c r="F225" s="663"/>
      <c r="G225" s="663"/>
      <c r="H225" s="664"/>
      <c r="I225" s="827">
        <f>[3]Ab!I225+[3]Ma!I225+[3]Ju!I225</f>
        <v>0</v>
      </c>
      <c r="J225" s="827">
        <f>[3]Ab!J225+[3]Ma!J225+[3]Ju!J225</f>
        <v>0</v>
      </c>
      <c r="K225" s="616"/>
      <c r="L225" s="617"/>
    </row>
    <row r="226" spans="2:13" ht="14.25" thickTop="1" thickBot="1" x14ac:dyDescent="0.25">
      <c r="B226" s="365"/>
      <c r="C226" s="365"/>
      <c r="D226" s="708"/>
      <c r="E226" s="719" t="s">
        <v>164</v>
      </c>
      <c r="F226" s="668"/>
      <c r="G226" s="668"/>
      <c r="H226" s="669"/>
      <c r="I226" s="827">
        <f>[3]Ab!I226+[3]Ma!I226+[3]Ju!I226</f>
        <v>32</v>
      </c>
      <c r="J226" s="827">
        <f>[3]Ab!J226+[3]Ma!J226+[3]Ju!J226</f>
        <v>0</v>
      </c>
      <c r="K226" s="616"/>
      <c r="L226" s="617"/>
    </row>
    <row r="227" spans="2:13" ht="16.5" thickTop="1" thickBot="1" x14ac:dyDescent="0.25">
      <c r="B227" s="365"/>
      <c r="C227" s="365"/>
      <c r="D227" s="221" t="s">
        <v>165</v>
      </c>
      <c r="E227" s="220"/>
      <c r="F227" s="220"/>
      <c r="G227" s="220"/>
      <c r="H227" s="222"/>
      <c r="I227" s="769">
        <f>(I228+I229+I230+I231)</f>
        <v>16</v>
      </c>
      <c r="J227" s="770"/>
      <c r="K227" s="616"/>
      <c r="L227" s="617"/>
      <c r="M227" s="720"/>
    </row>
    <row r="228" spans="2:13" ht="14.25" thickTop="1" thickBot="1" x14ac:dyDescent="0.25">
      <c r="B228" s="365"/>
      <c r="C228" s="365"/>
      <c r="D228" s="707"/>
      <c r="E228" s="688" t="s">
        <v>10</v>
      </c>
      <c r="F228" s="663"/>
      <c r="G228" s="663"/>
      <c r="H228" s="664"/>
      <c r="I228" s="827">
        <f>[3]Ab!I228+[3]Ma!I228+[3]Ju!I228</f>
        <v>4</v>
      </c>
      <c r="J228" s="827">
        <f>[3]Ab!J228+[3]Ma!J228+[3]Ju!J228</f>
        <v>0</v>
      </c>
      <c r="K228" s="616"/>
      <c r="L228" s="617"/>
    </row>
    <row r="229" spans="2:13" ht="14.25" thickTop="1" thickBot="1" x14ac:dyDescent="0.25">
      <c r="B229" s="365"/>
      <c r="C229" s="365"/>
      <c r="D229" s="708"/>
      <c r="E229" s="688" t="s">
        <v>163</v>
      </c>
      <c r="F229" s="663"/>
      <c r="G229" s="663"/>
      <c r="H229" s="664"/>
      <c r="I229" s="827">
        <f>[3]Ab!I229+[3]Ma!I229+[3]Ju!I229</f>
        <v>0</v>
      </c>
      <c r="J229" s="827">
        <f>[3]Ab!J229+[3]Ma!J229+[3]Ju!J229</f>
        <v>0</v>
      </c>
      <c r="K229" s="616"/>
      <c r="L229" s="721"/>
    </row>
    <row r="230" spans="2:13" ht="14.25" thickTop="1" thickBot="1" x14ac:dyDescent="0.25">
      <c r="B230" s="365"/>
      <c r="C230" s="365"/>
      <c r="D230" s="708"/>
      <c r="E230" s="719" t="s">
        <v>164</v>
      </c>
      <c r="F230" s="668"/>
      <c r="G230" s="668"/>
      <c r="H230" s="669"/>
      <c r="I230" s="827">
        <f>[3]Ab!I230+[3]Ma!I230+[3]Ju!I230</f>
        <v>12</v>
      </c>
      <c r="J230" s="827">
        <f>[3]Ab!J230+[3]Ma!J230+[3]Ju!J230</f>
        <v>0</v>
      </c>
      <c r="K230" s="616"/>
      <c r="L230" s="617"/>
    </row>
    <row r="231" spans="2:13" ht="14.25" thickTop="1" thickBot="1" x14ac:dyDescent="0.25">
      <c r="B231" s="365"/>
      <c r="C231" s="365"/>
      <c r="D231" s="708"/>
      <c r="E231" s="719" t="s">
        <v>166</v>
      </c>
      <c r="F231" s="668"/>
      <c r="G231" s="668"/>
      <c r="H231" s="669"/>
      <c r="I231" s="827">
        <f>[3]Ab!I231+[3]Ma!I231+[3]Ju!I231</f>
        <v>0</v>
      </c>
      <c r="J231" s="827">
        <f>[3]Ab!J231+[3]Ma!J231+[3]Ju!J231</f>
        <v>0</v>
      </c>
      <c r="K231" s="616"/>
      <c r="L231" s="617"/>
    </row>
    <row r="232" spans="2:13" ht="16.5" thickTop="1" thickBot="1" x14ac:dyDescent="0.3">
      <c r="B232" s="365"/>
      <c r="C232" s="365"/>
      <c r="D232" s="708"/>
      <c r="E232" s="848" t="s">
        <v>31</v>
      </c>
      <c r="F232" s="849"/>
      <c r="G232" s="849"/>
      <c r="H232" s="850"/>
      <c r="I232" s="815">
        <f>(I233+I234+I235+I236)</f>
        <v>0</v>
      </c>
      <c r="J232" s="815"/>
      <c r="K232" s="616"/>
      <c r="L232" s="617"/>
    </row>
    <row r="233" spans="2:13" ht="14.25" thickTop="1" thickBot="1" x14ac:dyDescent="0.25">
      <c r="B233" s="365"/>
      <c r="C233" s="365"/>
      <c r="D233" s="708"/>
      <c r="E233" s="718" t="s">
        <v>10</v>
      </c>
      <c r="F233" s="660"/>
      <c r="G233" s="660"/>
      <c r="H233" s="660"/>
      <c r="I233" s="827">
        <f>[3]Ab!I233+[3]Ma!I233+[3]Ju!I233</f>
        <v>0</v>
      </c>
      <c r="J233" s="827">
        <f>[3]Ab!J233+[3]Ma!J233+[3]Ju!J233</f>
        <v>0</v>
      </c>
      <c r="K233" s="616"/>
      <c r="L233" s="617"/>
    </row>
    <row r="234" spans="2:13" ht="14.25" thickTop="1" thickBot="1" x14ac:dyDescent="0.25">
      <c r="B234" s="365"/>
      <c r="C234" s="365"/>
      <c r="D234" s="708"/>
      <c r="E234" s="688" t="s">
        <v>163</v>
      </c>
      <c r="F234" s="663"/>
      <c r="G234" s="663"/>
      <c r="H234" s="664"/>
      <c r="I234" s="827">
        <f>[3]Ab!I234+[3]Ma!I234+[3]Ju!I234</f>
        <v>0</v>
      </c>
      <c r="J234" s="827">
        <f>[3]Ab!J234+[3]Ma!J234+[3]Ju!J234</f>
        <v>0</v>
      </c>
      <c r="K234" s="616"/>
      <c r="L234" s="617"/>
    </row>
    <row r="235" spans="2:13" ht="14.25" thickTop="1" thickBot="1" x14ac:dyDescent="0.25">
      <c r="B235" s="365"/>
      <c r="C235" s="365"/>
      <c r="D235" s="708"/>
      <c r="E235" s="719" t="s">
        <v>164</v>
      </c>
      <c r="F235" s="668"/>
      <c r="G235" s="668"/>
      <c r="H235" s="669"/>
      <c r="I235" s="827">
        <f>[3]Ab!I235+[3]Ma!I235+[3]Ju!I235</f>
        <v>0</v>
      </c>
      <c r="J235" s="827">
        <f>[3]Ab!J235+[3]Ma!J235+[3]Ju!J235</f>
        <v>0</v>
      </c>
      <c r="K235" s="616"/>
      <c r="L235" s="617"/>
    </row>
    <row r="236" spans="2:13" ht="14.25" thickTop="1" thickBot="1" x14ac:dyDescent="0.25">
      <c r="B236" s="365"/>
      <c r="C236" s="365"/>
      <c r="D236" s="708"/>
      <c r="E236" s="688" t="s">
        <v>44</v>
      </c>
      <c r="F236" s="668"/>
      <c r="G236" s="668"/>
      <c r="H236" s="669"/>
      <c r="I236" s="827">
        <f>[3]Ab!I236+[3]Ma!I236+[3]Ju!I236</f>
        <v>0</v>
      </c>
      <c r="J236" s="827">
        <f>[3]Ab!J236+[3]Ma!J236+[3]Ju!J236</f>
        <v>0</v>
      </c>
      <c r="K236" s="616"/>
      <c r="L236" s="617"/>
    </row>
    <row r="237" spans="2:13" ht="16.5" thickTop="1" thickBot="1" x14ac:dyDescent="0.25">
      <c r="B237" s="365"/>
      <c r="C237" s="722"/>
      <c r="D237" s="599" t="s">
        <v>171</v>
      </c>
      <c r="E237" s="155"/>
      <c r="F237" s="723"/>
      <c r="G237" s="681"/>
      <c r="H237" s="693"/>
      <c r="I237" s="787">
        <f>(I238+I239+I240+I241)</f>
        <v>1</v>
      </c>
      <c r="J237" s="787"/>
      <c r="K237" s="365"/>
      <c r="L237" s="617"/>
    </row>
    <row r="238" spans="2:13" ht="14.25" thickTop="1" thickBot="1" x14ac:dyDescent="0.25">
      <c r="B238" s="365"/>
      <c r="C238" s="609"/>
      <c r="D238" s="724"/>
      <c r="E238" s="725" t="s">
        <v>167</v>
      </c>
      <c r="F238" s="713"/>
      <c r="G238" s="713"/>
      <c r="H238" s="714"/>
      <c r="I238" s="827">
        <f>[3]Ab!I238+[3]Ma!I238+[3]Ju!I238</f>
        <v>1</v>
      </c>
      <c r="J238" s="827">
        <f>[3]Ab!J238+[3]Ma!J238+[3]Ju!J238</f>
        <v>0</v>
      </c>
      <c r="K238" s="365"/>
      <c r="L238" s="617"/>
    </row>
    <row r="239" spans="2:13" ht="12.75" customHeight="1" thickTop="1" thickBot="1" x14ac:dyDescent="0.25">
      <c r="B239" s="365"/>
      <c r="C239" s="87"/>
      <c r="D239" s="722"/>
      <c r="E239" s="713" t="s">
        <v>168</v>
      </c>
      <c r="F239" s="713"/>
      <c r="G239" s="713"/>
      <c r="H239" s="713"/>
      <c r="I239" s="827">
        <f>[3]Ab!I239+[3]Ma!I239+[3]Ju!I239</f>
        <v>0</v>
      </c>
      <c r="J239" s="827">
        <f>[3]Ab!J239+[3]Ma!J239+[3]Ju!J239</f>
        <v>0</v>
      </c>
      <c r="K239" s="365"/>
    </row>
    <row r="240" spans="2:13" ht="12.75" customHeight="1" thickTop="1" thickBot="1" x14ac:dyDescent="0.25">
      <c r="B240" s="365"/>
      <c r="C240" s="87"/>
      <c r="D240" s="722"/>
      <c r="E240" s="726" t="s">
        <v>169</v>
      </c>
      <c r="F240" s="713"/>
      <c r="G240" s="713"/>
      <c r="H240" s="714"/>
      <c r="I240" s="827">
        <f>[3]Ab!I240+[3]Ma!I240+[3]Ju!I240</f>
        <v>0</v>
      </c>
      <c r="J240" s="827">
        <f>[3]Ab!J240+[3]Ma!J240+[3]Ju!J240</f>
        <v>0</v>
      </c>
      <c r="K240" s="365"/>
    </row>
    <row r="241" spans="2:11" ht="13.5" customHeight="1" thickTop="1" thickBot="1" x14ac:dyDescent="0.25">
      <c r="B241" s="365"/>
      <c r="C241" s="87"/>
      <c r="D241" s="722"/>
      <c r="E241" s="726" t="s">
        <v>170</v>
      </c>
      <c r="F241" s="713"/>
      <c r="G241" s="713"/>
      <c r="H241" s="714"/>
      <c r="I241" s="827">
        <f>[3]Ab!I241+[3]Ma!I241+[3]Ju!I241</f>
        <v>0</v>
      </c>
      <c r="J241" s="827">
        <f>[3]Ab!J241+[3]Ma!J241+[3]Ju!J241</f>
        <v>0</v>
      </c>
      <c r="K241" s="365"/>
    </row>
    <row r="242" spans="2:11" ht="15" customHeight="1" thickTop="1" thickBot="1" x14ac:dyDescent="0.3">
      <c r="B242" s="365"/>
      <c r="C242" s="10"/>
      <c r="D242" s="708"/>
      <c r="E242" s="224" t="s">
        <v>40</v>
      </c>
      <c r="F242" s="709"/>
      <c r="G242" s="709"/>
      <c r="H242" s="710"/>
      <c r="I242" s="815">
        <f>I243+I244+I245</f>
        <v>0</v>
      </c>
      <c r="J242" s="815"/>
      <c r="K242" s="365"/>
    </row>
    <row r="243" spans="2:11" ht="13.5" customHeight="1" thickTop="1" thickBot="1" x14ac:dyDescent="0.25">
      <c r="B243" s="365"/>
      <c r="C243" s="365"/>
      <c r="D243" s="708"/>
      <c r="E243" s="186" t="s">
        <v>13</v>
      </c>
      <c r="F243" s="663"/>
      <c r="G243" s="663"/>
      <c r="H243" s="664"/>
      <c r="I243" s="827">
        <f>[3]Ab!I243+[3]Ma!I243+[3]Ju!I243</f>
        <v>0</v>
      </c>
      <c r="J243" s="827">
        <f>[3]Ab!J243+[3]Ma!J243+[3]Ju!J243</f>
        <v>0</v>
      </c>
      <c r="K243" s="365"/>
    </row>
    <row r="244" spans="2:11" ht="13.5" customHeight="1" thickTop="1" thickBot="1" x14ac:dyDescent="0.25">
      <c r="B244" s="365"/>
      <c r="C244" s="10"/>
      <c r="D244" s="708"/>
      <c r="E244" s="187" t="s">
        <v>14</v>
      </c>
      <c r="F244" s="713"/>
      <c r="G244" s="713"/>
      <c r="H244" s="714"/>
      <c r="I244" s="827">
        <f>[3]Ab!I244+[3]Ma!I244+[3]Ju!I244</f>
        <v>0</v>
      </c>
      <c r="J244" s="827">
        <f>[3]Ab!J244+[3]Ma!J244+[3]Ju!J244</f>
        <v>0</v>
      </c>
      <c r="K244" s="365"/>
    </row>
    <row r="245" spans="2:11" ht="15.75" customHeight="1" thickTop="1" thickBot="1" x14ac:dyDescent="0.25">
      <c r="B245" s="365"/>
      <c r="C245" s="10"/>
      <c r="D245" s="708"/>
      <c r="E245" s="727" t="s">
        <v>121</v>
      </c>
      <c r="F245" s="713"/>
      <c r="G245" s="713"/>
      <c r="H245" s="714"/>
      <c r="I245" s="827">
        <f>[3]Ab!I245+[3]Ma!I245+[3]Ju!I245</f>
        <v>0</v>
      </c>
      <c r="J245" s="827">
        <f>[3]Ab!J245+[3]Ma!J245+[3]Ju!J245</f>
        <v>0</v>
      </c>
      <c r="K245" s="633"/>
    </row>
    <row r="246" spans="2:11" ht="17.25" thickTop="1" thickBot="1" x14ac:dyDescent="0.25">
      <c r="B246" s="365"/>
      <c r="C246" s="190" t="s">
        <v>172</v>
      </c>
      <c r="D246" s="189"/>
      <c r="E246" s="189"/>
      <c r="F246" s="189"/>
      <c r="G246" s="191"/>
      <c r="H246" s="769" t="s">
        <v>0</v>
      </c>
      <c r="I246" s="854"/>
      <c r="J246" s="770"/>
      <c r="K246" s="365"/>
    </row>
    <row r="247" spans="2:11" ht="16.5" thickTop="1" x14ac:dyDescent="0.2">
      <c r="B247" s="365"/>
      <c r="C247" s="192"/>
      <c r="D247" s="193"/>
      <c r="E247" s="193"/>
      <c r="F247" s="193"/>
      <c r="G247" s="194"/>
      <c r="H247" s="855">
        <f>(F10+J15-F21+J77-H89)</f>
        <v>124</v>
      </c>
      <c r="I247" s="856"/>
      <c r="J247" s="857"/>
      <c r="K247" s="365"/>
    </row>
    <row r="248" spans="2:11" ht="16.5" thickBot="1" x14ac:dyDescent="0.25">
      <c r="B248" s="633"/>
      <c r="C248" s="195"/>
      <c r="D248" s="196"/>
      <c r="E248" s="196"/>
      <c r="F248" s="196"/>
      <c r="G248" s="197"/>
      <c r="H248" s="858"/>
      <c r="I248" s="859"/>
      <c r="J248" s="860"/>
      <c r="K248" s="633"/>
    </row>
    <row r="249" spans="2:11" ht="13.5" thickTop="1" x14ac:dyDescent="0.2">
      <c r="E249" s="614"/>
    </row>
    <row r="251" spans="2:11" x14ac:dyDescent="0.2">
      <c r="E251" s="728"/>
    </row>
    <row r="252" spans="2:11" x14ac:dyDescent="0.2">
      <c r="E252" s="728"/>
    </row>
    <row r="253" spans="2:11" x14ac:dyDescent="0.2">
      <c r="E253" s="728"/>
    </row>
    <row r="254" spans="2:11" x14ac:dyDescent="0.2">
      <c r="E254" s="728"/>
    </row>
    <row r="255" spans="2:11" x14ac:dyDescent="0.2">
      <c r="E255" s="728"/>
    </row>
    <row r="256" spans="2:11" x14ac:dyDescent="0.2">
      <c r="E256" s="614"/>
    </row>
    <row r="258" spans="5:5" x14ac:dyDescent="0.2">
      <c r="E258" s="614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zoomScale="90" zoomScaleNormal="90" zoomScaleSheetLayoutView="75" workbookViewId="0">
      <selection activeCell="F39" sqref="F39:I42"/>
    </sheetView>
  </sheetViews>
  <sheetFormatPr baseColWidth="10" defaultRowHeight="12.75" x14ac:dyDescent="0.2"/>
  <cols>
    <col min="1" max="1" width="7.5703125" style="608" customWidth="1"/>
    <col min="2" max="2" width="18.7109375" style="608" customWidth="1"/>
    <col min="3" max="3" width="13.5703125" style="608" customWidth="1"/>
    <col min="4" max="4" width="13.85546875" style="608" customWidth="1"/>
    <col min="5" max="5" width="46.85546875" style="608" customWidth="1"/>
    <col min="6" max="6" width="9.28515625" style="608" customWidth="1"/>
    <col min="7" max="7" width="7.7109375" style="608" customWidth="1"/>
    <col min="8" max="8" width="8.7109375" style="608" customWidth="1"/>
    <col min="9" max="9" width="7.85546875" style="608" customWidth="1"/>
    <col min="10" max="10" width="9.7109375" style="608" customWidth="1"/>
    <col min="11" max="17" width="7.7109375" style="608" customWidth="1"/>
    <col min="18" max="256" width="11.42578125" style="608"/>
    <col min="257" max="257" width="7.5703125" style="608" customWidth="1"/>
    <col min="258" max="258" width="18.7109375" style="608" customWidth="1"/>
    <col min="259" max="259" width="13.5703125" style="608" customWidth="1"/>
    <col min="260" max="260" width="13.85546875" style="608" customWidth="1"/>
    <col min="261" max="261" width="46.85546875" style="608" customWidth="1"/>
    <col min="262" max="262" width="9.28515625" style="608" customWidth="1"/>
    <col min="263" max="263" width="7.7109375" style="608" customWidth="1"/>
    <col min="264" max="264" width="8.7109375" style="608" customWidth="1"/>
    <col min="265" max="265" width="7.85546875" style="608" customWidth="1"/>
    <col min="266" max="266" width="9.7109375" style="608" customWidth="1"/>
    <col min="267" max="273" width="7.7109375" style="608" customWidth="1"/>
    <col min="274" max="512" width="11.42578125" style="608"/>
    <col min="513" max="513" width="7.5703125" style="608" customWidth="1"/>
    <col min="514" max="514" width="18.7109375" style="608" customWidth="1"/>
    <col min="515" max="515" width="13.5703125" style="608" customWidth="1"/>
    <col min="516" max="516" width="13.85546875" style="608" customWidth="1"/>
    <col min="517" max="517" width="46.85546875" style="608" customWidth="1"/>
    <col min="518" max="518" width="9.28515625" style="608" customWidth="1"/>
    <col min="519" max="519" width="7.7109375" style="608" customWidth="1"/>
    <col min="520" max="520" width="8.7109375" style="608" customWidth="1"/>
    <col min="521" max="521" width="7.85546875" style="608" customWidth="1"/>
    <col min="522" max="522" width="9.7109375" style="608" customWidth="1"/>
    <col min="523" max="529" width="7.7109375" style="608" customWidth="1"/>
    <col min="530" max="768" width="11.42578125" style="608"/>
    <col min="769" max="769" width="7.5703125" style="608" customWidth="1"/>
    <col min="770" max="770" width="18.7109375" style="608" customWidth="1"/>
    <col min="771" max="771" width="13.5703125" style="608" customWidth="1"/>
    <col min="772" max="772" width="13.85546875" style="608" customWidth="1"/>
    <col min="773" max="773" width="46.85546875" style="608" customWidth="1"/>
    <col min="774" max="774" width="9.28515625" style="608" customWidth="1"/>
    <col min="775" max="775" width="7.7109375" style="608" customWidth="1"/>
    <col min="776" max="776" width="8.7109375" style="608" customWidth="1"/>
    <col min="777" max="777" width="7.85546875" style="608" customWidth="1"/>
    <col min="778" max="778" width="9.7109375" style="608" customWidth="1"/>
    <col min="779" max="785" width="7.7109375" style="608" customWidth="1"/>
    <col min="786" max="1024" width="11.42578125" style="608"/>
    <col min="1025" max="1025" width="7.5703125" style="608" customWidth="1"/>
    <col min="1026" max="1026" width="18.7109375" style="608" customWidth="1"/>
    <col min="1027" max="1027" width="13.5703125" style="608" customWidth="1"/>
    <col min="1028" max="1028" width="13.85546875" style="608" customWidth="1"/>
    <col min="1029" max="1029" width="46.85546875" style="608" customWidth="1"/>
    <col min="1030" max="1030" width="9.28515625" style="608" customWidth="1"/>
    <col min="1031" max="1031" width="7.7109375" style="608" customWidth="1"/>
    <col min="1032" max="1032" width="8.7109375" style="608" customWidth="1"/>
    <col min="1033" max="1033" width="7.85546875" style="608" customWidth="1"/>
    <col min="1034" max="1034" width="9.7109375" style="608" customWidth="1"/>
    <col min="1035" max="1041" width="7.7109375" style="608" customWidth="1"/>
    <col min="1042" max="1280" width="11.42578125" style="608"/>
    <col min="1281" max="1281" width="7.5703125" style="608" customWidth="1"/>
    <col min="1282" max="1282" width="18.7109375" style="608" customWidth="1"/>
    <col min="1283" max="1283" width="13.5703125" style="608" customWidth="1"/>
    <col min="1284" max="1284" width="13.85546875" style="608" customWidth="1"/>
    <col min="1285" max="1285" width="46.85546875" style="608" customWidth="1"/>
    <col min="1286" max="1286" width="9.28515625" style="608" customWidth="1"/>
    <col min="1287" max="1287" width="7.7109375" style="608" customWidth="1"/>
    <col min="1288" max="1288" width="8.7109375" style="608" customWidth="1"/>
    <col min="1289" max="1289" width="7.85546875" style="608" customWidth="1"/>
    <col min="1290" max="1290" width="9.7109375" style="608" customWidth="1"/>
    <col min="1291" max="1297" width="7.7109375" style="608" customWidth="1"/>
    <col min="1298" max="1536" width="11.42578125" style="608"/>
    <col min="1537" max="1537" width="7.5703125" style="608" customWidth="1"/>
    <col min="1538" max="1538" width="18.7109375" style="608" customWidth="1"/>
    <col min="1539" max="1539" width="13.5703125" style="608" customWidth="1"/>
    <col min="1540" max="1540" width="13.85546875" style="608" customWidth="1"/>
    <col min="1541" max="1541" width="46.85546875" style="608" customWidth="1"/>
    <col min="1542" max="1542" width="9.28515625" style="608" customWidth="1"/>
    <col min="1543" max="1543" width="7.7109375" style="608" customWidth="1"/>
    <col min="1544" max="1544" width="8.7109375" style="608" customWidth="1"/>
    <col min="1545" max="1545" width="7.85546875" style="608" customWidth="1"/>
    <col min="1546" max="1546" width="9.7109375" style="608" customWidth="1"/>
    <col min="1547" max="1553" width="7.7109375" style="608" customWidth="1"/>
    <col min="1554" max="1792" width="11.42578125" style="608"/>
    <col min="1793" max="1793" width="7.5703125" style="608" customWidth="1"/>
    <col min="1794" max="1794" width="18.7109375" style="608" customWidth="1"/>
    <col min="1795" max="1795" width="13.5703125" style="608" customWidth="1"/>
    <col min="1796" max="1796" width="13.85546875" style="608" customWidth="1"/>
    <col min="1797" max="1797" width="46.85546875" style="608" customWidth="1"/>
    <col min="1798" max="1798" width="9.28515625" style="608" customWidth="1"/>
    <col min="1799" max="1799" width="7.7109375" style="608" customWidth="1"/>
    <col min="1800" max="1800" width="8.7109375" style="608" customWidth="1"/>
    <col min="1801" max="1801" width="7.85546875" style="608" customWidth="1"/>
    <col min="1802" max="1802" width="9.7109375" style="608" customWidth="1"/>
    <col min="1803" max="1809" width="7.7109375" style="608" customWidth="1"/>
    <col min="1810" max="2048" width="11.42578125" style="608"/>
    <col min="2049" max="2049" width="7.5703125" style="608" customWidth="1"/>
    <col min="2050" max="2050" width="18.7109375" style="608" customWidth="1"/>
    <col min="2051" max="2051" width="13.5703125" style="608" customWidth="1"/>
    <col min="2052" max="2052" width="13.85546875" style="608" customWidth="1"/>
    <col min="2053" max="2053" width="46.85546875" style="608" customWidth="1"/>
    <col min="2054" max="2054" width="9.28515625" style="608" customWidth="1"/>
    <col min="2055" max="2055" width="7.7109375" style="608" customWidth="1"/>
    <col min="2056" max="2056" width="8.7109375" style="608" customWidth="1"/>
    <col min="2057" max="2057" width="7.85546875" style="608" customWidth="1"/>
    <col min="2058" max="2058" width="9.7109375" style="608" customWidth="1"/>
    <col min="2059" max="2065" width="7.7109375" style="608" customWidth="1"/>
    <col min="2066" max="2304" width="11.42578125" style="608"/>
    <col min="2305" max="2305" width="7.5703125" style="608" customWidth="1"/>
    <col min="2306" max="2306" width="18.7109375" style="608" customWidth="1"/>
    <col min="2307" max="2307" width="13.5703125" style="608" customWidth="1"/>
    <col min="2308" max="2308" width="13.85546875" style="608" customWidth="1"/>
    <col min="2309" max="2309" width="46.85546875" style="608" customWidth="1"/>
    <col min="2310" max="2310" width="9.28515625" style="608" customWidth="1"/>
    <col min="2311" max="2311" width="7.7109375" style="608" customWidth="1"/>
    <col min="2312" max="2312" width="8.7109375" style="608" customWidth="1"/>
    <col min="2313" max="2313" width="7.85546875" style="608" customWidth="1"/>
    <col min="2314" max="2314" width="9.7109375" style="608" customWidth="1"/>
    <col min="2315" max="2321" width="7.7109375" style="608" customWidth="1"/>
    <col min="2322" max="2560" width="11.42578125" style="608"/>
    <col min="2561" max="2561" width="7.5703125" style="608" customWidth="1"/>
    <col min="2562" max="2562" width="18.7109375" style="608" customWidth="1"/>
    <col min="2563" max="2563" width="13.5703125" style="608" customWidth="1"/>
    <col min="2564" max="2564" width="13.85546875" style="608" customWidth="1"/>
    <col min="2565" max="2565" width="46.85546875" style="608" customWidth="1"/>
    <col min="2566" max="2566" width="9.28515625" style="608" customWidth="1"/>
    <col min="2567" max="2567" width="7.7109375" style="608" customWidth="1"/>
    <col min="2568" max="2568" width="8.7109375" style="608" customWidth="1"/>
    <col min="2569" max="2569" width="7.85546875" style="608" customWidth="1"/>
    <col min="2570" max="2570" width="9.7109375" style="608" customWidth="1"/>
    <col min="2571" max="2577" width="7.7109375" style="608" customWidth="1"/>
    <col min="2578" max="2816" width="11.42578125" style="608"/>
    <col min="2817" max="2817" width="7.5703125" style="608" customWidth="1"/>
    <col min="2818" max="2818" width="18.7109375" style="608" customWidth="1"/>
    <col min="2819" max="2819" width="13.5703125" style="608" customWidth="1"/>
    <col min="2820" max="2820" width="13.85546875" style="608" customWidth="1"/>
    <col min="2821" max="2821" width="46.85546875" style="608" customWidth="1"/>
    <col min="2822" max="2822" width="9.28515625" style="608" customWidth="1"/>
    <col min="2823" max="2823" width="7.7109375" style="608" customWidth="1"/>
    <col min="2824" max="2824" width="8.7109375" style="608" customWidth="1"/>
    <col min="2825" max="2825" width="7.85546875" style="608" customWidth="1"/>
    <col min="2826" max="2826" width="9.7109375" style="608" customWidth="1"/>
    <col min="2827" max="2833" width="7.7109375" style="608" customWidth="1"/>
    <col min="2834" max="3072" width="11.42578125" style="608"/>
    <col min="3073" max="3073" width="7.5703125" style="608" customWidth="1"/>
    <col min="3074" max="3074" width="18.7109375" style="608" customWidth="1"/>
    <col min="3075" max="3075" width="13.5703125" style="608" customWidth="1"/>
    <col min="3076" max="3076" width="13.85546875" style="608" customWidth="1"/>
    <col min="3077" max="3077" width="46.85546875" style="608" customWidth="1"/>
    <col min="3078" max="3078" width="9.28515625" style="608" customWidth="1"/>
    <col min="3079" max="3079" width="7.7109375" style="608" customWidth="1"/>
    <col min="3080" max="3080" width="8.7109375" style="608" customWidth="1"/>
    <col min="3081" max="3081" width="7.85546875" style="608" customWidth="1"/>
    <col min="3082" max="3082" width="9.7109375" style="608" customWidth="1"/>
    <col min="3083" max="3089" width="7.7109375" style="608" customWidth="1"/>
    <col min="3090" max="3328" width="11.42578125" style="608"/>
    <col min="3329" max="3329" width="7.5703125" style="608" customWidth="1"/>
    <col min="3330" max="3330" width="18.7109375" style="608" customWidth="1"/>
    <col min="3331" max="3331" width="13.5703125" style="608" customWidth="1"/>
    <col min="3332" max="3332" width="13.85546875" style="608" customWidth="1"/>
    <col min="3333" max="3333" width="46.85546875" style="608" customWidth="1"/>
    <col min="3334" max="3334" width="9.28515625" style="608" customWidth="1"/>
    <col min="3335" max="3335" width="7.7109375" style="608" customWidth="1"/>
    <col min="3336" max="3336" width="8.7109375" style="608" customWidth="1"/>
    <col min="3337" max="3337" width="7.85546875" style="608" customWidth="1"/>
    <col min="3338" max="3338" width="9.7109375" style="608" customWidth="1"/>
    <col min="3339" max="3345" width="7.7109375" style="608" customWidth="1"/>
    <col min="3346" max="3584" width="11.42578125" style="608"/>
    <col min="3585" max="3585" width="7.5703125" style="608" customWidth="1"/>
    <col min="3586" max="3586" width="18.7109375" style="608" customWidth="1"/>
    <col min="3587" max="3587" width="13.5703125" style="608" customWidth="1"/>
    <col min="3588" max="3588" width="13.85546875" style="608" customWidth="1"/>
    <col min="3589" max="3589" width="46.85546875" style="608" customWidth="1"/>
    <col min="3590" max="3590" width="9.28515625" style="608" customWidth="1"/>
    <col min="3591" max="3591" width="7.7109375" style="608" customWidth="1"/>
    <col min="3592" max="3592" width="8.7109375" style="608" customWidth="1"/>
    <col min="3593" max="3593" width="7.85546875" style="608" customWidth="1"/>
    <col min="3594" max="3594" width="9.7109375" style="608" customWidth="1"/>
    <col min="3595" max="3601" width="7.7109375" style="608" customWidth="1"/>
    <col min="3602" max="3840" width="11.42578125" style="608"/>
    <col min="3841" max="3841" width="7.5703125" style="608" customWidth="1"/>
    <col min="3842" max="3842" width="18.7109375" style="608" customWidth="1"/>
    <col min="3843" max="3843" width="13.5703125" style="608" customWidth="1"/>
    <col min="3844" max="3844" width="13.85546875" style="608" customWidth="1"/>
    <col min="3845" max="3845" width="46.85546875" style="608" customWidth="1"/>
    <col min="3846" max="3846" width="9.28515625" style="608" customWidth="1"/>
    <col min="3847" max="3847" width="7.7109375" style="608" customWidth="1"/>
    <col min="3848" max="3848" width="8.7109375" style="608" customWidth="1"/>
    <col min="3849" max="3849" width="7.85546875" style="608" customWidth="1"/>
    <col min="3850" max="3850" width="9.7109375" style="608" customWidth="1"/>
    <col min="3851" max="3857" width="7.7109375" style="608" customWidth="1"/>
    <col min="3858" max="4096" width="11.42578125" style="608"/>
    <col min="4097" max="4097" width="7.5703125" style="608" customWidth="1"/>
    <col min="4098" max="4098" width="18.7109375" style="608" customWidth="1"/>
    <col min="4099" max="4099" width="13.5703125" style="608" customWidth="1"/>
    <col min="4100" max="4100" width="13.85546875" style="608" customWidth="1"/>
    <col min="4101" max="4101" width="46.85546875" style="608" customWidth="1"/>
    <col min="4102" max="4102" width="9.28515625" style="608" customWidth="1"/>
    <col min="4103" max="4103" width="7.7109375" style="608" customWidth="1"/>
    <col min="4104" max="4104" width="8.7109375" style="608" customWidth="1"/>
    <col min="4105" max="4105" width="7.85546875" style="608" customWidth="1"/>
    <col min="4106" max="4106" width="9.7109375" style="608" customWidth="1"/>
    <col min="4107" max="4113" width="7.7109375" style="608" customWidth="1"/>
    <col min="4114" max="4352" width="11.42578125" style="608"/>
    <col min="4353" max="4353" width="7.5703125" style="608" customWidth="1"/>
    <col min="4354" max="4354" width="18.7109375" style="608" customWidth="1"/>
    <col min="4355" max="4355" width="13.5703125" style="608" customWidth="1"/>
    <col min="4356" max="4356" width="13.85546875" style="608" customWidth="1"/>
    <col min="4357" max="4357" width="46.85546875" style="608" customWidth="1"/>
    <col min="4358" max="4358" width="9.28515625" style="608" customWidth="1"/>
    <col min="4359" max="4359" width="7.7109375" style="608" customWidth="1"/>
    <col min="4360" max="4360" width="8.7109375" style="608" customWidth="1"/>
    <col min="4361" max="4361" width="7.85546875" style="608" customWidth="1"/>
    <col min="4362" max="4362" width="9.7109375" style="608" customWidth="1"/>
    <col min="4363" max="4369" width="7.7109375" style="608" customWidth="1"/>
    <col min="4370" max="4608" width="11.42578125" style="608"/>
    <col min="4609" max="4609" width="7.5703125" style="608" customWidth="1"/>
    <col min="4610" max="4610" width="18.7109375" style="608" customWidth="1"/>
    <col min="4611" max="4611" width="13.5703125" style="608" customWidth="1"/>
    <col min="4612" max="4612" width="13.85546875" style="608" customWidth="1"/>
    <col min="4613" max="4613" width="46.85546875" style="608" customWidth="1"/>
    <col min="4614" max="4614" width="9.28515625" style="608" customWidth="1"/>
    <col min="4615" max="4615" width="7.7109375" style="608" customWidth="1"/>
    <col min="4616" max="4616" width="8.7109375" style="608" customWidth="1"/>
    <col min="4617" max="4617" width="7.85546875" style="608" customWidth="1"/>
    <col min="4618" max="4618" width="9.7109375" style="608" customWidth="1"/>
    <col min="4619" max="4625" width="7.7109375" style="608" customWidth="1"/>
    <col min="4626" max="4864" width="11.42578125" style="608"/>
    <col min="4865" max="4865" width="7.5703125" style="608" customWidth="1"/>
    <col min="4866" max="4866" width="18.7109375" style="608" customWidth="1"/>
    <col min="4867" max="4867" width="13.5703125" style="608" customWidth="1"/>
    <col min="4868" max="4868" width="13.85546875" style="608" customWidth="1"/>
    <col min="4869" max="4869" width="46.85546875" style="608" customWidth="1"/>
    <col min="4870" max="4870" width="9.28515625" style="608" customWidth="1"/>
    <col min="4871" max="4871" width="7.7109375" style="608" customWidth="1"/>
    <col min="4872" max="4872" width="8.7109375" style="608" customWidth="1"/>
    <col min="4873" max="4873" width="7.85546875" style="608" customWidth="1"/>
    <col min="4874" max="4874" width="9.7109375" style="608" customWidth="1"/>
    <col min="4875" max="4881" width="7.7109375" style="608" customWidth="1"/>
    <col min="4882" max="5120" width="11.42578125" style="608"/>
    <col min="5121" max="5121" width="7.5703125" style="608" customWidth="1"/>
    <col min="5122" max="5122" width="18.7109375" style="608" customWidth="1"/>
    <col min="5123" max="5123" width="13.5703125" style="608" customWidth="1"/>
    <col min="5124" max="5124" width="13.85546875" style="608" customWidth="1"/>
    <col min="5125" max="5125" width="46.85546875" style="608" customWidth="1"/>
    <col min="5126" max="5126" width="9.28515625" style="608" customWidth="1"/>
    <col min="5127" max="5127" width="7.7109375" style="608" customWidth="1"/>
    <col min="5128" max="5128" width="8.7109375" style="608" customWidth="1"/>
    <col min="5129" max="5129" width="7.85546875" style="608" customWidth="1"/>
    <col min="5130" max="5130" width="9.7109375" style="608" customWidth="1"/>
    <col min="5131" max="5137" width="7.7109375" style="608" customWidth="1"/>
    <col min="5138" max="5376" width="11.42578125" style="608"/>
    <col min="5377" max="5377" width="7.5703125" style="608" customWidth="1"/>
    <col min="5378" max="5378" width="18.7109375" style="608" customWidth="1"/>
    <col min="5379" max="5379" width="13.5703125" style="608" customWidth="1"/>
    <col min="5380" max="5380" width="13.85546875" style="608" customWidth="1"/>
    <col min="5381" max="5381" width="46.85546875" style="608" customWidth="1"/>
    <col min="5382" max="5382" width="9.28515625" style="608" customWidth="1"/>
    <col min="5383" max="5383" width="7.7109375" style="608" customWidth="1"/>
    <col min="5384" max="5384" width="8.7109375" style="608" customWidth="1"/>
    <col min="5385" max="5385" width="7.85546875" style="608" customWidth="1"/>
    <col min="5386" max="5386" width="9.7109375" style="608" customWidth="1"/>
    <col min="5387" max="5393" width="7.7109375" style="608" customWidth="1"/>
    <col min="5394" max="5632" width="11.42578125" style="608"/>
    <col min="5633" max="5633" width="7.5703125" style="608" customWidth="1"/>
    <col min="5634" max="5634" width="18.7109375" style="608" customWidth="1"/>
    <col min="5635" max="5635" width="13.5703125" style="608" customWidth="1"/>
    <col min="5636" max="5636" width="13.85546875" style="608" customWidth="1"/>
    <col min="5637" max="5637" width="46.85546875" style="608" customWidth="1"/>
    <col min="5638" max="5638" width="9.28515625" style="608" customWidth="1"/>
    <col min="5639" max="5639" width="7.7109375" style="608" customWidth="1"/>
    <col min="5640" max="5640" width="8.7109375" style="608" customWidth="1"/>
    <col min="5641" max="5641" width="7.85546875" style="608" customWidth="1"/>
    <col min="5642" max="5642" width="9.7109375" style="608" customWidth="1"/>
    <col min="5643" max="5649" width="7.7109375" style="608" customWidth="1"/>
    <col min="5650" max="5888" width="11.42578125" style="608"/>
    <col min="5889" max="5889" width="7.5703125" style="608" customWidth="1"/>
    <col min="5890" max="5890" width="18.7109375" style="608" customWidth="1"/>
    <col min="5891" max="5891" width="13.5703125" style="608" customWidth="1"/>
    <col min="5892" max="5892" width="13.85546875" style="608" customWidth="1"/>
    <col min="5893" max="5893" width="46.85546875" style="608" customWidth="1"/>
    <col min="5894" max="5894" width="9.28515625" style="608" customWidth="1"/>
    <col min="5895" max="5895" width="7.7109375" style="608" customWidth="1"/>
    <col min="5896" max="5896" width="8.7109375" style="608" customWidth="1"/>
    <col min="5897" max="5897" width="7.85546875" style="608" customWidth="1"/>
    <col min="5898" max="5898" width="9.7109375" style="608" customWidth="1"/>
    <col min="5899" max="5905" width="7.7109375" style="608" customWidth="1"/>
    <col min="5906" max="6144" width="11.42578125" style="608"/>
    <col min="6145" max="6145" width="7.5703125" style="608" customWidth="1"/>
    <col min="6146" max="6146" width="18.7109375" style="608" customWidth="1"/>
    <col min="6147" max="6147" width="13.5703125" style="608" customWidth="1"/>
    <col min="6148" max="6148" width="13.85546875" style="608" customWidth="1"/>
    <col min="6149" max="6149" width="46.85546875" style="608" customWidth="1"/>
    <col min="6150" max="6150" width="9.28515625" style="608" customWidth="1"/>
    <col min="6151" max="6151" width="7.7109375" style="608" customWidth="1"/>
    <col min="6152" max="6152" width="8.7109375" style="608" customWidth="1"/>
    <col min="6153" max="6153" width="7.85546875" style="608" customWidth="1"/>
    <col min="6154" max="6154" width="9.7109375" style="608" customWidth="1"/>
    <col min="6155" max="6161" width="7.7109375" style="608" customWidth="1"/>
    <col min="6162" max="6400" width="11.42578125" style="608"/>
    <col min="6401" max="6401" width="7.5703125" style="608" customWidth="1"/>
    <col min="6402" max="6402" width="18.7109375" style="608" customWidth="1"/>
    <col min="6403" max="6403" width="13.5703125" style="608" customWidth="1"/>
    <col min="6404" max="6404" width="13.85546875" style="608" customWidth="1"/>
    <col min="6405" max="6405" width="46.85546875" style="608" customWidth="1"/>
    <col min="6406" max="6406" width="9.28515625" style="608" customWidth="1"/>
    <col min="6407" max="6407" width="7.7109375" style="608" customWidth="1"/>
    <col min="6408" max="6408" width="8.7109375" style="608" customWidth="1"/>
    <col min="6409" max="6409" width="7.85546875" style="608" customWidth="1"/>
    <col min="6410" max="6410" width="9.7109375" style="608" customWidth="1"/>
    <col min="6411" max="6417" width="7.7109375" style="608" customWidth="1"/>
    <col min="6418" max="6656" width="11.42578125" style="608"/>
    <col min="6657" max="6657" width="7.5703125" style="608" customWidth="1"/>
    <col min="6658" max="6658" width="18.7109375" style="608" customWidth="1"/>
    <col min="6659" max="6659" width="13.5703125" style="608" customWidth="1"/>
    <col min="6660" max="6660" width="13.85546875" style="608" customWidth="1"/>
    <col min="6661" max="6661" width="46.85546875" style="608" customWidth="1"/>
    <col min="6662" max="6662" width="9.28515625" style="608" customWidth="1"/>
    <col min="6663" max="6663" width="7.7109375" style="608" customWidth="1"/>
    <col min="6664" max="6664" width="8.7109375" style="608" customWidth="1"/>
    <col min="6665" max="6665" width="7.85546875" style="608" customWidth="1"/>
    <col min="6666" max="6666" width="9.7109375" style="608" customWidth="1"/>
    <col min="6667" max="6673" width="7.7109375" style="608" customWidth="1"/>
    <col min="6674" max="6912" width="11.42578125" style="608"/>
    <col min="6913" max="6913" width="7.5703125" style="608" customWidth="1"/>
    <col min="6914" max="6914" width="18.7109375" style="608" customWidth="1"/>
    <col min="6915" max="6915" width="13.5703125" style="608" customWidth="1"/>
    <col min="6916" max="6916" width="13.85546875" style="608" customWidth="1"/>
    <col min="6917" max="6917" width="46.85546875" style="608" customWidth="1"/>
    <col min="6918" max="6918" width="9.28515625" style="608" customWidth="1"/>
    <col min="6919" max="6919" width="7.7109375" style="608" customWidth="1"/>
    <col min="6920" max="6920" width="8.7109375" style="608" customWidth="1"/>
    <col min="6921" max="6921" width="7.85546875" style="608" customWidth="1"/>
    <col min="6922" max="6922" width="9.7109375" style="608" customWidth="1"/>
    <col min="6923" max="6929" width="7.7109375" style="608" customWidth="1"/>
    <col min="6930" max="7168" width="11.42578125" style="608"/>
    <col min="7169" max="7169" width="7.5703125" style="608" customWidth="1"/>
    <col min="7170" max="7170" width="18.7109375" style="608" customWidth="1"/>
    <col min="7171" max="7171" width="13.5703125" style="608" customWidth="1"/>
    <col min="7172" max="7172" width="13.85546875" style="608" customWidth="1"/>
    <col min="7173" max="7173" width="46.85546875" style="608" customWidth="1"/>
    <col min="7174" max="7174" width="9.28515625" style="608" customWidth="1"/>
    <col min="7175" max="7175" width="7.7109375" style="608" customWidth="1"/>
    <col min="7176" max="7176" width="8.7109375" style="608" customWidth="1"/>
    <col min="7177" max="7177" width="7.85546875" style="608" customWidth="1"/>
    <col min="7178" max="7178" width="9.7109375" style="608" customWidth="1"/>
    <col min="7179" max="7185" width="7.7109375" style="608" customWidth="1"/>
    <col min="7186" max="7424" width="11.42578125" style="608"/>
    <col min="7425" max="7425" width="7.5703125" style="608" customWidth="1"/>
    <col min="7426" max="7426" width="18.7109375" style="608" customWidth="1"/>
    <col min="7427" max="7427" width="13.5703125" style="608" customWidth="1"/>
    <col min="7428" max="7428" width="13.85546875" style="608" customWidth="1"/>
    <col min="7429" max="7429" width="46.85546875" style="608" customWidth="1"/>
    <col min="7430" max="7430" width="9.28515625" style="608" customWidth="1"/>
    <col min="7431" max="7431" width="7.7109375" style="608" customWidth="1"/>
    <col min="7432" max="7432" width="8.7109375" style="608" customWidth="1"/>
    <col min="7433" max="7433" width="7.85546875" style="608" customWidth="1"/>
    <col min="7434" max="7434" width="9.7109375" style="608" customWidth="1"/>
    <col min="7435" max="7441" width="7.7109375" style="608" customWidth="1"/>
    <col min="7442" max="7680" width="11.42578125" style="608"/>
    <col min="7681" max="7681" width="7.5703125" style="608" customWidth="1"/>
    <col min="7682" max="7682" width="18.7109375" style="608" customWidth="1"/>
    <col min="7683" max="7683" width="13.5703125" style="608" customWidth="1"/>
    <col min="7684" max="7684" width="13.85546875" style="608" customWidth="1"/>
    <col min="7685" max="7685" width="46.85546875" style="608" customWidth="1"/>
    <col min="7686" max="7686" width="9.28515625" style="608" customWidth="1"/>
    <col min="7687" max="7687" width="7.7109375" style="608" customWidth="1"/>
    <col min="7688" max="7688" width="8.7109375" style="608" customWidth="1"/>
    <col min="7689" max="7689" width="7.85546875" style="608" customWidth="1"/>
    <col min="7690" max="7690" width="9.7109375" style="608" customWidth="1"/>
    <col min="7691" max="7697" width="7.7109375" style="608" customWidth="1"/>
    <col min="7698" max="7936" width="11.42578125" style="608"/>
    <col min="7937" max="7937" width="7.5703125" style="608" customWidth="1"/>
    <col min="7938" max="7938" width="18.7109375" style="608" customWidth="1"/>
    <col min="7939" max="7939" width="13.5703125" style="608" customWidth="1"/>
    <col min="7940" max="7940" width="13.85546875" style="608" customWidth="1"/>
    <col min="7941" max="7941" width="46.85546875" style="608" customWidth="1"/>
    <col min="7942" max="7942" width="9.28515625" style="608" customWidth="1"/>
    <col min="7943" max="7943" width="7.7109375" style="608" customWidth="1"/>
    <col min="7944" max="7944" width="8.7109375" style="608" customWidth="1"/>
    <col min="7945" max="7945" width="7.85546875" style="608" customWidth="1"/>
    <col min="7946" max="7946" width="9.7109375" style="608" customWidth="1"/>
    <col min="7947" max="7953" width="7.7109375" style="608" customWidth="1"/>
    <col min="7954" max="8192" width="11.42578125" style="608"/>
    <col min="8193" max="8193" width="7.5703125" style="608" customWidth="1"/>
    <col min="8194" max="8194" width="18.7109375" style="608" customWidth="1"/>
    <col min="8195" max="8195" width="13.5703125" style="608" customWidth="1"/>
    <col min="8196" max="8196" width="13.85546875" style="608" customWidth="1"/>
    <col min="8197" max="8197" width="46.85546875" style="608" customWidth="1"/>
    <col min="8198" max="8198" width="9.28515625" style="608" customWidth="1"/>
    <col min="8199" max="8199" width="7.7109375" style="608" customWidth="1"/>
    <col min="8200" max="8200" width="8.7109375" style="608" customWidth="1"/>
    <col min="8201" max="8201" width="7.85546875" style="608" customWidth="1"/>
    <col min="8202" max="8202" width="9.7109375" style="608" customWidth="1"/>
    <col min="8203" max="8209" width="7.7109375" style="608" customWidth="1"/>
    <col min="8210" max="8448" width="11.42578125" style="608"/>
    <col min="8449" max="8449" width="7.5703125" style="608" customWidth="1"/>
    <col min="8450" max="8450" width="18.7109375" style="608" customWidth="1"/>
    <col min="8451" max="8451" width="13.5703125" style="608" customWidth="1"/>
    <col min="8452" max="8452" width="13.85546875" style="608" customWidth="1"/>
    <col min="8453" max="8453" width="46.85546875" style="608" customWidth="1"/>
    <col min="8454" max="8454" width="9.28515625" style="608" customWidth="1"/>
    <col min="8455" max="8455" width="7.7109375" style="608" customWidth="1"/>
    <col min="8456" max="8456" width="8.7109375" style="608" customWidth="1"/>
    <col min="8457" max="8457" width="7.85546875" style="608" customWidth="1"/>
    <col min="8458" max="8458" width="9.7109375" style="608" customWidth="1"/>
    <col min="8459" max="8465" width="7.7109375" style="608" customWidth="1"/>
    <col min="8466" max="8704" width="11.42578125" style="608"/>
    <col min="8705" max="8705" width="7.5703125" style="608" customWidth="1"/>
    <col min="8706" max="8706" width="18.7109375" style="608" customWidth="1"/>
    <col min="8707" max="8707" width="13.5703125" style="608" customWidth="1"/>
    <col min="8708" max="8708" width="13.85546875" style="608" customWidth="1"/>
    <col min="8709" max="8709" width="46.85546875" style="608" customWidth="1"/>
    <col min="8710" max="8710" width="9.28515625" style="608" customWidth="1"/>
    <col min="8711" max="8711" width="7.7109375" style="608" customWidth="1"/>
    <col min="8712" max="8712" width="8.7109375" style="608" customWidth="1"/>
    <col min="8713" max="8713" width="7.85546875" style="608" customWidth="1"/>
    <col min="8714" max="8714" width="9.7109375" style="608" customWidth="1"/>
    <col min="8715" max="8721" width="7.7109375" style="608" customWidth="1"/>
    <col min="8722" max="8960" width="11.42578125" style="608"/>
    <col min="8961" max="8961" width="7.5703125" style="608" customWidth="1"/>
    <col min="8962" max="8962" width="18.7109375" style="608" customWidth="1"/>
    <col min="8963" max="8963" width="13.5703125" style="608" customWidth="1"/>
    <col min="8964" max="8964" width="13.85546875" style="608" customWidth="1"/>
    <col min="8965" max="8965" width="46.85546875" style="608" customWidth="1"/>
    <col min="8966" max="8966" width="9.28515625" style="608" customWidth="1"/>
    <col min="8967" max="8967" width="7.7109375" style="608" customWidth="1"/>
    <col min="8968" max="8968" width="8.7109375" style="608" customWidth="1"/>
    <col min="8969" max="8969" width="7.85546875" style="608" customWidth="1"/>
    <col min="8970" max="8970" width="9.7109375" style="608" customWidth="1"/>
    <col min="8971" max="8977" width="7.7109375" style="608" customWidth="1"/>
    <col min="8978" max="9216" width="11.42578125" style="608"/>
    <col min="9217" max="9217" width="7.5703125" style="608" customWidth="1"/>
    <col min="9218" max="9218" width="18.7109375" style="608" customWidth="1"/>
    <col min="9219" max="9219" width="13.5703125" style="608" customWidth="1"/>
    <col min="9220" max="9220" width="13.85546875" style="608" customWidth="1"/>
    <col min="9221" max="9221" width="46.85546875" style="608" customWidth="1"/>
    <col min="9222" max="9222" width="9.28515625" style="608" customWidth="1"/>
    <col min="9223" max="9223" width="7.7109375" style="608" customWidth="1"/>
    <col min="9224" max="9224" width="8.7109375" style="608" customWidth="1"/>
    <col min="9225" max="9225" width="7.85546875" style="608" customWidth="1"/>
    <col min="9226" max="9226" width="9.7109375" style="608" customWidth="1"/>
    <col min="9227" max="9233" width="7.7109375" style="608" customWidth="1"/>
    <col min="9234" max="9472" width="11.42578125" style="608"/>
    <col min="9473" max="9473" width="7.5703125" style="608" customWidth="1"/>
    <col min="9474" max="9474" width="18.7109375" style="608" customWidth="1"/>
    <col min="9475" max="9475" width="13.5703125" style="608" customWidth="1"/>
    <col min="9476" max="9476" width="13.85546875" style="608" customWidth="1"/>
    <col min="9477" max="9477" width="46.85546875" style="608" customWidth="1"/>
    <col min="9478" max="9478" width="9.28515625" style="608" customWidth="1"/>
    <col min="9479" max="9479" width="7.7109375" style="608" customWidth="1"/>
    <col min="9480" max="9480" width="8.7109375" style="608" customWidth="1"/>
    <col min="9481" max="9481" width="7.85546875" style="608" customWidth="1"/>
    <col min="9482" max="9482" width="9.7109375" style="608" customWidth="1"/>
    <col min="9483" max="9489" width="7.7109375" style="608" customWidth="1"/>
    <col min="9490" max="9728" width="11.42578125" style="608"/>
    <col min="9729" max="9729" width="7.5703125" style="608" customWidth="1"/>
    <col min="9730" max="9730" width="18.7109375" style="608" customWidth="1"/>
    <col min="9731" max="9731" width="13.5703125" style="608" customWidth="1"/>
    <col min="9732" max="9732" width="13.85546875" style="608" customWidth="1"/>
    <col min="9733" max="9733" width="46.85546875" style="608" customWidth="1"/>
    <col min="9734" max="9734" width="9.28515625" style="608" customWidth="1"/>
    <col min="9735" max="9735" width="7.7109375" style="608" customWidth="1"/>
    <col min="9736" max="9736" width="8.7109375" style="608" customWidth="1"/>
    <col min="9737" max="9737" width="7.85546875" style="608" customWidth="1"/>
    <col min="9738" max="9738" width="9.7109375" style="608" customWidth="1"/>
    <col min="9739" max="9745" width="7.7109375" style="608" customWidth="1"/>
    <col min="9746" max="9984" width="11.42578125" style="608"/>
    <col min="9985" max="9985" width="7.5703125" style="608" customWidth="1"/>
    <col min="9986" max="9986" width="18.7109375" style="608" customWidth="1"/>
    <col min="9987" max="9987" width="13.5703125" style="608" customWidth="1"/>
    <col min="9988" max="9988" width="13.85546875" style="608" customWidth="1"/>
    <col min="9989" max="9989" width="46.85546875" style="608" customWidth="1"/>
    <col min="9990" max="9990" width="9.28515625" style="608" customWidth="1"/>
    <col min="9991" max="9991" width="7.7109375" style="608" customWidth="1"/>
    <col min="9992" max="9992" width="8.7109375" style="608" customWidth="1"/>
    <col min="9993" max="9993" width="7.85546875" style="608" customWidth="1"/>
    <col min="9994" max="9994" width="9.7109375" style="608" customWidth="1"/>
    <col min="9995" max="10001" width="7.7109375" style="608" customWidth="1"/>
    <col min="10002" max="10240" width="11.42578125" style="608"/>
    <col min="10241" max="10241" width="7.5703125" style="608" customWidth="1"/>
    <col min="10242" max="10242" width="18.7109375" style="608" customWidth="1"/>
    <col min="10243" max="10243" width="13.5703125" style="608" customWidth="1"/>
    <col min="10244" max="10244" width="13.85546875" style="608" customWidth="1"/>
    <col min="10245" max="10245" width="46.85546875" style="608" customWidth="1"/>
    <col min="10246" max="10246" width="9.28515625" style="608" customWidth="1"/>
    <col min="10247" max="10247" width="7.7109375" style="608" customWidth="1"/>
    <col min="10248" max="10248" width="8.7109375" style="608" customWidth="1"/>
    <col min="10249" max="10249" width="7.85546875" style="608" customWidth="1"/>
    <col min="10250" max="10250" width="9.7109375" style="608" customWidth="1"/>
    <col min="10251" max="10257" width="7.7109375" style="608" customWidth="1"/>
    <col min="10258" max="10496" width="11.42578125" style="608"/>
    <col min="10497" max="10497" width="7.5703125" style="608" customWidth="1"/>
    <col min="10498" max="10498" width="18.7109375" style="608" customWidth="1"/>
    <col min="10499" max="10499" width="13.5703125" style="608" customWidth="1"/>
    <col min="10500" max="10500" width="13.85546875" style="608" customWidth="1"/>
    <col min="10501" max="10501" width="46.85546875" style="608" customWidth="1"/>
    <col min="10502" max="10502" width="9.28515625" style="608" customWidth="1"/>
    <col min="10503" max="10503" width="7.7109375" style="608" customWidth="1"/>
    <col min="10504" max="10504" width="8.7109375" style="608" customWidth="1"/>
    <col min="10505" max="10505" width="7.85546875" style="608" customWidth="1"/>
    <col min="10506" max="10506" width="9.7109375" style="608" customWidth="1"/>
    <col min="10507" max="10513" width="7.7109375" style="608" customWidth="1"/>
    <col min="10514" max="10752" width="11.42578125" style="608"/>
    <col min="10753" max="10753" width="7.5703125" style="608" customWidth="1"/>
    <col min="10754" max="10754" width="18.7109375" style="608" customWidth="1"/>
    <col min="10755" max="10755" width="13.5703125" style="608" customWidth="1"/>
    <col min="10756" max="10756" width="13.85546875" style="608" customWidth="1"/>
    <col min="10757" max="10757" width="46.85546875" style="608" customWidth="1"/>
    <col min="10758" max="10758" width="9.28515625" style="608" customWidth="1"/>
    <col min="10759" max="10759" width="7.7109375" style="608" customWidth="1"/>
    <col min="10760" max="10760" width="8.7109375" style="608" customWidth="1"/>
    <col min="10761" max="10761" width="7.85546875" style="608" customWidth="1"/>
    <col min="10762" max="10762" width="9.7109375" style="608" customWidth="1"/>
    <col min="10763" max="10769" width="7.7109375" style="608" customWidth="1"/>
    <col min="10770" max="11008" width="11.42578125" style="608"/>
    <col min="11009" max="11009" width="7.5703125" style="608" customWidth="1"/>
    <col min="11010" max="11010" width="18.7109375" style="608" customWidth="1"/>
    <col min="11011" max="11011" width="13.5703125" style="608" customWidth="1"/>
    <col min="11012" max="11012" width="13.85546875" style="608" customWidth="1"/>
    <col min="11013" max="11013" width="46.85546875" style="608" customWidth="1"/>
    <col min="11014" max="11014" width="9.28515625" style="608" customWidth="1"/>
    <col min="11015" max="11015" width="7.7109375" style="608" customWidth="1"/>
    <col min="11016" max="11016" width="8.7109375" style="608" customWidth="1"/>
    <col min="11017" max="11017" width="7.85546875" style="608" customWidth="1"/>
    <col min="11018" max="11018" width="9.7109375" style="608" customWidth="1"/>
    <col min="11019" max="11025" width="7.7109375" style="608" customWidth="1"/>
    <col min="11026" max="11264" width="11.42578125" style="608"/>
    <col min="11265" max="11265" width="7.5703125" style="608" customWidth="1"/>
    <col min="11266" max="11266" width="18.7109375" style="608" customWidth="1"/>
    <col min="11267" max="11267" width="13.5703125" style="608" customWidth="1"/>
    <col min="11268" max="11268" width="13.85546875" style="608" customWidth="1"/>
    <col min="11269" max="11269" width="46.85546875" style="608" customWidth="1"/>
    <col min="11270" max="11270" width="9.28515625" style="608" customWidth="1"/>
    <col min="11271" max="11271" width="7.7109375" style="608" customWidth="1"/>
    <col min="11272" max="11272" width="8.7109375" style="608" customWidth="1"/>
    <col min="11273" max="11273" width="7.85546875" style="608" customWidth="1"/>
    <col min="11274" max="11274" width="9.7109375" style="608" customWidth="1"/>
    <col min="11275" max="11281" width="7.7109375" style="608" customWidth="1"/>
    <col min="11282" max="11520" width="11.42578125" style="608"/>
    <col min="11521" max="11521" width="7.5703125" style="608" customWidth="1"/>
    <col min="11522" max="11522" width="18.7109375" style="608" customWidth="1"/>
    <col min="11523" max="11523" width="13.5703125" style="608" customWidth="1"/>
    <col min="11524" max="11524" width="13.85546875" style="608" customWidth="1"/>
    <col min="11525" max="11525" width="46.85546875" style="608" customWidth="1"/>
    <col min="11526" max="11526" width="9.28515625" style="608" customWidth="1"/>
    <col min="11527" max="11527" width="7.7109375" style="608" customWidth="1"/>
    <col min="11528" max="11528" width="8.7109375" style="608" customWidth="1"/>
    <col min="11529" max="11529" width="7.85546875" style="608" customWidth="1"/>
    <col min="11530" max="11530" width="9.7109375" style="608" customWidth="1"/>
    <col min="11531" max="11537" width="7.7109375" style="608" customWidth="1"/>
    <col min="11538" max="11776" width="11.42578125" style="608"/>
    <col min="11777" max="11777" width="7.5703125" style="608" customWidth="1"/>
    <col min="11778" max="11778" width="18.7109375" style="608" customWidth="1"/>
    <col min="11779" max="11779" width="13.5703125" style="608" customWidth="1"/>
    <col min="11780" max="11780" width="13.85546875" style="608" customWidth="1"/>
    <col min="11781" max="11781" width="46.85546875" style="608" customWidth="1"/>
    <col min="11782" max="11782" width="9.28515625" style="608" customWidth="1"/>
    <col min="11783" max="11783" width="7.7109375" style="608" customWidth="1"/>
    <col min="11784" max="11784" width="8.7109375" style="608" customWidth="1"/>
    <col min="11785" max="11785" width="7.85546875" style="608" customWidth="1"/>
    <col min="11786" max="11786" width="9.7109375" style="608" customWidth="1"/>
    <col min="11787" max="11793" width="7.7109375" style="608" customWidth="1"/>
    <col min="11794" max="12032" width="11.42578125" style="608"/>
    <col min="12033" max="12033" width="7.5703125" style="608" customWidth="1"/>
    <col min="12034" max="12034" width="18.7109375" style="608" customWidth="1"/>
    <col min="12035" max="12035" width="13.5703125" style="608" customWidth="1"/>
    <col min="12036" max="12036" width="13.85546875" style="608" customWidth="1"/>
    <col min="12037" max="12037" width="46.85546875" style="608" customWidth="1"/>
    <col min="12038" max="12038" width="9.28515625" style="608" customWidth="1"/>
    <col min="12039" max="12039" width="7.7109375" style="608" customWidth="1"/>
    <col min="12040" max="12040" width="8.7109375" style="608" customWidth="1"/>
    <col min="12041" max="12041" width="7.85546875" style="608" customWidth="1"/>
    <col min="12042" max="12042" width="9.7109375" style="608" customWidth="1"/>
    <col min="12043" max="12049" width="7.7109375" style="608" customWidth="1"/>
    <col min="12050" max="12288" width="11.42578125" style="608"/>
    <col min="12289" max="12289" width="7.5703125" style="608" customWidth="1"/>
    <col min="12290" max="12290" width="18.7109375" style="608" customWidth="1"/>
    <col min="12291" max="12291" width="13.5703125" style="608" customWidth="1"/>
    <col min="12292" max="12292" width="13.85546875" style="608" customWidth="1"/>
    <col min="12293" max="12293" width="46.85546875" style="608" customWidth="1"/>
    <col min="12294" max="12294" width="9.28515625" style="608" customWidth="1"/>
    <col min="12295" max="12295" width="7.7109375" style="608" customWidth="1"/>
    <col min="12296" max="12296" width="8.7109375" style="608" customWidth="1"/>
    <col min="12297" max="12297" width="7.85546875" style="608" customWidth="1"/>
    <col min="12298" max="12298" width="9.7109375" style="608" customWidth="1"/>
    <col min="12299" max="12305" width="7.7109375" style="608" customWidth="1"/>
    <col min="12306" max="12544" width="11.42578125" style="608"/>
    <col min="12545" max="12545" width="7.5703125" style="608" customWidth="1"/>
    <col min="12546" max="12546" width="18.7109375" style="608" customWidth="1"/>
    <col min="12547" max="12547" width="13.5703125" style="608" customWidth="1"/>
    <col min="12548" max="12548" width="13.85546875" style="608" customWidth="1"/>
    <col min="12549" max="12549" width="46.85546875" style="608" customWidth="1"/>
    <col min="12550" max="12550" width="9.28515625" style="608" customWidth="1"/>
    <col min="12551" max="12551" width="7.7109375" style="608" customWidth="1"/>
    <col min="12552" max="12552" width="8.7109375" style="608" customWidth="1"/>
    <col min="12553" max="12553" width="7.85546875" style="608" customWidth="1"/>
    <col min="12554" max="12554" width="9.7109375" style="608" customWidth="1"/>
    <col min="12555" max="12561" width="7.7109375" style="608" customWidth="1"/>
    <col min="12562" max="12800" width="11.42578125" style="608"/>
    <col min="12801" max="12801" width="7.5703125" style="608" customWidth="1"/>
    <col min="12802" max="12802" width="18.7109375" style="608" customWidth="1"/>
    <col min="12803" max="12803" width="13.5703125" style="608" customWidth="1"/>
    <col min="12804" max="12804" width="13.85546875" style="608" customWidth="1"/>
    <col min="12805" max="12805" width="46.85546875" style="608" customWidth="1"/>
    <col min="12806" max="12806" width="9.28515625" style="608" customWidth="1"/>
    <col min="12807" max="12807" width="7.7109375" style="608" customWidth="1"/>
    <col min="12808" max="12808" width="8.7109375" style="608" customWidth="1"/>
    <col min="12809" max="12809" width="7.85546875" style="608" customWidth="1"/>
    <col min="12810" max="12810" width="9.7109375" style="608" customWidth="1"/>
    <col min="12811" max="12817" width="7.7109375" style="608" customWidth="1"/>
    <col min="12818" max="13056" width="11.42578125" style="608"/>
    <col min="13057" max="13057" width="7.5703125" style="608" customWidth="1"/>
    <col min="13058" max="13058" width="18.7109375" style="608" customWidth="1"/>
    <col min="13059" max="13059" width="13.5703125" style="608" customWidth="1"/>
    <col min="13060" max="13060" width="13.85546875" style="608" customWidth="1"/>
    <col min="13061" max="13061" width="46.85546875" style="608" customWidth="1"/>
    <col min="13062" max="13062" width="9.28515625" style="608" customWidth="1"/>
    <col min="13063" max="13063" width="7.7109375" style="608" customWidth="1"/>
    <col min="13064" max="13064" width="8.7109375" style="608" customWidth="1"/>
    <col min="13065" max="13065" width="7.85546875" style="608" customWidth="1"/>
    <col min="13066" max="13066" width="9.7109375" style="608" customWidth="1"/>
    <col min="13067" max="13073" width="7.7109375" style="608" customWidth="1"/>
    <col min="13074" max="13312" width="11.42578125" style="608"/>
    <col min="13313" max="13313" width="7.5703125" style="608" customWidth="1"/>
    <col min="13314" max="13314" width="18.7109375" style="608" customWidth="1"/>
    <col min="13315" max="13315" width="13.5703125" style="608" customWidth="1"/>
    <col min="13316" max="13316" width="13.85546875" style="608" customWidth="1"/>
    <col min="13317" max="13317" width="46.85546875" style="608" customWidth="1"/>
    <col min="13318" max="13318" width="9.28515625" style="608" customWidth="1"/>
    <col min="13319" max="13319" width="7.7109375" style="608" customWidth="1"/>
    <col min="13320" max="13320" width="8.7109375" style="608" customWidth="1"/>
    <col min="13321" max="13321" width="7.85546875" style="608" customWidth="1"/>
    <col min="13322" max="13322" width="9.7109375" style="608" customWidth="1"/>
    <col min="13323" max="13329" width="7.7109375" style="608" customWidth="1"/>
    <col min="13330" max="13568" width="11.42578125" style="608"/>
    <col min="13569" max="13569" width="7.5703125" style="608" customWidth="1"/>
    <col min="13570" max="13570" width="18.7109375" style="608" customWidth="1"/>
    <col min="13571" max="13571" width="13.5703125" style="608" customWidth="1"/>
    <col min="13572" max="13572" width="13.85546875" style="608" customWidth="1"/>
    <col min="13573" max="13573" width="46.85546875" style="608" customWidth="1"/>
    <col min="13574" max="13574" width="9.28515625" style="608" customWidth="1"/>
    <col min="13575" max="13575" width="7.7109375" style="608" customWidth="1"/>
    <col min="13576" max="13576" width="8.7109375" style="608" customWidth="1"/>
    <col min="13577" max="13577" width="7.85546875" style="608" customWidth="1"/>
    <col min="13578" max="13578" width="9.7109375" style="608" customWidth="1"/>
    <col min="13579" max="13585" width="7.7109375" style="608" customWidth="1"/>
    <col min="13586" max="13824" width="11.42578125" style="608"/>
    <col min="13825" max="13825" width="7.5703125" style="608" customWidth="1"/>
    <col min="13826" max="13826" width="18.7109375" style="608" customWidth="1"/>
    <col min="13827" max="13827" width="13.5703125" style="608" customWidth="1"/>
    <col min="13828" max="13828" width="13.85546875" style="608" customWidth="1"/>
    <col min="13829" max="13829" width="46.85546875" style="608" customWidth="1"/>
    <col min="13830" max="13830" width="9.28515625" style="608" customWidth="1"/>
    <col min="13831" max="13831" width="7.7109375" style="608" customWidth="1"/>
    <col min="13832" max="13832" width="8.7109375" style="608" customWidth="1"/>
    <col min="13833" max="13833" width="7.85546875" style="608" customWidth="1"/>
    <col min="13834" max="13834" width="9.7109375" style="608" customWidth="1"/>
    <col min="13835" max="13841" width="7.7109375" style="608" customWidth="1"/>
    <col min="13842" max="14080" width="11.42578125" style="608"/>
    <col min="14081" max="14081" width="7.5703125" style="608" customWidth="1"/>
    <col min="14082" max="14082" width="18.7109375" style="608" customWidth="1"/>
    <col min="14083" max="14083" width="13.5703125" style="608" customWidth="1"/>
    <col min="14084" max="14084" width="13.85546875" style="608" customWidth="1"/>
    <col min="14085" max="14085" width="46.85546875" style="608" customWidth="1"/>
    <col min="14086" max="14086" width="9.28515625" style="608" customWidth="1"/>
    <col min="14087" max="14087" width="7.7109375" style="608" customWidth="1"/>
    <col min="14088" max="14088" width="8.7109375" style="608" customWidth="1"/>
    <col min="14089" max="14089" width="7.85546875" style="608" customWidth="1"/>
    <col min="14090" max="14090" width="9.7109375" style="608" customWidth="1"/>
    <col min="14091" max="14097" width="7.7109375" style="608" customWidth="1"/>
    <col min="14098" max="14336" width="11.42578125" style="608"/>
    <col min="14337" max="14337" width="7.5703125" style="608" customWidth="1"/>
    <col min="14338" max="14338" width="18.7109375" style="608" customWidth="1"/>
    <col min="14339" max="14339" width="13.5703125" style="608" customWidth="1"/>
    <col min="14340" max="14340" width="13.85546875" style="608" customWidth="1"/>
    <col min="14341" max="14341" width="46.85546875" style="608" customWidth="1"/>
    <col min="14342" max="14342" width="9.28515625" style="608" customWidth="1"/>
    <col min="14343" max="14343" width="7.7109375" style="608" customWidth="1"/>
    <col min="14344" max="14344" width="8.7109375" style="608" customWidth="1"/>
    <col min="14345" max="14345" width="7.85546875" style="608" customWidth="1"/>
    <col min="14346" max="14346" width="9.7109375" style="608" customWidth="1"/>
    <col min="14347" max="14353" width="7.7109375" style="608" customWidth="1"/>
    <col min="14354" max="14592" width="11.42578125" style="608"/>
    <col min="14593" max="14593" width="7.5703125" style="608" customWidth="1"/>
    <col min="14594" max="14594" width="18.7109375" style="608" customWidth="1"/>
    <col min="14595" max="14595" width="13.5703125" style="608" customWidth="1"/>
    <col min="14596" max="14596" width="13.85546875" style="608" customWidth="1"/>
    <col min="14597" max="14597" width="46.85546875" style="608" customWidth="1"/>
    <col min="14598" max="14598" width="9.28515625" style="608" customWidth="1"/>
    <col min="14599" max="14599" width="7.7109375" style="608" customWidth="1"/>
    <col min="14600" max="14600" width="8.7109375" style="608" customWidth="1"/>
    <col min="14601" max="14601" width="7.85546875" style="608" customWidth="1"/>
    <col min="14602" max="14602" width="9.7109375" style="608" customWidth="1"/>
    <col min="14603" max="14609" width="7.7109375" style="608" customWidth="1"/>
    <col min="14610" max="14848" width="11.42578125" style="608"/>
    <col min="14849" max="14849" width="7.5703125" style="608" customWidth="1"/>
    <col min="14850" max="14850" width="18.7109375" style="608" customWidth="1"/>
    <col min="14851" max="14851" width="13.5703125" style="608" customWidth="1"/>
    <col min="14852" max="14852" width="13.85546875" style="608" customWidth="1"/>
    <col min="14853" max="14853" width="46.85546875" style="608" customWidth="1"/>
    <col min="14854" max="14854" width="9.28515625" style="608" customWidth="1"/>
    <col min="14855" max="14855" width="7.7109375" style="608" customWidth="1"/>
    <col min="14856" max="14856" width="8.7109375" style="608" customWidth="1"/>
    <col min="14857" max="14857" width="7.85546875" style="608" customWidth="1"/>
    <col min="14858" max="14858" width="9.7109375" style="608" customWidth="1"/>
    <col min="14859" max="14865" width="7.7109375" style="608" customWidth="1"/>
    <col min="14866" max="15104" width="11.42578125" style="608"/>
    <col min="15105" max="15105" width="7.5703125" style="608" customWidth="1"/>
    <col min="15106" max="15106" width="18.7109375" style="608" customWidth="1"/>
    <col min="15107" max="15107" width="13.5703125" style="608" customWidth="1"/>
    <col min="15108" max="15108" width="13.85546875" style="608" customWidth="1"/>
    <col min="15109" max="15109" width="46.85546875" style="608" customWidth="1"/>
    <col min="15110" max="15110" width="9.28515625" style="608" customWidth="1"/>
    <col min="15111" max="15111" width="7.7109375" style="608" customWidth="1"/>
    <col min="15112" max="15112" width="8.7109375" style="608" customWidth="1"/>
    <col min="15113" max="15113" width="7.85546875" style="608" customWidth="1"/>
    <col min="15114" max="15114" width="9.7109375" style="608" customWidth="1"/>
    <col min="15115" max="15121" width="7.7109375" style="608" customWidth="1"/>
    <col min="15122" max="15360" width="11.42578125" style="608"/>
    <col min="15361" max="15361" width="7.5703125" style="608" customWidth="1"/>
    <col min="15362" max="15362" width="18.7109375" style="608" customWidth="1"/>
    <col min="15363" max="15363" width="13.5703125" style="608" customWidth="1"/>
    <col min="15364" max="15364" width="13.85546875" style="608" customWidth="1"/>
    <col min="15365" max="15365" width="46.85546875" style="608" customWidth="1"/>
    <col min="15366" max="15366" width="9.28515625" style="608" customWidth="1"/>
    <col min="15367" max="15367" width="7.7109375" style="608" customWidth="1"/>
    <col min="15368" max="15368" width="8.7109375" style="608" customWidth="1"/>
    <col min="15369" max="15369" width="7.85546875" style="608" customWidth="1"/>
    <col min="15370" max="15370" width="9.7109375" style="608" customWidth="1"/>
    <col min="15371" max="15377" width="7.7109375" style="608" customWidth="1"/>
    <col min="15378" max="15616" width="11.42578125" style="608"/>
    <col min="15617" max="15617" width="7.5703125" style="608" customWidth="1"/>
    <col min="15618" max="15618" width="18.7109375" style="608" customWidth="1"/>
    <col min="15619" max="15619" width="13.5703125" style="608" customWidth="1"/>
    <col min="15620" max="15620" width="13.85546875" style="608" customWidth="1"/>
    <col min="15621" max="15621" width="46.85546875" style="608" customWidth="1"/>
    <col min="15622" max="15622" width="9.28515625" style="608" customWidth="1"/>
    <col min="15623" max="15623" width="7.7109375" style="608" customWidth="1"/>
    <col min="15624" max="15624" width="8.7109375" style="608" customWidth="1"/>
    <col min="15625" max="15625" width="7.85546875" style="608" customWidth="1"/>
    <col min="15626" max="15626" width="9.7109375" style="608" customWidth="1"/>
    <col min="15627" max="15633" width="7.7109375" style="608" customWidth="1"/>
    <col min="15634" max="15872" width="11.42578125" style="608"/>
    <col min="15873" max="15873" width="7.5703125" style="608" customWidth="1"/>
    <col min="15874" max="15874" width="18.7109375" style="608" customWidth="1"/>
    <col min="15875" max="15875" width="13.5703125" style="608" customWidth="1"/>
    <col min="15876" max="15876" width="13.85546875" style="608" customWidth="1"/>
    <col min="15877" max="15877" width="46.85546875" style="608" customWidth="1"/>
    <col min="15878" max="15878" width="9.28515625" style="608" customWidth="1"/>
    <col min="15879" max="15879" width="7.7109375" style="608" customWidth="1"/>
    <col min="15880" max="15880" width="8.7109375" style="608" customWidth="1"/>
    <col min="15881" max="15881" width="7.85546875" style="608" customWidth="1"/>
    <col min="15882" max="15882" width="9.7109375" style="608" customWidth="1"/>
    <col min="15883" max="15889" width="7.7109375" style="608" customWidth="1"/>
    <col min="15890" max="16128" width="11.42578125" style="608"/>
    <col min="16129" max="16129" width="7.5703125" style="608" customWidth="1"/>
    <col min="16130" max="16130" width="18.7109375" style="608" customWidth="1"/>
    <col min="16131" max="16131" width="13.5703125" style="608" customWidth="1"/>
    <col min="16132" max="16132" width="13.85546875" style="608" customWidth="1"/>
    <col min="16133" max="16133" width="46.85546875" style="608" customWidth="1"/>
    <col min="16134" max="16134" width="9.28515625" style="608" customWidth="1"/>
    <col min="16135" max="16135" width="7.7109375" style="608" customWidth="1"/>
    <col min="16136" max="16136" width="8.7109375" style="608" customWidth="1"/>
    <col min="16137" max="16137" width="7.85546875" style="608" customWidth="1"/>
    <col min="16138" max="16138" width="9.7109375" style="608" customWidth="1"/>
    <col min="16139" max="16145" width="7.7109375" style="608" customWidth="1"/>
    <col min="16146" max="16384" width="11.42578125" style="608"/>
  </cols>
  <sheetData>
    <row r="1" spans="1:18" ht="60.75" customHeight="1" thickBot="1" x14ac:dyDescent="0.25">
      <c r="A1" s="607"/>
      <c r="B1" s="365"/>
      <c r="C1" s="365"/>
      <c r="D1" s="365"/>
      <c r="E1" s="365"/>
      <c r="F1" s="12"/>
      <c r="G1" s="229"/>
      <c r="H1" s="229"/>
      <c r="I1" s="229"/>
      <c r="J1" s="365"/>
      <c r="K1" s="365"/>
      <c r="M1" s="607"/>
      <c r="N1" s="607"/>
    </row>
    <row r="2" spans="1:18" ht="17.25" thickTop="1" thickBot="1" x14ac:dyDescent="0.3">
      <c r="A2" s="607"/>
      <c r="B2" s="12"/>
      <c r="C2" s="609"/>
      <c r="D2" s="609"/>
      <c r="E2" s="609"/>
      <c r="F2" s="609"/>
      <c r="G2" s="365"/>
      <c r="H2" s="76" t="s">
        <v>16</v>
      </c>
      <c r="I2" s="77"/>
      <c r="J2" s="81"/>
      <c r="K2" s="609"/>
      <c r="L2" s="607"/>
      <c r="M2" s="607"/>
      <c r="N2" s="607"/>
    </row>
    <row r="3" spans="1:18" ht="17.25" thickTop="1" thickBot="1" x14ac:dyDescent="0.3">
      <c r="A3" s="607"/>
      <c r="B3" s="609"/>
      <c r="C3" s="609"/>
      <c r="D3" s="12"/>
      <c r="E3" s="12"/>
      <c r="F3" s="12"/>
      <c r="G3" s="365"/>
      <c r="H3" s="78" t="s">
        <v>17</v>
      </c>
      <c r="I3" s="610"/>
      <c r="J3" s="81" t="s">
        <v>255</v>
      </c>
      <c r="K3" s="609"/>
      <c r="L3" s="607"/>
      <c r="M3" s="611"/>
      <c r="N3" s="611"/>
    </row>
    <row r="4" spans="1:18" ht="12" customHeight="1" thickTop="1" thickBot="1" x14ac:dyDescent="0.25">
      <c r="A4" s="607"/>
      <c r="B4" s="609"/>
      <c r="C4" s="609"/>
      <c r="D4" s="609"/>
      <c r="E4" s="612"/>
      <c r="F4" s="613"/>
      <c r="G4" s="612"/>
      <c r="H4" s="612"/>
      <c r="I4" s="612"/>
      <c r="J4" s="612"/>
      <c r="K4" s="612"/>
      <c r="L4" s="611"/>
      <c r="M4" s="611"/>
      <c r="N4" s="611"/>
      <c r="O4" s="614"/>
      <c r="P4" s="614"/>
      <c r="Q4" s="614"/>
      <c r="R4" s="614"/>
    </row>
    <row r="5" spans="1:18" ht="17.25" thickTop="1" thickBot="1" x14ac:dyDescent="0.3">
      <c r="A5" s="607"/>
      <c r="B5" s="76" t="s">
        <v>211</v>
      </c>
      <c r="C5" s="781" t="s">
        <v>305</v>
      </c>
      <c r="D5" s="782"/>
      <c r="E5" s="782"/>
      <c r="F5" s="782"/>
      <c r="G5" s="782"/>
      <c r="H5" s="783"/>
      <c r="I5" s="365"/>
      <c r="J5" s="365"/>
      <c r="K5" s="365"/>
      <c r="L5" s="57"/>
      <c r="M5" s="611"/>
      <c r="N5" s="607"/>
    </row>
    <row r="6" spans="1:18" ht="21" customHeight="1" thickTop="1" thickBot="1" x14ac:dyDescent="0.3">
      <c r="A6" s="607"/>
      <c r="B6" s="76" t="s">
        <v>18</v>
      </c>
      <c r="C6" s="781" t="s">
        <v>306</v>
      </c>
      <c r="D6" s="782"/>
      <c r="E6" s="782"/>
      <c r="F6" s="782"/>
      <c r="G6" s="782"/>
      <c r="H6" s="783"/>
      <c r="I6" s="365"/>
      <c r="J6" s="365"/>
      <c r="K6" s="365"/>
      <c r="L6" s="57"/>
      <c r="M6" s="58"/>
      <c r="N6" s="611"/>
      <c r="O6" s="614"/>
      <c r="P6" s="614"/>
      <c r="Q6" s="614"/>
    </row>
    <row r="7" spans="1:18" ht="19.5" customHeight="1" thickTop="1" thickBot="1" x14ac:dyDescent="0.3">
      <c r="A7" s="607"/>
      <c r="B7" s="80" t="s">
        <v>19</v>
      </c>
      <c r="C7" s="784" t="s">
        <v>307</v>
      </c>
      <c r="D7" s="785"/>
      <c r="E7" s="82"/>
      <c r="F7" s="83"/>
      <c r="G7" s="83"/>
      <c r="H7" s="82"/>
      <c r="I7" s="365"/>
      <c r="J7" s="365"/>
      <c r="K7" s="365"/>
      <c r="L7" s="58"/>
      <c r="M7" s="607"/>
      <c r="N7" s="607"/>
    </row>
    <row r="8" spans="1:18" ht="6.75" customHeight="1" thickTop="1" thickBot="1" x14ac:dyDescent="0.25">
      <c r="B8" s="609"/>
      <c r="C8" s="609"/>
      <c r="D8" s="609"/>
      <c r="E8" s="609"/>
      <c r="F8" s="609"/>
      <c r="G8" s="609"/>
      <c r="H8" s="615"/>
      <c r="I8" s="609"/>
      <c r="J8" s="609"/>
      <c r="K8" s="609"/>
      <c r="L8" s="607"/>
    </row>
    <row r="9" spans="1:18" ht="14.25" customHeight="1" thickTop="1" thickBot="1" x14ac:dyDescent="0.25">
      <c r="B9" s="365"/>
      <c r="C9" s="786" t="s">
        <v>63</v>
      </c>
      <c r="D9" s="786"/>
      <c r="E9" s="786"/>
      <c r="F9" s="787" t="s">
        <v>32</v>
      </c>
      <c r="G9" s="788"/>
      <c r="H9" s="787" t="s">
        <v>0</v>
      </c>
      <c r="I9" s="788"/>
      <c r="J9" s="365"/>
      <c r="K9" s="365"/>
    </row>
    <row r="10" spans="1:18" ht="14.25" customHeight="1" thickTop="1" thickBot="1" x14ac:dyDescent="0.25">
      <c r="B10" s="365"/>
      <c r="C10" s="786"/>
      <c r="D10" s="786"/>
      <c r="E10" s="786"/>
      <c r="F10" s="789">
        <v>124</v>
      </c>
      <c r="G10" s="789"/>
      <c r="H10" s="790">
        <f>SUM(F10:G11)</f>
        <v>124</v>
      </c>
      <c r="I10" s="790"/>
      <c r="J10" s="365"/>
      <c r="K10" s="365"/>
    </row>
    <row r="11" spans="1:18" ht="14.25" customHeight="1" thickTop="1" thickBot="1" x14ac:dyDescent="0.25">
      <c r="B11" s="365"/>
      <c r="C11" s="786"/>
      <c r="D11" s="786"/>
      <c r="E11" s="786"/>
      <c r="F11" s="789"/>
      <c r="G11" s="789"/>
      <c r="H11" s="790"/>
      <c r="I11" s="790"/>
      <c r="J11" s="365"/>
      <c r="K11" s="365"/>
    </row>
    <row r="12" spans="1:18" ht="4.5" customHeight="1" thickTop="1" thickBot="1" x14ac:dyDescent="0.25">
      <c r="B12" s="365"/>
      <c r="C12" s="616"/>
      <c r="D12" s="616"/>
      <c r="E12" s="616"/>
      <c r="F12" s="616"/>
      <c r="G12" s="616"/>
      <c r="H12" s="616"/>
      <c r="I12" s="616"/>
      <c r="J12" s="616"/>
      <c r="K12" s="616"/>
      <c r="L12" s="617"/>
    </row>
    <row r="13" spans="1:18" ht="12.75" customHeight="1" thickTop="1" thickBot="1" x14ac:dyDescent="0.25">
      <c r="B13" s="365"/>
      <c r="C13" s="760" t="s">
        <v>64</v>
      </c>
      <c r="D13" s="761"/>
      <c r="E13" s="761"/>
      <c r="F13" s="761"/>
      <c r="G13" s="762"/>
      <c r="H13" s="769" t="s">
        <v>0</v>
      </c>
      <c r="I13" s="770"/>
      <c r="J13" s="771" t="s">
        <v>12</v>
      </c>
      <c r="K13" s="772"/>
    </row>
    <row r="14" spans="1:18" ht="12.75" customHeight="1" thickTop="1" thickBot="1" x14ac:dyDescent="0.25">
      <c r="B14" s="365"/>
      <c r="C14" s="763"/>
      <c r="D14" s="764"/>
      <c r="E14" s="764"/>
      <c r="F14" s="764"/>
      <c r="G14" s="765"/>
      <c r="H14" s="597" t="s">
        <v>1</v>
      </c>
      <c r="I14" s="597" t="s">
        <v>2</v>
      </c>
      <c r="J14" s="773"/>
      <c r="K14" s="774"/>
    </row>
    <row r="15" spans="1:18" ht="14.1" customHeight="1" thickTop="1" thickBot="1" x14ac:dyDescent="0.25">
      <c r="B15" s="365"/>
      <c r="C15" s="766"/>
      <c r="D15" s="767"/>
      <c r="E15" s="767"/>
      <c r="F15" s="767"/>
      <c r="G15" s="768"/>
      <c r="H15" s="596">
        <f>SUM(H16:H17)</f>
        <v>4</v>
      </c>
      <c r="I15" s="596">
        <f>SUM(I16:I17)</f>
        <v>0</v>
      </c>
      <c r="J15" s="775">
        <f>H15+I15</f>
        <v>4</v>
      </c>
      <c r="K15" s="775"/>
      <c r="M15" s="608" t="s">
        <v>9</v>
      </c>
    </row>
    <row r="16" spans="1:18" ht="14.1" customHeight="1" thickTop="1" thickBot="1" x14ac:dyDescent="0.25">
      <c r="B16" s="365"/>
      <c r="C16" s="776" t="s">
        <v>15</v>
      </c>
      <c r="D16" s="777"/>
      <c r="E16" s="777"/>
      <c r="F16" s="777"/>
      <c r="G16" s="778"/>
      <c r="H16" s="84">
        <v>4</v>
      </c>
      <c r="I16" s="84">
        <v>0</v>
      </c>
      <c r="J16" s="779">
        <f>(H16+I16)</f>
        <v>4</v>
      </c>
      <c r="K16" s="780"/>
    </row>
    <row r="17" spans="2:15" ht="14.1" customHeight="1" thickTop="1" thickBot="1" x14ac:dyDescent="0.25">
      <c r="B17" s="365"/>
      <c r="C17" s="776" t="s">
        <v>212</v>
      </c>
      <c r="D17" s="777"/>
      <c r="E17" s="777"/>
      <c r="F17" s="777"/>
      <c r="G17" s="777"/>
      <c r="H17" s="84"/>
      <c r="I17" s="84"/>
      <c r="J17" s="807">
        <f>(H17+I17)</f>
        <v>0</v>
      </c>
      <c r="K17" s="807"/>
    </row>
    <row r="18" spans="2:15" ht="12.75" customHeight="1" thickTop="1" thickBot="1" x14ac:dyDescent="0.25">
      <c r="B18" s="365"/>
      <c r="C18" s="136" t="s">
        <v>9</v>
      </c>
      <c r="D18" s="135"/>
      <c r="E18" s="134"/>
      <c r="F18" s="618"/>
      <c r="G18" s="618"/>
      <c r="H18" s="618"/>
      <c r="I18" s="619"/>
      <c r="J18" s="620"/>
      <c r="K18" s="365"/>
    </row>
    <row r="19" spans="2:15" ht="18" customHeight="1" thickTop="1" thickBot="1" x14ac:dyDescent="0.25">
      <c r="B19" s="365"/>
      <c r="C19" s="89"/>
      <c r="D19" s="90"/>
      <c r="E19" s="90"/>
      <c r="F19" s="787" t="s">
        <v>62</v>
      </c>
      <c r="G19" s="787"/>
      <c r="H19" s="787"/>
      <c r="I19" s="769"/>
      <c r="J19" s="597" t="s">
        <v>0</v>
      </c>
      <c r="K19" s="365"/>
    </row>
    <row r="20" spans="2:15" ht="20.100000000000001" customHeight="1" thickTop="1" thickBot="1" x14ac:dyDescent="0.25">
      <c r="B20" s="365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621"/>
      <c r="K20" s="365"/>
    </row>
    <row r="21" spans="2:15" ht="18" customHeight="1" thickTop="1" thickBot="1" x14ac:dyDescent="0.25">
      <c r="B21" s="365"/>
      <c r="C21" s="93"/>
      <c r="D21" s="94"/>
      <c r="E21" s="94"/>
      <c r="F21" s="808">
        <f>(J23+J28+J35+J38+J59+J60+J61+J63)</f>
        <v>2</v>
      </c>
      <c r="G21" s="808"/>
      <c r="H21" s="808"/>
      <c r="I21" s="809"/>
      <c r="J21" s="810">
        <f>(J23+J28+J34+J38+J43+J55+J70+J72+J78)</f>
        <v>8</v>
      </c>
      <c r="K21" s="365"/>
    </row>
    <row r="22" spans="2:15" ht="15.75" thickTop="1" thickBot="1" x14ac:dyDescent="0.25">
      <c r="B22" s="365"/>
      <c r="C22" s="622"/>
      <c r="D22" s="96"/>
      <c r="E22" s="96"/>
      <c r="F22" s="97">
        <f>(F23+F28+F34+F38+F43+F55+F70+F72+F77+F78)</f>
        <v>8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10"/>
      <c r="K22" s="365"/>
    </row>
    <row r="23" spans="2:15" ht="17.25" thickTop="1" thickBot="1" x14ac:dyDescent="0.3">
      <c r="B23" s="365"/>
      <c r="C23" s="623"/>
      <c r="D23" s="811" t="s">
        <v>66</v>
      </c>
      <c r="E23" s="812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65"/>
    </row>
    <row r="24" spans="2:15" ht="14.25" thickTop="1" thickBot="1" x14ac:dyDescent="0.25">
      <c r="B24" s="365"/>
      <c r="C24" s="623"/>
      <c r="D24" s="624"/>
      <c r="E24" s="625" t="s">
        <v>37</v>
      </c>
      <c r="F24" s="626"/>
      <c r="G24" s="626"/>
      <c r="H24" s="626"/>
      <c r="I24" s="626"/>
      <c r="J24" s="627">
        <f t="shared" si="0"/>
        <v>0</v>
      </c>
      <c r="K24" s="365"/>
    </row>
    <row r="25" spans="2:15" ht="14.25" thickTop="1" thickBot="1" x14ac:dyDescent="0.25">
      <c r="B25" s="365"/>
      <c r="C25" s="623"/>
      <c r="D25" s="624"/>
      <c r="E25" s="625" t="s">
        <v>24</v>
      </c>
      <c r="F25" s="626"/>
      <c r="G25" s="626"/>
      <c r="H25" s="626"/>
      <c r="I25" s="626"/>
      <c r="J25" s="627">
        <f t="shared" si="0"/>
        <v>0</v>
      </c>
      <c r="K25" s="365"/>
    </row>
    <row r="26" spans="2:15" ht="14.25" thickTop="1" thickBot="1" x14ac:dyDescent="0.25">
      <c r="B26" s="365"/>
      <c r="C26" s="623"/>
      <c r="D26" s="624"/>
      <c r="E26" s="625" t="s">
        <v>25</v>
      </c>
      <c r="F26" s="626"/>
      <c r="G26" s="626"/>
      <c r="H26" s="626"/>
      <c r="I26" s="626"/>
      <c r="J26" s="627">
        <f t="shared" si="0"/>
        <v>0</v>
      </c>
      <c r="K26" s="365"/>
    </row>
    <row r="27" spans="2:15" ht="14.25" thickTop="1" thickBot="1" x14ac:dyDescent="0.25">
      <c r="B27" s="365"/>
      <c r="C27" s="623"/>
      <c r="D27" s="624"/>
      <c r="E27" s="625" t="s">
        <v>7</v>
      </c>
      <c r="F27" s="626"/>
      <c r="G27" s="626"/>
      <c r="H27" s="626"/>
      <c r="I27" s="626"/>
      <c r="J27" s="627">
        <f t="shared" si="0"/>
        <v>0</v>
      </c>
      <c r="K27" s="365"/>
    </row>
    <row r="28" spans="2:15" ht="17.25" thickTop="1" thickBot="1" x14ac:dyDescent="0.3">
      <c r="B28" s="365"/>
      <c r="C28" s="623"/>
      <c r="D28" s="598" t="s">
        <v>20</v>
      </c>
      <c r="E28" s="101"/>
      <c r="F28" s="46">
        <f>SUM(F29:F33)</f>
        <v>2</v>
      </c>
      <c r="G28" s="46">
        <f>SUM(G29:G33)</f>
        <v>0</v>
      </c>
      <c r="H28" s="46">
        <f>SUM(H29:H33)</f>
        <v>0</v>
      </c>
      <c r="I28" s="46">
        <f>SUM(I29:I33)</f>
        <v>0</v>
      </c>
      <c r="J28" s="102">
        <f t="shared" si="0"/>
        <v>2</v>
      </c>
      <c r="K28" s="365"/>
      <c r="O28" s="628"/>
    </row>
    <row r="29" spans="2:15" ht="14.25" thickTop="1" thickBot="1" x14ac:dyDescent="0.25">
      <c r="B29" s="365"/>
      <c r="C29" s="623"/>
      <c r="D29" s="624"/>
      <c r="E29" s="625" t="s">
        <v>54</v>
      </c>
      <c r="F29" s="626"/>
      <c r="G29" s="626"/>
      <c r="H29" s="626"/>
      <c r="I29" s="626"/>
      <c r="J29" s="627">
        <f t="shared" si="0"/>
        <v>0</v>
      </c>
      <c r="K29" s="365"/>
    </row>
    <row r="30" spans="2:15" ht="14.25" thickTop="1" thickBot="1" x14ac:dyDescent="0.25">
      <c r="B30" s="365"/>
      <c r="C30" s="623"/>
      <c r="D30" s="624"/>
      <c r="E30" s="625" t="s">
        <v>26</v>
      </c>
      <c r="F30" s="626"/>
      <c r="G30" s="626"/>
      <c r="H30" s="626"/>
      <c r="I30" s="626"/>
      <c r="J30" s="627">
        <f t="shared" si="0"/>
        <v>0</v>
      </c>
      <c r="K30" s="365"/>
    </row>
    <row r="31" spans="2:15" ht="14.25" thickTop="1" thickBot="1" x14ac:dyDescent="0.25">
      <c r="B31" s="365"/>
      <c r="C31" s="623"/>
      <c r="D31" s="624"/>
      <c r="E31" s="625" t="s">
        <v>173</v>
      </c>
      <c r="F31" s="626">
        <v>2</v>
      </c>
      <c r="G31" s="626"/>
      <c r="H31" s="626"/>
      <c r="I31" s="626"/>
      <c r="J31" s="627">
        <f t="shared" si="0"/>
        <v>2</v>
      </c>
      <c r="K31" s="365"/>
    </row>
    <row r="32" spans="2:15" ht="14.25" thickTop="1" thickBot="1" x14ac:dyDescent="0.25">
      <c r="B32" s="365"/>
      <c r="C32" s="623"/>
      <c r="D32" s="624"/>
      <c r="E32" s="625" t="s">
        <v>56</v>
      </c>
      <c r="F32" s="626"/>
      <c r="G32" s="626"/>
      <c r="H32" s="626"/>
      <c r="I32" s="626"/>
      <c r="J32" s="627">
        <f t="shared" si="0"/>
        <v>0</v>
      </c>
      <c r="K32" s="365"/>
    </row>
    <row r="33" spans="2:11" ht="14.25" thickTop="1" thickBot="1" x14ac:dyDescent="0.25">
      <c r="B33" s="365"/>
      <c r="C33" s="623"/>
      <c r="D33" s="624"/>
      <c r="E33" s="625" t="s">
        <v>57</v>
      </c>
      <c r="F33" s="626"/>
      <c r="G33" s="626"/>
      <c r="H33" s="626"/>
      <c r="I33" s="626"/>
      <c r="J33" s="627">
        <f t="shared" si="0"/>
        <v>0</v>
      </c>
      <c r="K33" s="365"/>
    </row>
    <row r="34" spans="2:11" ht="17.25" thickTop="1" thickBot="1" x14ac:dyDescent="0.3">
      <c r="B34" s="365"/>
      <c r="C34" s="623"/>
      <c r="D34" s="791" t="s">
        <v>67</v>
      </c>
      <c r="E34" s="792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65"/>
    </row>
    <row r="35" spans="2:11" ht="14.25" thickTop="1" thickBot="1" x14ac:dyDescent="0.25">
      <c r="B35" s="365"/>
      <c r="C35" s="623"/>
      <c r="D35" s="624"/>
      <c r="E35" s="629" t="s">
        <v>59</v>
      </c>
      <c r="F35" s="630"/>
      <c r="G35" s="630"/>
      <c r="H35" s="630"/>
      <c r="I35" s="630"/>
      <c r="J35" s="631">
        <f t="shared" ref="J35:J54" si="1">SUM(F35:I35)</f>
        <v>0</v>
      </c>
      <c r="K35" s="365"/>
    </row>
    <row r="36" spans="2:11" ht="14.25" thickTop="1" thickBot="1" x14ac:dyDescent="0.25">
      <c r="B36" s="365"/>
      <c r="C36" s="623"/>
      <c r="D36" s="624"/>
      <c r="E36" s="629" t="s">
        <v>60</v>
      </c>
      <c r="F36" s="632"/>
      <c r="G36" s="632"/>
      <c r="H36" s="632"/>
      <c r="I36" s="632"/>
      <c r="J36" s="631">
        <f>SUM(F36:I36)</f>
        <v>0</v>
      </c>
      <c r="K36" s="365"/>
    </row>
    <row r="37" spans="2:11" ht="14.25" thickTop="1" thickBot="1" x14ac:dyDescent="0.25">
      <c r="B37" s="365"/>
      <c r="C37" s="623"/>
      <c r="D37" s="624"/>
      <c r="E37" s="121" t="s">
        <v>58</v>
      </c>
      <c r="F37" s="632"/>
      <c r="G37" s="632"/>
      <c r="H37" s="632"/>
      <c r="I37" s="632"/>
      <c r="J37" s="631">
        <f>SUM(F37:I37)</f>
        <v>0</v>
      </c>
      <c r="K37" s="365"/>
    </row>
    <row r="38" spans="2:11" ht="17.25" thickTop="1" thickBot="1" x14ac:dyDescent="0.3">
      <c r="B38" s="365"/>
      <c r="C38" s="633"/>
      <c r="D38" s="791" t="s">
        <v>61</v>
      </c>
      <c r="E38" s="792"/>
      <c r="F38" s="46">
        <f>SUM(F39:F42)</f>
        <v>0</v>
      </c>
      <c r="G38" s="46">
        <f>SUM(G39:G42)</f>
        <v>0</v>
      </c>
      <c r="H38" s="46">
        <f>SUM(H39:H42)</f>
        <v>0</v>
      </c>
      <c r="I38" s="46">
        <f>SUM(I39:I42)</f>
        <v>0</v>
      </c>
      <c r="J38" s="100">
        <f t="shared" si="1"/>
        <v>0</v>
      </c>
      <c r="K38" s="365"/>
    </row>
    <row r="39" spans="2:11" ht="14.25" thickTop="1" thickBot="1" x14ac:dyDescent="0.25">
      <c r="B39" s="365"/>
      <c r="C39" s="633"/>
      <c r="D39" s="634"/>
      <c r="E39" s="635" t="s">
        <v>6</v>
      </c>
      <c r="F39" s="626"/>
      <c r="G39" s="626"/>
      <c r="H39" s="626"/>
      <c r="I39" s="626"/>
      <c r="J39" s="631">
        <f t="shared" si="1"/>
        <v>0</v>
      </c>
      <c r="K39" s="365"/>
    </row>
    <row r="40" spans="2:11" ht="14.25" thickTop="1" thickBot="1" x14ac:dyDescent="0.25">
      <c r="B40" s="365"/>
      <c r="C40" s="633"/>
      <c r="D40" s="634"/>
      <c r="E40" s="635" t="s">
        <v>113</v>
      </c>
      <c r="F40" s="632"/>
      <c r="G40" s="632"/>
      <c r="H40" s="632"/>
      <c r="I40" s="632"/>
      <c r="J40" s="631">
        <f t="shared" si="1"/>
        <v>0</v>
      </c>
      <c r="K40" s="365"/>
    </row>
    <row r="41" spans="2:11" ht="14.25" thickTop="1" thickBot="1" x14ac:dyDescent="0.25">
      <c r="B41" s="365"/>
      <c r="C41" s="633"/>
      <c r="D41" s="634"/>
      <c r="E41" s="635" t="s">
        <v>68</v>
      </c>
      <c r="F41" s="632"/>
      <c r="G41" s="632"/>
      <c r="H41" s="632"/>
      <c r="I41" s="632"/>
      <c r="J41" s="631">
        <f t="shared" si="1"/>
        <v>0</v>
      </c>
      <c r="K41" s="365"/>
    </row>
    <row r="42" spans="2:11" ht="14.25" thickTop="1" thickBot="1" x14ac:dyDescent="0.25">
      <c r="B42" s="365"/>
      <c r="C42" s="633"/>
      <c r="D42" s="634"/>
      <c r="E42" s="121" t="s">
        <v>122</v>
      </c>
      <c r="F42" s="632"/>
      <c r="G42" s="632"/>
      <c r="H42" s="632"/>
      <c r="I42" s="632"/>
      <c r="J42" s="631">
        <f t="shared" si="1"/>
        <v>0</v>
      </c>
      <c r="K42" s="365"/>
    </row>
    <row r="43" spans="2:11" ht="17.25" thickTop="1" thickBot="1" x14ac:dyDescent="0.25">
      <c r="B43" s="365"/>
      <c r="C43" s="633"/>
      <c r="D43" s="791" t="s">
        <v>69</v>
      </c>
      <c r="E43" s="792"/>
      <c r="F43" s="46">
        <f>SUM(F44:F54)</f>
        <v>0</v>
      </c>
      <c r="G43" s="46">
        <f>SUM(G44:G54)</f>
        <v>0</v>
      </c>
      <c r="H43" s="46">
        <f>SUM(H44:H54)</f>
        <v>0</v>
      </c>
      <c r="I43" s="46">
        <f>SUM(I44:I54)</f>
        <v>0</v>
      </c>
      <c r="J43" s="105">
        <f>SUM(F43:I43)</f>
        <v>0</v>
      </c>
      <c r="K43" s="365"/>
    </row>
    <row r="44" spans="2:11" ht="14.25" customHeight="1" thickTop="1" thickBot="1" x14ac:dyDescent="0.25">
      <c r="B44" s="365"/>
      <c r="C44" s="633"/>
      <c r="D44" s="70"/>
      <c r="E44" s="635" t="s">
        <v>53</v>
      </c>
      <c r="F44" s="632"/>
      <c r="G44" s="632"/>
      <c r="H44" s="632"/>
      <c r="I44" s="632"/>
      <c r="J44" s="631">
        <f>SUM(F44:I44)</f>
        <v>0</v>
      </c>
      <c r="K44" s="365"/>
    </row>
    <row r="45" spans="2:11" ht="14.25" customHeight="1" thickTop="1" thickBot="1" x14ac:dyDescent="0.25">
      <c r="B45" s="365"/>
      <c r="C45" s="633"/>
      <c r="D45" s="70"/>
      <c r="E45" s="635" t="s">
        <v>38</v>
      </c>
      <c r="F45" s="632"/>
      <c r="G45" s="632"/>
      <c r="H45" s="632"/>
      <c r="I45" s="632"/>
      <c r="J45" s="631">
        <f t="shared" si="1"/>
        <v>0</v>
      </c>
      <c r="K45" s="365"/>
    </row>
    <row r="46" spans="2:11" ht="14.25" customHeight="1" thickTop="1" thickBot="1" x14ac:dyDescent="0.25">
      <c r="B46" s="365"/>
      <c r="C46" s="633"/>
      <c r="D46" s="634"/>
      <c r="E46" s="636" t="s">
        <v>130</v>
      </c>
      <c r="F46" s="632"/>
      <c r="G46" s="632"/>
      <c r="H46" s="632"/>
      <c r="I46" s="632"/>
      <c r="J46" s="631">
        <f>SUM(F46:I46)</f>
        <v>0</v>
      </c>
      <c r="K46" s="365"/>
    </row>
    <row r="47" spans="2:11" ht="14.25" customHeight="1" thickTop="1" thickBot="1" x14ac:dyDescent="0.25">
      <c r="B47" s="365"/>
      <c r="C47" s="633"/>
      <c r="D47" s="637"/>
      <c r="E47" s="635" t="s">
        <v>48</v>
      </c>
      <c r="F47" s="632"/>
      <c r="G47" s="632"/>
      <c r="H47" s="632"/>
      <c r="I47" s="632"/>
      <c r="J47" s="631">
        <f t="shared" si="1"/>
        <v>0</v>
      </c>
      <c r="K47" s="365"/>
    </row>
    <row r="48" spans="2:11" ht="14.25" customHeight="1" thickTop="1" thickBot="1" x14ac:dyDescent="0.25">
      <c r="B48" s="365"/>
      <c r="C48" s="633"/>
      <c r="D48" s="634"/>
      <c r="E48" s="635" t="s">
        <v>123</v>
      </c>
      <c r="F48" s="632"/>
      <c r="G48" s="632"/>
      <c r="H48" s="632"/>
      <c r="I48" s="632"/>
      <c r="J48" s="638">
        <f t="shared" si="1"/>
        <v>0</v>
      </c>
      <c r="K48" s="365"/>
    </row>
    <row r="49" spans="1:12" ht="14.25" customHeight="1" thickTop="1" thickBot="1" x14ac:dyDescent="0.25">
      <c r="B49" s="365"/>
      <c r="C49" s="633"/>
      <c r="D49" s="639"/>
      <c r="E49" s="635" t="s">
        <v>43</v>
      </c>
      <c r="F49" s="632"/>
      <c r="G49" s="632"/>
      <c r="H49" s="632"/>
      <c r="I49" s="632"/>
      <c r="J49" s="638">
        <f t="shared" si="1"/>
        <v>0</v>
      </c>
      <c r="K49" s="365"/>
    </row>
    <row r="50" spans="1:12" ht="14.25" customHeight="1" thickTop="1" thickBot="1" x14ac:dyDescent="0.25">
      <c r="B50" s="365"/>
      <c r="C50" s="633"/>
      <c r="D50" s="639"/>
      <c r="E50" s="635" t="s">
        <v>70</v>
      </c>
      <c r="F50" s="632"/>
      <c r="G50" s="632"/>
      <c r="H50" s="632"/>
      <c r="I50" s="632"/>
      <c r="J50" s="638">
        <f t="shared" si="1"/>
        <v>0</v>
      </c>
      <c r="K50" s="365"/>
    </row>
    <row r="51" spans="1:12" ht="14.25" customHeight="1" thickTop="1" thickBot="1" x14ac:dyDescent="0.25">
      <c r="B51" s="365"/>
      <c r="C51" s="633"/>
      <c r="D51" s="639"/>
      <c r="E51" s="635" t="s">
        <v>71</v>
      </c>
      <c r="F51" s="632"/>
      <c r="G51" s="632"/>
      <c r="H51" s="632"/>
      <c r="I51" s="632"/>
      <c r="J51" s="638">
        <f t="shared" si="1"/>
        <v>0</v>
      </c>
      <c r="K51" s="365"/>
    </row>
    <row r="52" spans="1:12" ht="14.25" customHeight="1" thickTop="1" thickBot="1" x14ac:dyDescent="0.25">
      <c r="B52" s="365"/>
      <c r="C52" s="633"/>
      <c r="D52" s="639"/>
      <c r="E52" s="635" t="s">
        <v>72</v>
      </c>
      <c r="F52" s="632"/>
      <c r="G52" s="632"/>
      <c r="H52" s="632"/>
      <c r="I52" s="632"/>
      <c r="J52" s="638">
        <f t="shared" si="1"/>
        <v>0</v>
      </c>
      <c r="K52" s="365"/>
    </row>
    <row r="53" spans="1:12" ht="14.25" customHeight="1" thickTop="1" thickBot="1" x14ac:dyDescent="0.25">
      <c r="A53" s="72"/>
      <c r="B53" s="365"/>
      <c r="C53" s="633"/>
      <c r="D53" s="639"/>
      <c r="E53" s="124" t="s">
        <v>114</v>
      </c>
      <c r="F53" s="632"/>
      <c r="G53" s="632"/>
      <c r="H53" s="632"/>
      <c r="I53" s="632"/>
      <c r="J53" s="638">
        <f t="shared" si="1"/>
        <v>0</v>
      </c>
      <c r="K53" s="365"/>
    </row>
    <row r="54" spans="1:12" ht="14.25" customHeight="1" thickTop="1" thickBot="1" x14ac:dyDescent="0.25">
      <c r="B54" s="365"/>
      <c r="C54" s="633"/>
      <c r="D54" s="640"/>
      <c r="E54" s="635" t="s">
        <v>73</v>
      </c>
      <c r="F54" s="632"/>
      <c r="G54" s="632"/>
      <c r="H54" s="632"/>
      <c r="I54" s="632"/>
      <c r="J54" s="638">
        <f t="shared" si="1"/>
        <v>0</v>
      </c>
      <c r="K54" s="365"/>
    </row>
    <row r="55" spans="1:12" ht="17.25" thickTop="1" thickBot="1" x14ac:dyDescent="0.25">
      <c r="B55" s="365"/>
      <c r="C55" s="633"/>
      <c r="D55" s="793" t="s">
        <v>112</v>
      </c>
      <c r="E55" s="794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65"/>
      <c r="L55" s="614"/>
    </row>
    <row r="56" spans="1:12" ht="14.25" customHeight="1" thickTop="1" thickBot="1" x14ac:dyDescent="0.25">
      <c r="B56" s="365"/>
      <c r="C56" s="633"/>
      <c r="D56" s="126"/>
      <c r="E56" s="635" t="s">
        <v>75</v>
      </c>
      <c r="F56" s="632"/>
      <c r="G56" s="632"/>
      <c r="H56" s="632"/>
      <c r="I56" s="632"/>
      <c r="J56" s="106">
        <f>SUM(F56:F56:I56)</f>
        <v>0</v>
      </c>
      <c r="K56" s="365"/>
    </row>
    <row r="57" spans="1:12" ht="14.25" customHeight="1" thickTop="1" thickBot="1" x14ac:dyDescent="0.25">
      <c r="B57" s="365"/>
      <c r="C57" s="633"/>
      <c r="D57" s="70"/>
      <c r="E57" s="635" t="s">
        <v>76</v>
      </c>
      <c r="F57" s="632"/>
      <c r="G57" s="632"/>
      <c r="H57" s="632"/>
      <c r="I57" s="632"/>
      <c r="J57" s="106">
        <f>(I57+H57+G57+F57)</f>
        <v>0</v>
      </c>
      <c r="K57" s="365"/>
    </row>
    <row r="58" spans="1:12" ht="14.25" customHeight="1" thickTop="1" thickBot="1" x14ac:dyDescent="0.25">
      <c r="B58" s="365"/>
      <c r="C58" s="633"/>
      <c r="D58" s="70"/>
      <c r="E58" s="635" t="s">
        <v>38</v>
      </c>
      <c r="F58" s="632"/>
      <c r="G58" s="632"/>
      <c r="H58" s="632"/>
      <c r="I58" s="632"/>
      <c r="J58" s="106">
        <f>(I58+H58+G58+F58)</f>
        <v>0</v>
      </c>
      <c r="K58" s="365"/>
    </row>
    <row r="59" spans="1:12" ht="14.25" customHeight="1" thickTop="1" thickBot="1" x14ac:dyDescent="0.25">
      <c r="B59" s="365"/>
      <c r="C59" s="633"/>
      <c r="D59" s="70"/>
      <c r="E59" s="635" t="s">
        <v>52</v>
      </c>
      <c r="F59" s="632"/>
      <c r="G59" s="632"/>
      <c r="H59" s="632"/>
      <c r="I59" s="632"/>
      <c r="J59" s="106">
        <f>(I59+H59+G59+F59)</f>
        <v>0</v>
      </c>
      <c r="K59" s="365"/>
    </row>
    <row r="60" spans="1:12" ht="14.25" customHeight="1" thickTop="1" thickBot="1" x14ac:dyDescent="0.25">
      <c r="B60" s="365"/>
      <c r="C60" s="633"/>
      <c r="D60" s="127"/>
      <c r="E60" s="635" t="s">
        <v>74</v>
      </c>
      <c r="F60" s="632"/>
      <c r="G60" s="632"/>
      <c r="H60" s="632"/>
      <c r="I60" s="632"/>
      <c r="J60" s="106">
        <f>SUM(F60:F60:I60)</f>
        <v>0</v>
      </c>
      <c r="K60" s="365"/>
    </row>
    <row r="61" spans="1:12" ht="14.25" customHeight="1" thickTop="1" thickBot="1" x14ac:dyDescent="0.25">
      <c r="B61" s="365"/>
      <c r="C61" s="633"/>
      <c r="D61" s="127"/>
      <c r="E61" s="641" t="s">
        <v>156</v>
      </c>
      <c r="F61" s="632"/>
      <c r="G61" s="632"/>
      <c r="H61" s="632"/>
      <c r="I61" s="632"/>
      <c r="J61" s="106">
        <f>SUM(F61:F61:I61)</f>
        <v>0</v>
      </c>
      <c r="K61" s="365"/>
    </row>
    <row r="62" spans="1:12" ht="14.25" customHeight="1" thickTop="1" thickBot="1" x14ac:dyDescent="0.25">
      <c r="B62" s="365"/>
      <c r="C62" s="633"/>
      <c r="D62" s="127"/>
      <c r="E62" s="635" t="s">
        <v>51</v>
      </c>
      <c r="F62" s="632"/>
      <c r="G62" s="632"/>
      <c r="H62" s="632"/>
      <c r="I62" s="632"/>
      <c r="J62" s="106">
        <f>SUM(F62:F62:I62)</f>
        <v>0</v>
      </c>
      <c r="K62" s="365"/>
    </row>
    <row r="63" spans="1:12" ht="14.25" customHeight="1" thickTop="1" thickBot="1" x14ac:dyDescent="0.25">
      <c r="B63" s="365"/>
      <c r="C63" s="633"/>
      <c r="D63" s="127"/>
      <c r="E63" s="641" t="s">
        <v>131</v>
      </c>
      <c r="F63" s="632"/>
      <c r="G63" s="632"/>
      <c r="H63" s="632"/>
      <c r="I63" s="632"/>
      <c r="J63" s="106">
        <f>SUM(F63:F63:I63)</f>
        <v>0</v>
      </c>
      <c r="K63" s="365"/>
    </row>
    <row r="64" spans="1:12" ht="14.25" customHeight="1" thickTop="1" thickBot="1" x14ac:dyDescent="0.25">
      <c r="B64" s="365"/>
      <c r="C64" s="633"/>
      <c r="D64" s="70"/>
      <c r="E64" s="641" t="s">
        <v>132</v>
      </c>
      <c r="F64" s="632"/>
      <c r="G64" s="632"/>
      <c r="H64" s="632"/>
      <c r="I64" s="632"/>
      <c r="J64" s="106">
        <f>SUM(F64:F64:I64)</f>
        <v>0</v>
      </c>
      <c r="K64" s="633"/>
    </row>
    <row r="65" spans="2:11" ht="3.75" customHeight="1" thickTop="1" thickBot="1" x14ac:dyDescent="0.25">
      <c r="B65" s="642"/>
      <c r="C65" s="643"/>
      <c r="D65" s="49"/>
      <c r="E65" s="644"/>
      <c r="F65" s="51"/>
      <c r="G65" s="51"/>
      <c r="H65" s="51"/>
      <c r="I65" s="52"/>
      <c r="J65" s="645"/>
      <c r="K65" s="643"/>
    </row>
    <row r="66" spans="2:11" ht="13.5" thickTop="1" x14ac:dyDescent="0.2">
      <c r="B66" s="365"/>
      <c r="C66" s="795" t="s">
        <v>27</v>
      </c>
      <c r="D66" s="796"/>
      <c r="E66" s="796"/>
      <c r="F66" s="796"/>
      <c r="G66" s="796"/>
      <c r="H66" s="796"/>
      <c r="I66" s="797"/>
      <c r="J66" s="804">
        <f>(J71+J73+J74+J75+J79+J80+J81+J82+J84+J86+J37+J48+J50+J51+J54+J56+J57+J58+J62)</f>
        <v>5</v>
      </c>
      <c r="K66" s="365"/>
    </row>
    <row r="67" spans="2:11" x14ac:dyDescent="0.2">
      <c r="B67" s="365"/>
      <c r="C67" s="798"/>
      <c r="D67" s="799"/>
      <c r="E67" s="799"/>
      <c r="F67" s="799"/>
      <c r="G67" s="799"/>
      <c r="H67" s="799"/>
      <c r="I67" s="800"/>
      <c r="J67" s="805"/>
      <c r="K67" s="365"/>
    </row>
    <row r="68" spans="2:11" ht="13.5" thickBot="1" x14ac:dyDescent="0.25">
      <c r="B68" s="365"/>
      <c r="C68" s="801"/>
      <c r="D68" s="802"/>
      <c r="E68" s="802"/>
      <c r="F68" s="802"/>
      <c r="G68" s="802"/>
      <c r="H68" s="802"/>
      <c r="I68" s="803"/>
      <c r="J68" s="806"/>
      <c r="K68" s="633"/>
    </row>
    <row r="69" spans="2:11" ht="14.25" customHeight="1" thickTop="1" thickBot="1" x14ac:dyDescent="0.25">
      <c r="B69" s="646"/>
      <c r="C69" s="16"/>
      <c r="D69" s="16"/>
      <c r="E69" s="16"/>
      <c r="F69" s="647"/>
      <c r="G69" s="647"/>
      <c r="H69" s="647"/>
      <c r="I69" s="648"/>
      <c r="J69" s="649"/>
      <c r="K69" s="365"/>
    </row>
    <row r="70" spans="2:11" ht="15.95" customHeight="1" thickTop="1" thickBot="1" x14ac:dyDescent="0.25">
      <c r="B70" s="646"/>
      <c r="C70" s="16"/>
      <c r="D70" s="791" t="s">
        <v>133</v>
      </c>
      <c r="E70" s="792"/>
      <c r="F70" s="46">
        <f>(F71)</f>
        <v>2</v>
      </c>
      <c r="G70" s="46">
        <f>(G71)</f>
        <v>0</v>
      </c>
      <c r="H70" s="46">
        <f>(H71)</f>
        <v>0</v>
      </c>
      <c r="I70" s="46">
        <f>(I71)</f>
        <v>0</v>
      </c>
      <c r="J70" s="46">
        <f>SUM(F70:I70)</f>
        <v>2</v>
      </c>
      <c r="K70" s="365"/>
    </row>
    <row r="71" spans="2:11" ht="14.25" customHeight="1" thickTop="1" thickBot="1" x14ac:dyDescent="0.25">
      <c r="B71" s="646"/>
      <c r="C71" s="16"/>
      <c r="D71" s="634"/>
      <c r="E71" s="650" t="s">
        <v>117</v>
      </c>
      <c r="F71" s="632">
        <v>2</v>
      </c>
      <c r="G71" s="632"/>
      <c r="H71" s="632"/>
      <c r="I71" s="632"/>
      <c r="J71" s="638">
        <f>SUM(F71:I71)</f>
        <v>2</v>
      </c>
      <c r="K71" s="365"/>
    </row>
    <row r="72" spans="2:11" ht="14.25" customHeight="1" thickTop="1" thickBot="1" x14ac:dyDescent="0.25">
      <c r="B72" s="365"/>
      <c r="C72" s="651"/>
      <c r="D72" s="791" t="s">
        <v>134</v>
      </c>
      <c r="E72" s="792"/>
      <c r="F72" s="46">
        <f>SUM(F73:F75)</f>
        <v>1</v>
      </c>
      <c r="G72" s="46">
        <f>SUM(G73:G75)</f>
        <v>0</v>
      </c>
      <c r="H72" s="46">
        <f>SUM(H73:H75)</f>
        <v>0</v>
      </c>
      <c r="I72" s="46">
        <f>SUM(I73:I75)</f>
        <v>0</v>
      </c>
      <c r="J72" s="46">
        <f t="shared" ref="J72:J86" si="2">SUM(F72:I72)</f>
        <v>1</v>
      </c>
      <c r="K72" s="365"/>
    </row>
    <row r="73" spans="2:11" ht="14.25" thickTop="1" thickBot="1" x14ac:dyDescent="0.25">
      <c r="B73" s="365"/>
      <c r="C73" s="651"/>
      <c r="D73" s="634"/>
      <c r="E73" s="650" t="s">
        <v>28</v>
      </c>
      <c r="F73" s="632"/>
      <c r="G73" s="632"/>
      <c r="H73" s="632"/>
      <c r="I73" s="632"/>
      <c r="J73" s="638">
        <f t="shared" si="2"/>
        <v>0</v>
      </c>
      <c r="K73" s="365"/>
    </row>
    <row r="74" spans="2:11" ht="14.25" thickTop="1" thickBot="1" x14ac:dyDescent="0.25">
      <c r="B74" s="365"/>
      <c r="C74" s="651"/>
      <c r="D74" s="634"/>
      <c r="E74" s="652" t="s">
        <v>77</v>
      </c>
      <c r="F74" s="632">
        <v>1</v>
      </c>
      <c r="G74" s="632"/>
      <c r="H74" s="632"/>
      <c r="I74" s="632"/>
      <c r="J74" s="638">
        <f t="shared" si="2"/>
        <v>1</v>
      </c>
      <c r="K74" s="365"/>
    </row>
    <row r="75" spans="2:11" ht="14.25" thickTop="1" thickBot="1" x14ac:dyDescent="0.25">
      <c r="B75" s="365"/>
      <c r="C75" s="651"/>
      <c r="D75" s="637"/>
      <c r="E75" s="653" t="s">
        <v>174</v>
      </c>
      <c r="F75" s="632"/>
      <c r="G75" s="632"/>
      <c r="H75" s="632"/>
      <c r="I75" s="632"/>
      <c r="J75" s="649">
        <f t="shared" si="2"/>
        <v>0</v>
      </c>
      <c r="K75" s="365"/>
    </row>
    <row r="76" spans="2:11" ht="35.25" customHeight="1" thickTop="1" thickBot="1" x14ac:dyDescent="0.3">
      <c r="B76" s="365"/>
      <c r="C76" s="818" t="s">
        <v>49</v>
      </c>
      <c r="D76" s="819"/>
      <c r="E76" s="819"/>
      <c r="F76" s="819"/>
      <c r="G76" s="819"/>
      <c r="H76" s="819"/>
      <c r="I76" s="820"/>
      <c r="J76" s="202">
        <f>(H247-J66)</f>
        <v>121</v>
      </c>
      <c r="K76" s="365"/>
    </row>
    <row r="77" spans="2:11" ht="17.25" thickTop="1" thickBot="1" x14ac:dyDescent="0.3">
      <c r="B77" s="365"/>
      <c r="C77" s="616"/>
      <c r="D77" s="821" t="s">
        <v>136</v>
      </c>
      <c r="E77" s="822"/>
      <c r="F77" s="654"/>
      <c r="G77" s="654"/>
      <c r="H77" s="654"/>
      <c r="I77" s="654"/>
      <c r="J77" s="225">
        <f>SUM(F77:I77)</f>
        <v>0</v>
      </c>
      <c r="K77" s="365"/>
    </row>
    <row r="78" spans="2:11" ht="17.25" thickTop="1" thickBot="1" x14ac:dyDescent="0.3">
      <c r="B78" s="365"/>
      <c r="C78" s="616"/>
      <c r="D78" s="821" t="s">
        <v>135</v>
      </c>
      <c r="E78" s="822"/>
      <c r="F78" s="117">
        <f>(F79+F80+F81+F82+F83+F84+F85+F86)</f>
        <v>3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6">
        <f>SUM(F78:I78)</f>
        <v>3</v>
      </c>
      <c r="K78" s="365"/>
    </row>
    <row r="79" spans="2:11" ht="14.25" customHeight="1" thickTop="1" thickBot="1" x14ac:dyDescent="0.25">
      <c r="B79" s="365"/>
      <c r="C79" s="616"/>
      <c r="D79" s="634"/>
      <c r="E79" s="650" t="s">
        <v>39</v>
      </c>
      <c r="F79" s="654"/>
      <c r="G79" s="654"/>
      <c r="H79" s="654"/>
      <c r="I79" s="654"/>
      <c r="J79" s="655">
        <f t="shared" si="2"/>
        <v>0</v>
      </c>
      <c r="K79" s="365"/>
    </row>
    <row r="80" spans="2:11" ht="14.25" customHeight="1" thickTop="1" thickBot="1" x14ac:dyDescent="0.25">
      <c r="B80" s="365"/>
      <c r="C80" s="616"/>
      <c r="D80" s="634"/>
      <c r="E80" s="652" t="s">
        <v>78</v>
      </c>
      <c r="F80" s="654">
        <v>2</v>
      </c>
      <c r="G80" s="654"/>
      <c r="H80" s="654"/>
      <c r="I80" s="654"/>
      <c r="J80" s="656">
        <f>SUM(F80:I80)</f>
        <v>2</v>
      </c>
      <c r="K80" s="365"/>
    </row>
    <row r="81" spans="2:12" ht="14.25" customHeight="1" thickTop="1" thickBot="1" x14ac:dyDescent="0.25">
      <c r="B81" s="365"/>
      <c r="C81" s="616"/>
      <c r="D81" s="634"/>
      <c r="E81" s="652" t="s">
        <v>79</v>
      </c>
      <c r="F81" s="654"/>
      <c r="G81" s="654"/>
      <c r="H81" s="654"/>
      <c r="I81" s="654"/>
      <c r="J81" s="656">
        <f t="shared" si="2"/>
        <v>0</v>
      </c>
      <c r="K81" s="365"/>
    </row>
    <row r="82" spans="2:12" ht="14.25" customHeight="1" thickTop="1" thickBot="1" x14ac:dyDescent="0.25">
      <c r="B82" s="365"/>
      <c r="C82" s="616"/>
      <c r="D82" s="634"/>
      <c r="E82" s="652" t="s">
        <v>80</v>
      </c>
      <c r="F82" s="654"/>
      <c r="G82" s="654"/>
      <c r="H82" s="654"/>
      <c r="I82" s="654"/>
      <c r="J82" s="656">
        <f t="shared" si="2"/>
        <v>0</v>
      </c>
      <c r="K82" s="365"/>
    </row>
    <row r="83" spans="2:12" ht="14.25" customHeight="1" thickTop="1" thickBot="1" x14ac:dyDescent="0.25">
      <c r="B83" s="365"/>
      <c r="C83" s="616"/>
      <c r="D83" s="634"/>
      <c r="E83" s="652" t="s">
        <v>81</v>
      </c>
      <c r="F83" s="654"/>
      <c r="G83" s="654"/>
      <c r="H83" s="654"/>
      <c r="I83" s="654"/>
      <c r="J83" s="656">
        <f t="shared" si="2"/>
        <v>0</v>
      </c>
      <c r="K83" s="365"/>
    </row>
    <row r="84" spans="2:12" ht="14.25" customHeight="1" thickTop="1" thickBot="1" x14ac:dyDescent="0.25">
      <c r="B84" s="365"/>
      <c r="C84" s="616"/>
      <c r="D84" s="634"/>
      <c r="E84" s="652" t="s">
        <v>82</v>
      </c>
      <c r="F84" s="654"/>
      <c r="G84" s="654"/>
      <c r="H84" s="654"/>
      <c r="I84" s="654"/>
      <c r="J84" s="656">
        <f t="shared" si="2"/>
        <v>0</v>
      </c>
      <c r="K84" s="365"/>
    </row>
    <row r="85" spans="2:12" ht="14.25" customHeight="1" thickTop="1" thickBot="1" x14ac:dyDescent="0.25">
      <c r="B85" s="365"/>
      <c r="C85" s="616"/>
      <c r="D85" s="634"/>
      <c r="E85" s="652" t="s">
        <v>83</v>
      </c>
      <c r="F85" s="654">
        <v>1</v>
      </c>
      <c r="G85" s="654"/>
      <c r="H85" s="654"/>
      <c r="I85" s="654"/>
      <c r="J85" s="656">
        <f t="shared" si="2"/>
        <v>1</v>
      </c>
      <c r="K85" s="365"/>
    </row>
    <row r="86" spans="2:12" ht="14.25" customHeight="1" thickTop="1" thickBot="1" x14ac:dyDescent="0.25">
      <c r="B86" s="365"/>
      <c r="C86" s="616"/>
      <c r="D86" s="634"/>
      <c r="E86" s="635" t="s">
        <v>41</v>
      </c>
      <c r="F86" s="654"/>
      <c r="G86" s="654"/>
      <c r="H86" s="654"/>
      <c r="I86" s="654"/>
      <c r="J86" s="656">
        <f t="shared" si="2"/>
        <v>0</v>
      </c>
      <c r="K86" s="365"/>
    </row>
    <row r="87" spans="2:12" ht="4.5" customHeight="1" thickTop="1" thickBot="1" x14ac:dyDescent="0.25">
      <c r="B87" s="365"/>
      <c r="C87" s="10" t="s">
        <v>11</v>
      </c>
      <c r="D87" s="633"/>
      <c r="E87" s="365"/>
      <c r="F87" s="616"/>
      <c r="G87" s="616"/>
      <c r="H87" s="616"/>
      <c r="I87" s="616"/>
      <c r="J87" s="616"/>
      <c r="K87" s="616"/>
    </row>
    <row r="88" spans="2:12" ht="14.25" customHeight="1" thickTop="1" thickBot="1" x14ac:dyDescent="0.25">
      <c r="B88" s="365"/>
      <c r="C88" s="795" t="s">
        <v>84</v>
      </c>
      <c r="D88" s="796"/>
      <c r="E88" s="796"/>
      <c r="F88" s="796"/>
      <c r="G88" s="797"/>
      <c r="H88" s="787" t="s">
        <v>0</v>
      </c>
      <c r="I88" s="788"/>
      <c r="J88" s="365"/>
      <c r="K88" s="365"/>
    </row>
    <row r="89" spans="2:12" ht="14.25" customHeight="1" thickTop="1" thickBot="1" x14ac:dyDescent="0.25">
      <c r="B89" s="365"/>
      <c r="C89" s="798"/>
      <c r="D89" s="799"/>
      <c r="E89" s="799"/>
      <c r="F89" s="799"/>
      <c r="G89" s="800"/>
      <c r="H89" s="823">
        <f>SUM(H91:I94)</f>
        <v>0</v>
      </c>
      <c r="I89" s="823"/>
      <c r="J89" s="365"/>
      <c r="K89" s="365"/>
    </row>
    <row r="90" spans="2:12" ht="12.75" customHeight="1" thickTop="1" thickBot="1" x14ac:dyDescent="0.25">
      <c r="B90" s="365"/>
      <c r="C90" s="801"/>
      <c r="D90" s="802"/>
      <c r="E90" s="802"/>
      <c r="F90" s="802"/>
      <c r="G90" s="803"/>
      <c r="H90" s="823"/>
      <c r="I90" s="823"/>
      <c r="J90" s="365"/>
      <c r="K90" s="365"/>
      <c r="L90" s="617"/>
    </row>
    <row r="91" spans="2:12" ht="14.25" customHeight="1" thickTop="1" thickBot="1" x14ac:dyDescent="0.25">
      <c r="B91" s="365"/>
      <c r="C91" s="633"/>
      <c r="D91" s="616"/>
      <c r="E91" s="813" t="s">
        <v>138</v>
      </c>
      <c r="F91" s="814"/>
      <c r="G91" s="657"/>
      <c r="H91" s="815">
        <f>SUM(F91:G91)</f>
        <v>0</v>
      </c>
      <c r="I91" s="815"/>
      <c r="J91" s="365"/>
      <c r="K91" s="616"/>
    </row>
    <row r="92" spans="2:12" ht="14.25" customHeight="1" thickTop="1" thickBot="1" x14ac:dyDescent="0.25">
      <c r="B92" s="365"/>
      <c r="C92" s="633"/>
      <c r="D92" s="616"/>
      <c r="E92" s="658" t="s">
        <v>137</v>
      </c>
      <c r="F92" s="600"/>
      <c r="G92" s="657"/>
      <c r="H92" s="815">
        <f>SUM(F92:G92)</f>
        <v>0</v>
      </c>
      <c r="I92" s="815"/>
      <c r="J92" s="365"/>
      <c r="K92" s="616"/>
    </row>
    <row r="93" spans="2:12" ht="14.25" customHeight="1" thickTop="1" thickBot="1" x14ac:dyDescent="0.25">
      <c r="B93" s="365"/>
      <c r="C93" s="633"/>
      <c r="D93" s="616"/>
      <c r="E93" s="658" t="s">
        <v>139</v>
      </c>
      <c r="F93" s="600"/>
      <c r="G93" s="657"/>
      <c r="H93" s="815">
        <f>SUM(F93:G93)</f>
        <v>0</v>
      </c>
      <c r="I93" s="815"/>
      <c r="J93" s="365"/>
      <c r="K93" s="616"/>
    </row>
    <row r="94" spans="2:12" ht="14.25" customHeight="1" thickTop="1" thickBot="1" x14ac:dyDescent="0.25">
      <c r="B94" s="365"/>
      <c r="C94" s="10" t="s">
        <v>9</v>
      </c>
      <c r="D94" s="365"/>
      <c r="E94" s="816" t="s">
        <v>140</v>
      </c>
      <c r="F94" s="817"/>
      <c r="G94" s="659"/>
      <c r="H94" s="815">
        <f>SUM(F94:G94)</f>
        <v>0</v>
      </c>
      <c r="I94" s="815"/>
      <c r="J94" s="365"/>
      <c r="K94" s="616"/>
    </row>
    <row r="95" spans="2:12" ht="15" customHeight="1" thickTop="1" thickBot="1" x14ac:dyDescent="0.25">
      <c r="B95" s="365"/>
      <c r="C95" s="828" t="s">
        <v>141</v>
      </c>
      <c r="D95" s="829"/>
      <c r="E95" s="829"/>
      <c r="F95" s="829"/>
      <c r="G95" s="829"/>
      <c r="H95" s="830"/>
      <c r="I95" s="837" t="s">
        <v>0</v>
      </c>
      <c r="J95" s="838"/>
      <c r="K95" s="365"/>
      <c r="L95" s="617"/>
    </row>
    <row r="96" spans="2:12" ht="18" customHeight="1" thickTop="1" x14ac:dyDescent="0.2">
      <c r="B96" s="365"/>
      <c r="C96" s="831"/>
      <c r="D96" s="832"/>
      <c r="E96" s="832"/>
      <c r="F96" s="832"/>
      <c r="G96" s="832"/>
      <c r="H96" s="833"/>
      <c r="I96" s="771">
        <f>(I98+I137+I173+I211+I215+I218+I223+I227+I232+I237+I242)</f>
        <v>17</v>
      </c>
      <c r="J96" s="772"/>
      <c r="K96" s="365"/>
      <c r="L96" s="617"/>
    </row>
    <row r="97" spans="2:15" ht="21" customHeight="1" thickBot="1" x14ac:dyDescent="0.25">
      <c r="B97" s="365"/>
      <c r="C97" s="834"/>
      <c r="D97" s="835"/>
      <c r="E97" s="835"/>
      <c r="F97" s="835"/>
      <c r="G97" s="835"/>
      <c r="H97" s="836"/>
      <c r="I97" s="773"/>
      <c r="J97" s="774"/>
      <c r="K97" s="365"/>
      <c r="L97" s="617"/>
    </row>
    <row r="98" spans="2:15" ht="15" customHeight="1" thickTop="1" thickBot="1" x14ac:dyDescent="0.25">
      <c r="B98" s="365"/>
      <c r="C98" s="660"/>
      <c r="D98" s="138">
        <v>7.1</v>
      </c>
      <c r="E98" s="139" t="s">
        <v>124</v>
      </c>
      <c r="F98" s="618"/>
      <c r="G98" s="618"/>
      <c r="H98" s="618"/>
      <c r="I98" s="807">
        <f>(I99+I105+I111+I117+I121+I125+I131)</f>
        <v>0</v>
      </c>
      <c r="J98" s="807"/>
      <c r="K98" s="365"/>
    </row>
    <row r="99" spans="2:15" ht="12.75" customHeight="1" thickTop="1" thickBot="1" x14ac:dyDescent="0.25">
      <c r="B99" s="365"/>
      <c r="C99" s="651"/>
      <c r="D99" s="651"/>
      <c r="E99" s="203" t="s">
        <v>85</v>
      </c>
      <c r="F99" s="661"/>
      <c r="G99" s="661"/>
      <c r="H99" s="661"/>
      <c r="I99" s="839">
        <f>(I100+I101+I102+I103+I104)</f>
        <v>0</v>
      </c>
      <c r="J99" s="840"/>
      <c r="K99" s="365"/>
    </row>
    <row r="100" spans="2:15" ht="12.75" customHeight="1" thickTop="1" thickBot="1" x14ac:dyDescent="0.25">
      <c r="B100" s="365"/>
      <c r="C100" s="616"/>
      <c r="D100" s="616"/>
      <c r="E100" s="662" t="s">
        <v>42</v>
      </c>
      <c r="F100" s="663"/>
      <c r="G100" s="663"/>
      <c r="H100" s="664"/>
      <c r="I100" s="827"/>
      <c r="J100" s="827"/>
      <c r="K100" s="365"/>
    </row>
    <row r="101" spans="2:15" ht="15" customHeight="1" thickTop="1" thickBot="1" x14ac:dyDescent="0.25">
      <c r="B101" s="365"/>
      <c r="C101" s="616"/>
      <c r="D101" s="666"/>
      <c r="E101" s="667" t="s">
        <v>142</v>
      </c>
      <c r="F101" s="668"/>
      <c r="G101" s="668"/>
      <c r="H101" s="669"/>
      <c r="I101" s="824"/>
      <c r="J101" s="825"/>
      <c r="K101" s="616"/>
    </row>
    <row r="102" spans="2:15" ht="15" customHeight="1" thickTop="1" thickBot="1" x14ac:dyDescent="0.25">
      <c r="B102" s="365"/>
      <c r="C102" s="616"/>
      <c r="D102" s="616"/>
      <c r="E102" s="667" t="s">
        <v>22</v>
      </c>
      <c r="F102" s="668"/>
      <c r="G102" s="668"/>
      <c r="H102" s="669"/>
      <c r="I102" s="824"/>
      <c r="J102" s="825"/>
      <c r="K102" s="616"/>
    </row>
    <row r="103" spans="2:15" ht="15" customHeight="1" thickTop="1" thickBot="1" x14ac:dyDescent="0.25">
      <c r="B103" s="365"/>
      <c r="C103" s="616"/>
      <c r="D103" s="616"/>
      <c r="E103" s="667" t="s">
        <v>21</v>
      </c>
      <c r="F103" s="668"/>
      <c r="G103" s="668"/>
      <c r="H103" s="669"/>
      <c r="I103" s="824"/>
      <c r="J103" s="825"/>
      <c r="K103" s="616"/>
    </row>
    <row r="104" spans="2:15" ht="15" customHeight="1" thickTop="1" thickBot="1" x14ac:dyDescent="0.25">
      <c r="B104" s="365"/>
      <c r="C104" s="616"/>
      <c r="D104" s="616"/>
      <c r="E104" s="670" t="s">
        <v>143</v>
      </c>
      <c r="F104" s="660"/>
      <c r="G104" s="660"/>
      <c r="H104" s="660"/>
      <c r="I104" s="826"/>
      <c r="J104" s="826"/>
      <c r="K104" s="616"/>
    </row>
    <row r="105" spans="2:15" ht="13.5" customHeight="1" thickTop="1" thickBot="1" x14ac:dyDescent="0.25">
      <c r="B105" s="365"/>
      <c r="C105" s="616"/>
      <c r="D105" s="616"/>
      <c r="E105" s="204" t="s">
        <v>29</v>
      </c>
      <c r="F105" s="671"/>
      <c r="G105" s="671"/>
      <c r="H105" s="671"/>
      <c r="I105" s="815">
        <f>SUM(I106:J110)</f>
        <v>0</v>
      </c>
      <c r="J105" s="815"/>
      <c r="K105" s="616"/>
    </row>
    <row r="106" spans="2:15" ht="13.5" customHeight="1" thickTop="1" thickBot="1" x14ac:dyDescent="0.25">
      <c r="B106" s="365"/>
      <c r="C106" s="616"/>
      <c r="D106" s="666"/>
      <c r="E106" s="662" t="s">
        <v>42</v>
      </c>
      <c r="F106" s="663"/>
      <c r="G106" s="663"/>
      <c r="H106" s="664"/>
      <c r="I106" s="827"/>
      <c r="J106" s="827"/>
      <c r="K106" s="616"/>
      <c r="L106" s="617"/>
    </row>
    <row r="107" spans="2:15" ht="14.25" thickTop="1" thickBot="1" x14ac:dyDescent="0.25">
      <c r="B107" s="365"/>
      <c r="C107" s="616"/>
      <c r="D107" s="666"/>
      <c r="E107" s="667" t="s">
        <v>142</v>
      </c>
      <c r="F107" s="668"/>
      <c r="G107" s="668"/>
      <c r="H107" s="669"/>
      <c r="I107" s="824"/>
      <c r="J107" s="825"/>
      <c r="K107" s="616"/>
      <c r="L107" s="617"/>
    </row>
    <row r="108" spans="2:15" ht="14.25" thickTop="1" thickBot="1" x14ac:dyDescent="0.25">
      <c r="B108" s="365"/>
      <c r="C108" s="616"/>
      <c r="D108" s="666"/>
      <c r="E108" s="667" t="s">
        <v>22</v>
      </c>
      <c r="F108" s="668"/>
      <c r="G108" s="668"/>
      <c r="H108" s="669"/>
      <c r="I108" s="824"/>
      <c r="J108" s="825"/>
      <c r="K108" s="616"/>
      <c r="L108" s="617"/>
    </row>
    <row r="109" spans="2:15" ht="14.25" thickTop="1" thickBot="1" x14ac:dyDescent="0.25">
      <c r="B109" s="365"/>
      <c r="C109" s="616"/>
      <c r="D109" s="666"/>
      <c r="E109" s="667" t="s">
        <v>21</v>
      </c>
      <c r="F109" s="668"/>
      <c r="G109" s="668"/>
      <c r="H109" s="669"/>
      <c r="I109" s="824"/>
      <c r="J109" s="825"/>
      <c r="K109" s="616"/>
      <c r="L109" s="617"/>
    </row>
    <row r="110" spans="2:15" ht="14.25" thickTop="1" thickBot="1" x14ac:dyDescent="0.25">
      <c r="B110" s="365"/>
      <c r="C110" s="616"/>
      <c r="D110" s="666"/>
      <c r="E110" s="672" t="s">
        <v>143</v>
      </c>
      <c r="F110" s="673"/>
      <c r="G110" s="673"/>
      <c r="H110" s="674"/>
      <c r="I110" s="826"/>
      <c r="J110" s="826"/>
      <c r="K110" s="616"/>
      <c r="L110" s="617"/>
    </row>
    <row r="111" spans="2:15" ht="14.25" thickTop="1" thickBot="1" x14ac:dyDescent="0.25">
      <c r="B111" s="365"/>
      <c r="C111" s="616"/>
      <c r="D111" s="666"/>
      <c r="E111" s="206" t="s">
        <v>86</v>
      </c>
      <c r="F111" s="671"/>
      <c r="G111" s="671"/>
      <c r="H111" s="675"/>
      <c r="I111" s="841">
        <f>(I112+I113+I114+I115+I116)</f>
        <v>0</v>
      </c>
      <c r="J111" s="842"/>
      <c r="K111" s="616"/>
      <c r="L111" s="617"/>
      <c r="O111" s="614"/>
    </row>
    <row r="112" spans="2:15" ht="14.25" thickTop="1" thickBot="1" x14ac:dyDescent="0.25">
      <c r="B112" s="365"/>
      <c r="C112" s="616"/>
      <c r="D112" s="666"/>
      <c r="E112" s="662" t="s">
        <v>42</v>
      </c>
      <c r="F112" s="663"/>
      <c r="G112" s="663"/>
      <c r="H112" s="664"/>
      <c r="I112" s="827"/>
      <c r="J112" s="827"/>
      <c r="K112" s="616"/>
      <c r="L112" s="617"/>
      <c r="O112" s="614"/>
    </row>
    <row r="113" spans="2:15" ht="14.25" thickTop="1" thickBot="1" x14ac:dyDescent="0.25">
      <c r="B113" s="365"/>
      <c r="C113" s="616"/>
      <c r="D113" s="666"/>
      <c r="E113" s="667" t="s">
        <v>142</v>
      </c>
      <c r="F113" s="668"/>
      <c r="G113" s="668"/>
      <c r="H113" s="669"/>
      <c r="I113" s="824"/>
      <c r="J113" s="825"/>
      <c r="K113" s="616"/>
      <c r="L113" s="617"/>
      <c r="O113" s="614"/>
    </row>
    <row r="114" spans="2:15" ht="14.25" thickTop="1" thickBot="1" x14ac:dyDescent="0.25">
      <c r="B114" s="365"/>
      <c r="C114" s="616"/>
      <c r="D114" s="666"/>
      <c r="E114" s="667" t="s">
        <v>22</v>
      </c>
      <c r="F114" s="668"/>
      <c r="G114" s="668"/>
      <c r="H114" s="669"/>
      <c r="I114" s="824"/>
      <c r="J114" s="825"/>
      <c r="K114" s="616"/>
      <c r="L114" s="617"/>
      <c r="O114" s="614"/>
    </row>
    <row r="115" spans="2:15" ht="14.25" thickTop="1" thickBot="1" x14ac:dyDescent="0.25">
      <c r="B115" s="365"/>
      <c r="C115" s="616"/>
      <c r="D115" s="666"/>
      <c r="E115" s="667" t="s">
        <v>21</v>
      </c>
      <c r="F115" s="668"/>
      <c r="G115" s="668"/>
      <c r="H115" s="669"/>
      <c r="I115" s="824"/>
      <c r="J115" s="825"/>
      <c r="K115" s="616"/>
      <c r="L115" s="617"/>
      <c r="O115" s="614"/>
    </row>
    <row r="116" spans="2:15" ht="14.25" thickTop="1" thickBot="1" x14ac:dyDescent="0.25">
      <c r="B116" s="365"/>
      <c r="C116" s="616"/>
      <c r="D116" s="666"/>
      <c r="E116" s="670" t="s">
        <v>143</v>
      </c>
      <c r="F116" s="660"/>
      <c r="G116" s="660"/>
      <c r="H116" s="660"/>
      <c r="I116" s="826"/>
      <c r="J116" s="826"/>
      <c r="K116" s="616"/>
      <c r="L116" s="617"/>
      <c r="O116" s="614"/>
    </row>
    <row r="117" spans="2:15" ht="14.25" thickTop="1" thickBot="1" x14ac:dyDescent="0.25">
      <c r="B117" s="365"/>
      <c r="C117" s="616"/>
      <c r="D117" s="666"/>
      <c r="E117" s="206" t="s">
        <v>88</v>
      </c>
      <c r="F117" s="671"/>
      <c r="G117" s="671"/>
      <c r="H117" s="675"/>
      <c r="I117" s="841">
        <f>I119+I120+I118</f>
        <v>0</v>
      </c>
      <c r="J117" s="842"/>
      <c r="K117" s="616"/>
      <c r="L117" s="617"/>
      <c r="O117" s="614"/>
    </row>
    <row r="118" spans="2:15" ht="14.25" thickTop="1" thickBot="1" x14ac:dyDescent="0.25">
      <c r="B118" s="365"/>
      <c r="C118" s="616"/>
      <c r="D118" s="666"/>
      <c r="E118" s="676" t="s">
        <v>144</v>
      </c>
      <c r="F118" s="677"/>
      <c r="G118" s="677"/>
      <c r="H118" s="677"/>
      <c r="I118" s="827"/>
      <c r="J118" s="827"/>
      <c r="K118" s="616"/>
      <c r="L118" s="617"/>
      <c r="O118" s="614"/>
    </row>
    <row r="119" spans="2:15" ht="14.25" thickTop="1" thickBot="1" x14ac:dyDescent="0.25">
      <c r="B119" s="365"/>
      <c r="C119" s="616"/>
      <c r="D119" s="666"/>
      <c r="E119" s="676" t="s">
        <v>46</v>
      </c>
      <c r="F119" s="678"/>
      <c r="G119" s="678"/>
      <c r="H119" s="678"/>
      <c r="I119" s="824"/>
      <c r="J119" s="825"/>
      <c r="K119" s="616"/>
      <c r="L119" s="617"/>
      <c r="O119" s="614"/>
    </row>
    <row r="120" spans="2:15" ht="14.25" thickTop="1" thickBot="1" x14ac:dyDescent="0.25">
      <c r="B120" s="365"/>
      <c r="C120" s="616"/>
      <c r="D120" s="666"/>
      <c r="E120" s="662" t="s">
        <v>45</v>
      </c>
      <c r="F120" s="678"/>
      <c r="G120" s="678"/>
      <c r="H120" s="679"/>
      <c r="I120" s="826"/>
      <c r="J120" s="826"/>
      <c r="K120" s="616"/>
      <c r="L120" s="617"/>
      <c r="O120" s="614"/>
    </row>
    <row r="121" spans="2:15" ht="14.25" thickTop="1" thickBot="1" x14ac:dyDescent="0.25">
      <c r="B121" s="365"/>
      <c r="C121" s="616"/>
      <c r="D121" s="666"/>
      <c r="E121" s="206" t="s">
        <v>89</v>
      </c>
      <c r="F121" s="671"/>
      <c r="G121" s="671"/>
      <c r="H121" s="671"/>
      <c r="I121" s="841">
        <f>I123+I124+I122</f>
        <v>0</v>
      </c>
      <c r="J121" s="842"/>
      <c r="K121" s="616"/>
      <c r="L121" s="617"/>
    </row>
    <row r="122" spans="2:15" ht="14.25" thickTop="1" thickBot="1" x14ac:dyDescent="0.25">
      <c r="B122" s="365"/>
      <c r="C122" s="616"/>
      <c r="D122" s="666"/>
      <c r="E122" s="676" t="s">
        <v>47</v>
      </c>
      <c r="F122" s="677"/>
      <c r="G122" s="677"/>
      <c r="H122" s="677"/>
      <c r="I122" s="827"/>
      <c r="J122" s="827"/>
      <c r="K122" s="616"/>
      <c r="L122" s="617"/>
    </row>
    <row r="123" spans="2:15" ht="14.25" thickTop="1" thickBot="1" x14ac:dyDescent="0.25">
      <c r="B123" s="365"/>
      <c r="C123" s="616"/>
      <c r="D123" s="666"/>
      <c r="E123" s="676" t="s">
        <v>46</v>
      </c>
      <c r="F123" s="678"/>
      <c r="G123" s="678"/>
      <c r="H123" s="678"/>
      <c r="I123" s="824"/>
      <c r="J123" s="825"/>
      <c r="K123" s="616"/>
      <c r="L123" s="617"/>
    </row>
    <row r="124" spans="2:15" ht="14.25" thickTop="1" thickBot="1" x14ac:dyDescent="0.25">
      <c r="B124" s="365"/>
      <c r="C124" s="616"/>
      <c r="D124" s="666"/>
      <c r="E124" s="662" t="s">
        <v>45</v>
      </c>
      <c r="F124" s="678"/>
      <c r="G124" s="678"/>
      <c r="H124" s="679"/>
      <c r="I124" s="826"/>
      <c r="J124" s="826"/>
      <c r="K124" s="616"/>
      <c r="L124" s="617"/>
    </row>
    <row r="125" spans="2:15" ht="14.25" thickTop="1" thickBot="1" x14ac:dyDescent="0.25">
      <c r="B125" s="365"/>
      <c r="C125" s="616"/>
      <c r="D125" s="666"/>
      <c r="E125" s="206" t="s">
        <v>90</v>
      </c>
      <c r="F125" s="671"/>
      <c r="G125" s="671"/>
      <c r="H125" s="671"/>
      <c r="I125" s="815">
        <f>(I126+I127+I128+I129+I130)</f>
        <v>0</v>
      </c>
      <c r="J125" s="815"/>
      <c r="K125" s="616"/>
      <c r="L125" s="617"/>
    </row>
    <row r="126" spans="2:15" ht="14.25" thickTop="1" thickBot="1" x14ac:dyDescent="0.25">
      <c r="B126" s="365"/>
      <c r="C126" s="616"/>
      <c r="D126" s="666"/>
      <c r="E126" s="662" t="s">
        <v>42</v>
      </c>
      <c r="F126" s="663"/>
      <c r="G126" s="663"/>
      <c r="H126" s="664"/>
      <c r="I126" s="827"/>
      <c r="J126" s="827"/>
      <c r="K126" s="616"/>
      <c r="L126" s="617"/>
    </row>
    <row r="127" spans="2:15" ht="14.25" thickTop="1" thickBot="1" x14ac:dyDescent="0.25">
      <c r="B127" s="365"/>
      <c r="C127" s="616"/>
      <c r="D127" s="666"/>
      <c r="E127" s="667" t="s">
        <v>142</v>
      </c>
      <c r="F127" s="668"/>
      <c r="G127" s="668"/>
      <c r="H127" s="669"/>
      <c r="I127" s="824"/>
      <c r="J127" s="825"/>
      <c r="K127" s="616"/>
      <c r="L127" s="617"/>
    </row>
    <row r="128" spans="2:15" ht="14.25" thickTop="1" thickBot="1" x14ac:dyDescent="0.25">
      <c r="B128" s="365"/>
      <c r="C128" s="616"/>
      <c r="D128" s="666"/>
      <c r="E128" s="667" t="s">
        <v>22</v>
      </c>
      <c r="F128" s="668"/>
      <c r="G128" s="668"/>
      <c r="H128" s="669"/>
      <c r="I128" s="824"/>
      <c r="J128" s="825"/>
      <c r="K128" s="616"/>
      <c r="L128" s="617"/>
    </row>
    <row r="129" spans="2:14" ht="14.25" thickTop="1" thickBot="1" x14ac:dyDescent="0.25">
      <c r="B129" s="365"/>
      <c r="C129" s="616"/>
      <c r="D129" s="666"/>
      <c r="E129" s="667" t="s">
        <v>21</v>
      </c>
      <c r="F129" s="668"/>
      <c r="G129" s="668"/>
      <c r="H129" s="669"/>
      <c r="I129" s="824"/>
      <c r="J129" s="825"/>
      <c r="K129" s="616"/>
      <c r="L129" s="617"/>
    </row>
    <row r="130" spans="2:14" ht="14.25" thickTop="1" thickBot="1" x14ac:dyDescent="0.25">
      <c r="B130" s="365"/>
      <c r="C130" s="616"/>
      <c r="D130" s="666"/>
      <c r="E130" s="670" t="s">
        <v>143</v>
      </c>
      <c r="F130" s="660"/>
      <c r="G130" s="660"/>
      <c r="H130" s="660"/>
      <c r="I130" s="826"/>
      <c r="J130" s="826"/>
      <c r="K130" s="616"/>
      <c r="L130" s="617"/>
    </row>
    <row r="131" spans="2:14" ht="14.25" thickTop="1" thickBot="1" x14ac:dyDescent="0.25">
      <c r="B131" s="365"/>
      <c r="C131" s="616"/>
      <c r="D131" s="666"/>
      <c r="E131" s="207" t="s">
        <v>87</v>
      </c>
      <c r="F131" s="671"/>
      <c r="G131" s="671"/>
      <c r="H131" s="671"/>
      <c r="I131" s="815">
        <f>(I132+I133++I134+I135+I136)</f>
        <v>0</v>
      </c>
      <c r="J131" s="815"/>
      <c r="K131" s="616"/>
      <c r="L131" s="617"/>
    </row>
    <row r="132" spans="2:14" ht="14.25" thickTop="1" thickBot="1" x14ac:dyDescent="0.25">
      <c r="B132" s="365"/>
      <c r="C132" s="616"/>
      <c r="D132" s="666"/>
      <c r="E132" s="662" t="s">
        <v>47</v>
      </c>
      <c r="F132" s="663"/>
      <c r="G132" s="663"/>
      <c r="H132" s="664"/>
      <c r="I132" s="826"/>
      <c r="J132" s="826"/>
      <c r="K132" s="616"/>
      <c r="L132" s="617"/>
    </row>
    <row r="133" spans="2:14" ht="14.25" thickTop="1" thickBot="1" x14ac:dyDescent="0.25">
      <c r="B133" s="365"/>
      <c r="C133" s="616"/>
      <c r="D133" s="666"/>
      <c r="E133" s="667" t="s">
        <v>142</v>
      </c>
      <c r="F133" s="668"/>
      <c r="G133" s="668"/>
      <c r="H133" s="669"/>
      <c r="I133" s="826"/>
      <c r="J133" s="826"/>
      <c r="K133" s="616"/>
      <c r="L133" s="617"/>
    </row>
    <row r="134" spans="2:14" ht="14.25" thickTop="1" thickBot="1" x14ac:dyDescent="0.25">
      <c r="B134" s="365"/>
      <c r="C134" s="616"/>
      <c r="D134" s="666"/>
      <c r="E134" s="667" t="s">
        <v>46</v>
      </c>
      <c r="F134" s="668"/>
      <c r="G134" s="668"/>
      <c r="H134" s="669"/>
      <c r="I134" s="826"/>
      <c r="J134" s="826"/>
      <c r="K134" s="616"/>
      <c r="L134" s="617"/>
    </row>
    <row r="135" spans="2:14" ht="14.25" thickTop="1" thickBot="1" x14ac:dyDescent="0.25">
      <c r="B135" s="365"/>
      <c r="C135" s="616"/>
      <c r="D135" s="666"/>
      <c r="E135" s="680" t="s">
        <v>45</v>
      </c>
      <c r="F135" s="678"/>
      <c r="G135" s="678"/>
      <c r="H135" s="678"/>
      <c r="I135" s="826"/>
      <c r="J135" s="826"/>
      <c r="K135" s="616"/>
      <c r="L135" s="617"/>
    </row>
    <row r="136" spans="2:14" ht="14.25" thickTop="1" thickBot="1" x14ac:dyDescent="0.25">
      <c r="B136" s="365"/>
      <c r="C136" s="616"/>
      <c r="D136" s="666"/>
      <c r="E136" s="670" t="s">
        <v>145</v>
      </c>
      <c r="F136" s="660"/>
      <c r="G136" s="660"/>
      <c r="H136" s="660"/>
      <c r="I136" s="826"/>
      <c r="J136" s="826"/>
      <c r="K136" s="616"/>
      <c r="L136" s="617"/>
    </row>
    <row r="137" spans="2:14" ht="16.5" thickTop="1" thickBot="1" x14ac:dyDescent="0.25">
      <c r="B137" s="365"/>
      <c r="C137" s="616"/>
      <c r="D137" s="73" t="s">
        <v>146</v>
      </c>
      <c r="E137" s="155"/>
      <c r="F137" s="156"/>
      <c r="G137" s="681"/>
      <c r="H137" s="681"/>
      <c r="I137" s="779">
        <f>(I138+I143+I148+I153+I158+I163+I168)</f>
        <v>0</v>
      </c>
      <c r="J137" s="780"/>
      <c r="K137" s="616"/>
      <c r="L137" s="617"/>
    </row>
    <row r="138" spans="2:14" ht="14.25" thickTop="1" thickBot="1" x14ac:dyDescent="0.25">
      <c r="B138" s="365"/>
      <c r="C138" s="616"/>
      <c r="D138" s="682"/>
      <c r="E138" s="209" t="s">
        <v>23</v>
      </c>
      <c r="F138" s="671"/>
      <c r="G138" s="671"/>
      <c r="H138" s="675"/>
      <c r="I138" s="841">
        <f>(I139+I140+I141+I142)</f>
        <v>0</v>
      </c>
      <c r="J138" s="842"/>
      <c r="K138" s="616"/>
      <c r="L138" s="617"/>
      <c r="N138" s="614"/>
    </row>
    <row r="139" spans="2:14" ht="14.25" thickTop="1" thickBot="1" x14ac:dyDescent="0.25">
      <c r="B139" s="365"/>
      <c r="C139" s="616"/>
      <c r="D139" s="683"/>
      <c r="E139" s="684" t="s">
        <v>42</v>
      </c>
      <c r="F139" s="678"/>
      <c r="G139" s="678"/>
      <c r="H139" s="679"/>
      <c r="I139" s="826"/>
      <c r="J139" s="826"/>
      <c r="K139" s="616"/>
      <c r="L139" s="617"/>
      <c r="N139" s="614"/>
    </row>
    <row r="140" spans="2:14" ht="14.25" thickTop="1" thickBot="1" x14ac:dyDescent="0.25">
      <c r="B140" s="365"/>
      <c r="C140" s="616"/>
      <c r="D140" s="683"/>
      <c r="E140" s="684" t="s">
        <v>142</v>
      </c>
      <c r="F140" s="678"/>
      <c r="G140" s="678"/>
      <c r="H140" s="679"/>
      <c r="I140" s="826"/>
      <c r="J140" s="826"/>
      <c r="K140" s="616"/>
      <c r="L140" s="617"/>
      <c r="N140" s="614"/>
    </row>
    <row r="141" spans="2:14" ht="14.25" thickTop="1" thickBot="1" x14ac:dyDescent="0.25">
      <c r="B141" s="365"/>
      <c r="C141" s="616"/>
      <c r="D141" s="683"/>
      <c r="E141" s="684" t="s">
        <v>22</v>
      </c>
      <c r="F141" s="678"/>
      <c r="G141" s="678"/>
      <c r="H141" s="679"/>
      <c r="I141" s="826"/>
      <c r="J141" s="826"/>
      <c r="K141" s="616"/>
      <c r="L141" s="617"/>
      <c r="N141" s="614"/>
    </row>
    <row r="142" spans="2:14" ht="14.25" thickTop="1" thickBot="1" x14ac:dyDescent="0.25">
      <c r="B142" s="365"/>
      <c r="C142" s="616"/>
      <c r="D142" s="683"/>
      <c r="E142" s="684" t="s">
        <v>21</v>
      </c>
      <c r="F142" s="685"/>
      <c r="G142" s="685"/>
      <c r="H142" s="686"/>
      <c r="I142" s="826"/>
      <c r="J142" s="826"/>
      <c r="K142" s="616"/>
      <c r="L142" s="617"/>
      <c r="M142" s="614"/>
      <c r="N142" s="614"/>
    </row>
    <row r="143" spans="2:14" ht="14.25" thickTop="1" thickBot="1" x14ac:dyDescent="0.25">
      <c r="B143" s="365"/>
      <c r="C143" s="616"/>
      <c r="D143" s="683"/>
      <c r="E143" s="210" t="s">
        <v>8</v>
      </c>
      <c r="F143" s="687"/>
      <c r="G143" s="687"/>
      <c r="H143" s="687"/>
      <c r="I143" s="843">
        <f>(I144+I145+I146+I147)</f>
        <v>0</v>
      </c>
      <c r="J143" s="843"/>
      <c r="K143" s="616"/>
      <c r="L143" s="617"/>
      <c r="M143" s="614"/>
      <c r="N143" s="614"/>
    </row>
    <row r="144" spans="2:14" ht="14.25" thickTop="1" thickBot="1" x14ac:dyDescent="0.25">
      <c r="B144" s="365"/>
      <c r="C144" s="616"/>
      <c r="D144" s="683"/>
      <c r="E144" s="684" t="s">
        <v>42</v>
      </c>
      <c r="F144" s="678"/>
      <c r="G144" s="678"/>
      <c r="H144" s="679"/>
      <c r="I144" s="826"/>
      <c r="J144" s="826"/>
      <c r="K144" s="616"/>
      <c r="L144" s="617"/>
      <c r="M144" s="614"/>
      <c r="N144" s="614"/>
    </row>
    <row r="145" spans="1:14" ht="14.25" thickTop="1" thickBot="1" x14ac:dyDescent="0.25">
      <c r="B145" s="365"/>
      <c r="C145" s="616"/>
      <c r="D145" s="683"/>
      <c r="E145" s="684" t="s">
        <v>142</v>
      </c>
      <c r="F145" s="678"/>
      <c r="G145" s="678"/>
      <c r="H145" s="679"/>
      <c r="I145" s="826"/>
      <c r="J145" s="826"/>
      <c r="K145" s="616"/>
      <c r="L145" s="617"/>
      <c r="M145" s="614"/>
      <c r="N145" s="614"/>
    </row>
    <row r="146" spans="1:14" ht="14.25" thickTop="1" thickBot="1" x14ac:dyDescent="0.25">
      <c r="B146" s="365"/>
      <c r="C146" s="616"/>
      <c r="D146" s="683"/>
      <c r="E146" s="684" t="s">
        <v>22</v>
      </c>
      <c r="F146" s="678"/>
      <c r="G146" s="678"/>
      <c r="H146" s="679"/>
      <c r="I146" s="826"/>
      <c r="J146" s="826"/>
      <c r="K146" s="616"/>
      <c r="L146" s="617"/>
      <c r="M146" s="614"/>
      <c r="N146" s="614"/>
    </row>
    <row r="147" spans="1:14" ht="14.25" thickTop="1" thickBot="1" x14ac:dyDescent="0.25">
      <c r="B147" s="365"/>
      <c r="C147" s="616"/>
      <c r="D147" s="683"/>
      <c r="E147" s="684" t="s">
        <v>21</v>
      </c>
      <c r="F147" s="685"/>
      <c r="G147" s="685"/>
      <c r="H147" s="686"/>
      <c r="I147" s="826"/>
      <c r="J147" s="826"/>
      <c r="K147" s="616"/>
      <c r="L147" s="617"/>
      <c r="M147" s="614"/>
      <c r="N147" s="614"/>
    </row>
    <row r="148" spans="1:14" ht="14.25" thickTop="1" thickBot="1" x14ac:dyDescent="0.25">
      <c r="B148" s="365"/>
      <c r="C148" s="616"/>
      <c r="D148" s="683"/>
      <c r="E148" s="209" t="s">
        <v>147</v>
      </c>
      <c r="F148" s="671"/>
      <c r="G148" s="671"/>
      <c r="H148" s="675"/>
      <c r="I148" s="841">
        <f>(I149+I150+I151+I152)</f>
        <v>0</v>
      </c>
      <c r="J148" s="842"/>
      <c r="K148" s="616"/>
      <c r="L148" s="617"/>
      <c r="M148" s="614"/>
      <c r="N148" s="614"/>
    </row>
    <row r="149" spans="1:14" ht="14.25" thickTop="1" thickBot="1" x14ac:dyDescent="0.25">
      <c r="B149" s="365"/>
      <c r="C149" s="616"/>
      <c r="D149" s="683"/>
      <c r="E149" s="684" t="s">
        <v>42</v>
      </c>
      <c r="F149" s="678"/>
      <c r="G149" s="678"/>
      <c r="H149" s="679"/>
      <c r="I149" s="826"/>
      <c r="J149" s="826"/>
      <c r="K149" s="616"/>
      <c r="L149" s="617"/>
      <c r="M149" s="614"/>
      <c r="N149" s="614"/>
    </row>
    <row r="150" spans="1:14" ht="14.25" thickTop="1" thickBot="1" x14ac:dyDescent="0.25">
      <c r="B150" s="365"/>
      <c r="C150" s="616"/>
      <c r="D150" s="683"/>
      <c r="E150" s="684" t="s">
        <v>142</v>
      </c>
      <c r="F150" s="678"/>
      <c r="G150" s="678"/>
      <c r="H150" s="679"/>
      <c r="I150" s="826"/>
      <c r="J150" s="826"/>
      <c r="K150" s="616"/>
      <c r="L150" s="617"/>
      <c r="M150" s="614"/>
      <c r="N150" s="614"/>
    </row>
    <row r="151" spans="1:14" ht="14.25" thickTop="1" thickBot="1" x14ac:dyDescent="0.25">
      <c r="B151" s="365"/>
      <c r="C151" s="616"/>
      <c r="D151" s="683"/>
      <c r="E151" s="684" t="s">
        <v>22</v>
      </c>
      <c r="F151" s="678"/>
      <c r="G151" s="678"/>
      <c r="H151" s="679"/>
      <c r="I151" s="826"/>
      <c r="J151" s="826"/>
      <c r="K151" s="616"/>
      <c r="L151" s="617"/>
      <c r="M151" s="614"/>
      <c r="N151" s="614"/>
    </row>
    <row r="152" spans="1:14" ht="14.25" thickTop="1" thickBot="1" x14ac:dyDescent="0.25">
      <c r="B152" s="365"/>
      <c r="C152" s="616"/>
      <c r="D152" s="683"/>
      <c r="E152" s="684" t="s">
        <v>21</v>
      </c>
      <c r="F152" s="685"/>
      <c r="G152" s="685"/>
      <c r="H152" s="686"/>
      <c r="I152" s="826"/>
      <c r="J152" s="826"/>
      <c r="K152" s="616"/>
      <c r="L152" s="617"/>
      <c r="M152" s="614"/>
      <c r="N152" s="614"/>
    </row>
    <row r="153" spans="1:14" ht="14.25" thickTop="1" thickBot="1" x14ac:dyDescent="0.25">
      <c r="B153" s="365"/>
      <c r="C153" s="616"/>
      <c r="D153" s="683"/>
      <c r="E153" s="211" t="s">
        <v>91</v>
      </c>
      <c r="F153" s="671"/>
      <c r="G153" s="671"/>
      <c r="H153" s="675"/>
      <c r="I153" s="843">
        <f>(I154+I155+I156+I157)</f>
        <v>0</v>
      </c>
      <c r="J153" s="843"/>
      <c r="K153" s="616"/>
      <c r="L153" s="617"/>
      <c r="M153" s="614"/>
      <c r="N153" s="614"/>
    </row>
    <row r="154" spans="1:14" ht="14.25" thickTop="1" thickBot="1" x14ac:dyDescent="0.25">
      <c r="B154" s="365"/>
      <c r="C154" s="616"/>
      <c r="D154" s="683"/>
      <c r="E154" s="688" t="s">
        <v>44</v>
      </c>
      <c r="F154" s="663"/>
      <c r="G154" s="663"/>
      <c r="H154" s="664"/>
      <c r="I154" s="826"/>
      <c r="J154" s="826"/>
      <c r="K154" s="616"/>
      <c r="L154" s="617"/>
      <c r="M154" s="614"/>
      <c r="N154" s="614"/>
    </row>
    <row r="155" spans="1:14" ht="14.25" thickTop="1" thickBot="1" x14ac:dyDescent="0.25">
      <c r="B155" s="365"/>
      <c r="C155" s="616"/>
      <c r="D155" s="683"/>
      <c r="E155" s="688" t="s">
        <v>142</v>
      </c>
      <c r="F155" s="663"/>
      <c r="G155" s="663"/>
      <c r="H155" s="664"/>
      <c r="I155" s="826"/>
      <c r="J155" s="826"/>
      <c r="K155" s="616"/>
      <c r="L155" s="617"/>
      <c r="M155" s="614"/>
      <c r="N155" s="614"/>
    </row>
    <row r="156" spans="1:14" ht="14.25" thickTop="1" thickBot="1" x14ac:dyDescent="0.25">
      <c r="B156" s="365"/>
      <c r="C156" s="616"/>
      <c r="D156" s="683"/>
      <c r="E156" s="688" t="s">
        <v>46</v>
      </c>
      <c r="F156" s="663"/>
      <c r="G156" s="663"/>
      <c r="H156" s="664"/>
      <c r="I156" s="826"/>
      <c r="J156" s="826"/>
      <c r="K156" s="616"/>
      <c r="L156" s="617"/>
      <c r="M156" s="614"/>
      <c r="N156" s="614"/>
    </row>
    <row r="157" spans="1:14" ht="14.25" thickTop="1" thickBot="1" x14ac:dyDescent="0.25">
      <c r="A157" s="614"/>
      <c r="B157" s="633"/>
      <c r="C157" s="616"/>
      <c r="D157" s="683"/>
      <c r="E157" s="688" t="s">
        <v>45</v>
      </c>
      <c r="F157" s="663"/>
      <c r="G157" s="663"/>
      <c r="H157" s="664"/>
      <c r="I157" s="826"/>
      <c r="J157" s="826"/>
      <c r="K157" s="616"/>
      <c r="L157" s="617"/>
      <c r="M157" s="614"/>
    </row>
    <row r="158" spans="1:14" ht="14.25" thickTop="1" thickBot="1" x14ac:dyDescent="0.25">
      <c r="A158" s="614"/>
      <c r="B158" s="633"/>
      <c r="C158" s="616"/>
      <c r="D158" s="683"/>
      <c r="E158" s="212" t="s">
        <v>92</v>
      </c>
      <c r="F158" s="671"/>
      <c r="G158" s="671"/>
      <c r="H158" s="675"/>
      <c r="I158" s="843">
        <f>(I159+I160+I161+I162)</f>
        <v>0</v>
      </c>
      <c r="J158" s="843"/>
      <c r="K158" s="616"/>
      <c r="L158" s="617"/>
      <c r="M158" s="614"/>
    </row>
    <row r="159" spans="1:14" ht="14.25" thickTop="1" thickBot="1" x14ac:dyDescent="0.25">
      <c r="A159" s="614"/>
      <c r="B159" s="633"/>
      <c r="C159" s="616"/>
      <c r="D159" s="683"/>
      <c r="E159" s="688" t="s">
        <v>47</v>
      </c>
      <c r="F159" s="663"/>
      <c r="G159" s="663"/>
      <c r="H159" s="664"/>
      <c r="I159" s="826"/>
      <c r="J159" s="826"/>
      <c r="K159" s="616"/>
      <c r="L159" s="617"/>
      <c r="M159" s="614"/>
    </row>
    <row r="160" spans="1:14" ht="14.25" thickTop="1" thickBot="1" x14ac:dyDescent="0.25">
      <c r="A160" s="614"/>
      <c r="B160" s="633"/>
      <c r="C160" s="616"/>
      <c r="D160" s="683"/>
      <c r="E160" s="688" t="s">
        <v>142</v>
      </c>
      <c r="F160" s="663"/>
      <c r="G160" s="663"/>
      <c r="H160" s="664"/>
      <c r="I160" s="826"/>
      <c r="J160" s="826"/>
      <c r="K160" s="616"/>
      <c r="L160" s="617"/>
      <c r="M160" s="614"/>
    </row>
    <row r="161" spans="1:17" ht="14.25" thickTop="1" thickBot="1" x14ac:dyDescent="0.25">
      <c r="A161" s="614"/>
      <c r="B161" s="633"/>
      <c r="C161" s="616"/>
      <c r="D161" s="683"/>
      <c r="E161" s="688" t="s">
        <v>46</v>
      </c>
      <c r="F161" s="663"/>
      <c r="G161" s="663"/>
      <c r="H161" s="664"/>
      <c r="I161" s="826"/>
      <c r="J161" s="826"/>
      <c r="K161" s="616"/>
      <c r="L161" s="617"/>
      <c r="M161" s="614"/>
    </row>
    <row r="162" spans="1:17" ht="14.25" thickTop="1" thickBot="1" x14ac:dyDescent="0.25">
      <c r="A162" s="614"/>
      <c r="B162" s="633"/>
      <c r="C162" s="616"/>
      <c r="D162" s="683"/>
      <c r="E162" s="688" t="s">
        <v>45</v>
      </c>
      <c r="F162" s="663"/>
      <c r="G162" s="663"/>
      <c r="H162" s="664"/>
      <c r="I162" s="826"/>
      <c r="J162" s="826"/>
      <c r="K162" s="616"/>
      <c r="L162" s="617"/>
      <c r="M162" s="614"/>
    </row>
    <row r="163" spans="1:17" ht="14.25" thickTop="1" thickBot="1" x14ac:dyDescent="0.25">
      <c r="A163" s="614"/>
      <c r="B163" s="633"/>
      <c r="C163" s="616"/>
      <c r="D163" s="683"/>
      <c r="E163" s="212" t="s">
        <v>148</v>
      </c>
      <c r="F163" s="689"/>
      <c r="G163" s="689"/>
      <c r="H163" s="690"/>
      <c r="I163" s="843">
        <f>(I164+I165+I166+I167)</f>
        <v>0</v>
      </c>
      <c r="J163" s="843"/>
      <c r="K163" s="616"/>
      <c r="L163" s="617"/>
      <c r="M163" s="614"/>
    </row>
    <row r="164" spans="1:17" ht="14.25" thickTop="1" thickBot="1" x14ac:dyDescent="0.25">
      <c r="A164" s="614"/>
      <c r="B164" s="633"/>
      <c r="C164" s="616"/>
      <c r="D164" s="683"/>
      <c r="E164" s="688" t="s">
        <v>47</v>
      </c>
      <c r="F164" s="663"/>
      <c r="G164" s="663"/>
      <c r="H164" s="664"/>
      <c r="I164" s="826"/>
      <c r="J164" s="826"/>
      <c r="K164" s="616"/>
      <c r="L164" s="617"/>
      <c r="M164" s="614"/>
    </row>
    <row r="165" spans="1:17" ht="14.25" thickTop="1" thickBot="1" x14ac:dyDescent="0.25">
      <c r="A165" s="614"/>
      <c r="B165" s="633"/>
      <c r="C165" s="616"/>
      <c r="D165" s="683"/>
      <c r="E165" s="688" t="s">
        <v>142</v>
      </c>
      <c r="F165" s="663"/>
      <c r="G165" s="663"/>
      <c r="H165" s="664"/>
      <c r="I165" s="844"/>
      <c r="J165" s="844"/>
      <c r="K165" s="616"/>
      <c r="L165" s="617"/>
      <c r="M165" s="614"/>
    </row>
    <row r="166" spans="1:17" ht="14.25" thickTop="1" thickBot="1" x14ac:dyDescent="0.25">
      <c r="A166" s="614"/>
      <c r="B166" s="633"/>
      <c r="C166" s="616"/>
      <c r="D166" s="683"/>
      <c r="E166" s="688" t="s">
        <v>46</v>
      </c>
      <c r="F166" s="663"/>
      <c r="G166" s="663"/>
      <c r="H166" s="664"/>
      <c r="I166" s="826"/>
      <c r="J166" s="826"/>
      <c r="K166" s="616"/>
      <c r="L166" s="617"/>
      <c r="M166" s="614"/>
    </row>
    <row r="167" spans="1:17" ht="14.25" thickTop="1" thickBot="1" x14ac:dyDescent="0.25">
      <c r="A167" s="614"/>
      <c r="B167" s="633"/>
      <c r="C167" s="616"/>
      <c r="D167" s="683"/>
      <c r="E167" s="688" t="s">
        <v>45</v>
      </c>
      <c r="F167" s="663"/>
      <c r="G167" s="663"/>
      <c r="H167" s="664"/>
      <c r="I167" s="826"/>
      <c r="J167" s="826"/>
      <c r="K167" s="616"/>
      <c r="L167" s="617"/>
      <c r="M167" s="614"/>
    </row>
    <row r="168" spans="1:17" ht="14.25" thickTop="1" thickBot="1" x14ac:dyDescent="0.25">
      <c r="A168" s="614"/>
      <c r="B168" s="633"/>
      <c r="C168" s="616"/>
      <c r="D168" s="683"/>
      <c r="E168" s="212" t="s">
        <v>149</v>
      </c>
      <c r="F168" s="689"/>
      <c r="G168" s="689"/>
      <c r="H168" s="690"/>
      <c r="I168" s="843">
        <f>(I169+I170+I171+I172)</f>
        <v>0</v>
      </c>
      <c r="J168" s="843"/>
      <c r="K168" s="616"/>
      <c r="L168" s="617"/>
      <c r="M168" s="614"/>
    </row>
    <row r="169" spans="1:17" ht="14.25" thickTop="1" thickBot="1" x14ac:dyDescent="0.25">
      <c r="A169" s="614"/>
      <c r="B169" s="633"/>
      <c r="C169" s="616"/>
      <c r="D169" s="683"/>
      <c r="E169" s="688" t="s">
        <v>47</v>
      </c>
      <c r="F169" s="663"/>
      <c r="G169" s="663"/>
      <c r="H169" s="664"/>
      <c r="I169" s="826"/>
      <c r="J169" s="826"/>
      <c r="K169" s="616"/>
      <c r="L169" s="617"/>
      <c r="M169" s="614"/>
    </row>
    <row r="170" spans="1:17" ht="14.25" thickTop="1" thickBot="1" x14ac:dyDescent="0.25">
      <c r="A170" s="614"/>
      <c r="B170" s="633"/>
      <c r="C170" s="616"/>
      <c r="D170" s="683"/>
      <c r="E170" s="688" t="s">
        <v>142</v>
      </c>
      <c r="F170" s="663"/>
      <c r="G170" s="663"/>
      <c r="H170" s="664"/>
      <c r="I170" s="826"/>
      <c r="J170" s="826"/>
      <c r="K170" s="616"/>
      <c r="L170" s="617"/>
      <c r="M170" s="614"/>
    </row>
    <row r="171" spans="1:17" ht="14.25" thickTop="1" thickBot="1" x14ac:dyDescent="0.25">
      <c r="A171" s="614"/>
      <c r="B171" s="633"/>
      <c r="C171" s="616"/>
      <c r="D171" s="683"/>
      <c r="E171" s="688" t="s">
        <v>46</v>
      </c>
      <c r="F171" s="663"/>
      <c r="G171" s="663"/>
      <c r="H171" s="664"/>
      <c r="I171" s="826"/>
      <c r="J171" s="826"/>
      <c r="K171" s="616"/>
      <c r="L171" s="617"/>
      <c r="M171" s="614"/>
    </row>
    <row r="172" spans="1:17" ht="14.25" thickTop="1" thickBot="1" x14ac:dyDescent="0.25">
      <c r="A172" s="614"/>
      <c r="B172" s="633"/>
      <c r="C172" s="616"/>
      <c r="D172" s="691"/>
      <c r="E172" s="688" t="s">
        <v>45</v>
      </c>
      <c r="F172" s="663"/>
      <c r="G172" s="663"/>
      <c r="H172" s="664"/>
      <c r="I172" s="826"/>
      <c r="J172" s="826"/>
      <c r="K172" s="616"/>
      <c r="L172" s="617"/>
    </row>
    <row r="173" spans="1:17" ht="16.5" thickTop="1" thickBot="1" x14ac:dyDescent="0.25">
      <c r="B173" s="365"/>
      <c r="C173" s="616"/>
      <c r="D173" s="598" t="s">
        <v>95</v>
      </c>
      <c r="E173" s="692"/>
      <c r="F173" s="681"/>
      <c r="G173" s="681"/>
      <c r="H173" s="693"/>
      <c r="I173" s="807">
        <f>SUM(I174:J210)</f>
        <v>4</v>
      </c>
      <c r="J173" s="807"/>
      <c r="K173" s="616"/>
      <c r="L173" s="617"/>
      <c r="P173" s="614"/>
      <c r="Q173" s="614"/>
    </row>
    <row r="174" spans="1:17" s="614" customFormat="1" ht="14.25" customHeight="1" thickTop="1" thickBot="1" x14ac:dyDescent="0.25">
      <c r="A174" s="608"/>
      <c r="B174" s="365"/>
      <c r="C174" s="365"/>
      <c r="D174" s="694"/>
      <c r="E174" s="695" t="s">
        <v>54</v>
      </c>
      <c r="F174" s="695"/>
      <c r="G174" s="695"/>
      <c r="H174" s="696"/>
      <c r="I174" s="826"/>
      <c r="J174" s="826"/>
      <c r="K174" s="616"/>
      <c r="L174" s="617"/>
      <c r="M174" s="608"/>
      <c r="N174" s="608"/>
      <c r="O174" s="608"/>
      <c r="P174" s="608"/>
      <c r="Q174" s="608"/>
    </row>
    <row r="175" spans="1:17" ht="14.25" customHeight="1" thickTop="1" thickBot="1" x14ac:dyDescent="0.25">
      <c r="B175" s="365"/>
      <c r="C175" s="365"/>
      <c r="D175" s="694"/>
      <c r="E175" s="695" t="s">
        <v>30</v>
      </c>
      <c r="F175" s="663"/>
      <c r="G175" s="663"/>
      <c r="H175" s="664"/>
      <c r="I175" s="826"/>
      <c r="J175" s="826"/>
      <c r="K175" s="616"/>
      <c r="L175" s="617"/>
    </row>
    <row r="176" spans="1:17" ht="14.25" customHeight="1" thickTop="1" thickBot="1" x14ac:dyDescent="0.25">
      <c r="B176" s="365"/>
      <c r="C176" s="365"/>
      <c r="D176" s="694"/>
      <c r="E176" s="695" t="s">
        <v>55</v>
      </c>
      <c r="F176" s="697"/>
      <c r="G176" s="663"/>
      <c r="H176" s="664"/>
      <c r="I176" s="826">
        <v>2</v>
      </c>
      <c r="J176" s="826"/>
      <c r="K176" s="616"/>
      <c r="L176" s="617"/>
    </row>
    <row r="177" spans="2:13" ht="14.25" customHeight="1" thickTop="1" thickBot="1" x14ac:dyDescent="0.25">
      <c r="B177" s="365"/>
      <c r="C177" s="616"/>
      <c r="D177" s="694"/>
      <c r="E177" s="695" t="s">
        <v>97</v>
      </c>
      <c r="F177" s="663"/>
      <c r="G177" s="663"/>
      <c r="H177" s="664"/>
      <c r="I177" s="826"/>
      <c r="J177" s="826"/>
      <c r="K177" s="616"/>
      <c r="L177" s="617"/>
    </row>
    <row r="178" spans="2:13" ht="14.25" customHeight="1" thickTop="1" thickBot="1" x14ac:dyDescent="0.4">
      <c r="B178" s="365"/>
      <c r="C178" s="616"/>
      <c r="D178" s="694"/>
      <c r="E178" s="695" t="s">
        <v>28</v>
      </c>
      <c r="F178" s="663"/>
      <c r="G178" s="663"/>
      <c r="H178" s="664"/>
      <c r="I178" s="826"/>
      <c r="J178" s="826"/>
      <c r="K178" s="616"/>
      <c r="L178" s="617"/>
      <c r="M178" s="61"/>
    </row>
    <row r="179" spans="2:13" ht="14.25" customHeight="1" thickTop="1" thickBot="1" x14ac:dyDescent="0.4">
      <c r="B179" s="365"/>
      <c r="C179" s="616"/>
      <c r="D179" s="694"/>
      <c r="E179" s="198" t="s">
        <v>129</v>
      </c>
      <c r="F179" s="663"/>
      <c r="G179" s="663"/>
      <c r="H179" s="664"/>
      <c r="I179" s="826"/>
      <c r="J179" s="826"/>
      <c r="K179" s="616"/>
      <c r="L179" s="617"/>
      <c r="M179" s="61"/>
    </row>
    <row r="180" spans="2:13" ht="14.25" customHeight="1" thickTop="1" thickBot="1" x14ac:dyDescent="0.25">
      <c r="B180" s="365"/>
      <c r="C180" s="616"/>
      <c r="D180" s="698"/>
      <c r="E180" s="695" t="s">
        <v>98</v>
      </c>
      <c r="F180" s="663"/>
      <c r="G180" s="663"/>
      <c r="H180" s="664"/>
      <c r="I180" s="826"/>
      <c r="J180" s="826"/>
      <c r="K180" s="616"/>
      <c r="L180" s="617"/>
    </row>
    <row r="181" spans="2:13" ht="14.25" customHeight="1" thickTop="1" thickBot="1" x14ac:dyDescent="0.25">
      <c r="B181" s="365"/>
      <c r="C181" s="616"/>
      <c r="D181" s="694"/>
      <c r="E181" s="695" t="s">
        <v>56</v>
      </c>
      <c r="F181" s="663"/>
      <c r="G181" s="663"/>
      <c r="H181" s="664"/>
      <c r="I181" s="826"/>
      <c r="J181" s="826"/>
      <c r="K181" s="616"/>
      <c r="L181" s="617"/>
    </row>
    <row r="182" spans="2:13" ht="14.25" customHeight="1" thickTop="1" thickBot="1" x14ac:dyDescent="0.25">
      <c r="B182" s="365"/>
      <c r="C182" s="616"/>
      <c r="D182" s="698"/>
      <c r="E182" s="699" t="s">
        <v>100</v>
      </c>
      <c r="F182" s="663"/>
      <c r="G182" s="663"/>
      <c r="H182" s="664"/>
      <c r="I182" s="826"/>
      <c r="J182" s="826"/>
      <c r="K182" s="616"/>
      <c r="L182" s="617"/>
    </row>
    <row r="183" spans="2:13" ht="14.25" customHeight="1" thickTop="1" thickBot="1" x14ac:dyDescent="0.25">
      <c r="B183" s="365"/>
      <c r="C183" s="616"/>
      <c r="D183" s="694"/>
      <c r="E183" s="695" t="s">
        <v>99</v>
      </c>
      <c r="F183" s="663"/>
      <c r="G183" s="663"/>
      <c r="H183" s="664"/>
      <c r="I183" s="826"/>
      <c r="J183" s="826"/>
      <c r="K183" s="616"/>
      <c r="L183" s="617"/>
    </row>
    <row r="184" spans="2:13" ht="14.25" customHeight="1" thickTop="1" thickBot="1" x14ac:dyDescent="0.25">
      <c r="B184" s="365"/>
      <c r="C184" s="616"/>
      <c r="D184" s="694"/>
      <c r="E184" s="695" t="s">
        <v>94</v>
      </c>
      <c r="F184" s="663"/>
      <c r="G184" s="663"/>
      <c r="H184" s="664"/>
      <c r="I184" s="826"/>
      <c r="J184" s="826"/>
      <c r="K184" s="616"/>
      <c r="L184" s="617"/>
    </row>
    <row r="185" spans="2:13" ht="14.25" customHeight="1" thickTop="1" thickBot="1" x14ac:dyDescent="0.25">
      <c r="B185" s="365"/>
      <c r="C185" s="616"/>
      <c r="D185" s="694"/>
      <c r="E185" s="700" t="s">
        <v>59</v>
      </c>
      <c r="F185" s="660"/>
      <c r="G185" s="660"/>
      <c r="H185" s="660"/>
      <c r="I185" s="826"/>
      <c r="J185" s="826"/>
      <c r="K185" s="616"/>
      <c r="L185" s="617"/>
    </row>
    <row r="186" spans="2:13" ht="14.25" customHeight="1" thickTop="1" thickBot="1" x14ac:dyDescent="0.25">
      <c r="B186" s="365"/>
      <c r="C186" s="616"/>
      <c r="D186" s="694"/>
      <c r="E186" s="701" t="s">
        <v>103</v>
      </c>
      <c r="F186" s="663"/>
      <c r="G186" s="663"/>
      <c r="H186" s="664"/>
      <c r="I186" s="826">
        <v>1</v>
      </c>
      <c r="J186" s="826"/>
      <c r="K186" s="616"/>
      <c r="L186" s="617"/>
    </row>
    <row r="187" spans="2:13" ht="14.25" customHeight="1" thickTop="1" thickBot="1" x14ac:dyDescent="0.25">
      <c r="B187" s="365"/>
      <c r="C187" s="616"/>
      <c r="D187" s="694"/>
      <c r="E187" s="695" t="s">
        <v>101</v>
      </c>
      <c r="F187" s="660"/>
      <c r="G187" s="660"/>
      <c r="H187" s="660"/>
      <c r="I187" s="826"/>
      <c r="J187" s="826"/>
      <c r="K187" s="616"/>
      <c r="L187" s="617"/>
    </row>
    <row r="188" spans="2:13" ht="14.25" customHeight="1" thickTop="1" thickBot="1" x14ac:dyDescent="0.25">
      <c r="B188" s="365"/>
      <c r="C188" s="616"/>
      <c r="D188" s="694"/>
      <c r="E188" s="695" t="s">
        <v>107</v>
      </c>
      <c r="F188" s="663"/>
      <c r="G188" s="663"/>
      <c r="H188" s="664"/>
      <c r="I188" s="826"/>
      <c r="J188" s="826"/>
      <c r="K188" s="616"/>
      <c r="L188" s="617"/>
    </row>
    <row r="189" spans="2:13" ht="14.25" customHeight="1" thickTop="1" thickBot="1" x14ac:dyDescent="0.25">
      <c r="B189" s="365"/>
      <c r="C189" s="616"/>
      <c r="D189" s="694"/>
      <c r="E189" s="695" t="s">
        <v>93</v>
      </c>
      <c r="F189" s="663"/>
      <c r="G189" s="663"/>
      <c r="H189" s="664"/>
      <c r="I189" s="826"/>
      <c r="J189" s="826"/>
      <c r="K189" s="616"/>
      <c r="L189" s="617"/>
    </row>
    <row r="190" spans="2:13" ht="14.25" customHeight="1" thickTop="1" thickBot="1" x14ac:dyDescent="0.25">
      <c r="B190" s="365"/>
      <c r="C190" s="616"/>
      <c r="D190" s="694"/>
      <c r="E190" s="695" t="s">
        <v>102</v>
      </c>
      <c r="F190" s="697"/>
      <c r="G190" s="663"/>
      <c r="H190" s="664"/>
      <c r="I190" s="826"/>
      <c r="J190" s="826"/>
      <c r="K190" s="616"/>
      <c r="L190" s="617"/>
    </row>
    <row r="191" spans="2:13" ht="14.25" customHeight="1" thickTop="1" thickBot="1" x14ac:dyDescent="0.25">
      <c r="B191" s="365"/>
      <c r="C191" s="365"/>
      <c r="D191" s="698"/>
      <c r="E191" s="695" t="s">
        <v>106</v>
      </c>
      <c r="F191" s="697"/>
      <c r="G191" s="663"/>
      <c r="H191" s="664"/>
      <c r="I191" s="826"/>
      <c r="J191" s="826"/>
      <c r="K191" s="616"/>
      <c r="L191" s="617"/>
    </row>
    <row r="192" spans="2:13" ht="14.25" customHeight="1" thickTop="1" thickBot="1" x14ac:dyDescent="0.25">
      <c r="B192" s="365"/>
      <c r="C192" s="365"/>
      <c r="D192" s="698"/>
      <c r="E192" s="695" t="s">
        <v>70</v>
      </c>
      <c r="F192" s="697"/>
      <c r="G192" s="663"/>
      <c r="H192" s="664"/>
      <c r="I192" s="826"/>
      <c r="J192" s="826"/>
      <c r="K192" s="616"/>
      <c r="L192" s="617"/>
    </row>
    <row r="193" spans="2:12" ht="14.25" customHeight="1" thickTop="1" thickBot="1" x14ac:dyDescent="0.25">
      <c r="B193" s="365"/>
      <c r="C193" s="365"/>
      <c r="D193" s="694"/>
      <c r="E193" s="702" t="s">
        <v>109</v>
      </c>
      <c r="F193" s="660"/>
      <c r="G193" s="660"/>
      <c r="H193" s="660"/>
      <c r="I193" s="826"/>
      <c r="J193" s="826"/>
      <c r="K193" s="616"/>
      <c r="L193" s="617"/>
    </row>
    <row r="194" spans="2:12" ht="14.25" customHeight="1" thickTop="1" thickBot="1" x14ac:dyDescent="0.25">
      <c r="B194" s="365"/>
      <c r="C194" s="365"/>
      <c r="D194" s="694"/>
      <c r="E194" s="702" t="s">
        <v>38</v>
      </c>
      <c r="F194" s="663"/>
      <c r="G194" s="663"/>
      <c r="H194" s="664"/>
      <c r="I194" s="826"/>
      <c r="J194" s="826"/>
      <c r="K194" s="616"/>
      <c r="L194" s="617"/>
    </row>
    <row r="195" spans="2:12" ht="14.25" customHeight="1" thickTop="1" thickBot="1" x14ac:dyDescent="0.25">
      <c r="B195" s="365"/>
      <c r="C195" s="365"/>
      <c r="D195" s="694"/>
      <c r="E195" s="703" t="s">
        <v>74</v>
      </c>
      <c r="F195" s="660"/>
      <c r="G195" s="660"/>
      <c r="H195" s="660"/>
      <c r="I195" s="826"/>
      <c r="J195" s="826"/>
      <c r="K195" s="616"/>
      <c r="L195" s="617"/>
    </row>
    <row r="196" spans="2:12" ht="14.25" customHeight="1" thickTop="1" thickBot="1" x14ac:dyDescent="0.25">
      <c r="B196" s="365"/>
      <c r="C196" s="365"/>
      <c r="D196" s="694"/>
      <c r="E196" s="702" t="s">
        <v>150</v>
      </c>
      <c r="F196" s="663"/>
      <c r="G196" s="663"/>
      <c r="H196" s="664"/>
      <c r="I196" s="826"/>
      <c r="J196" s="826"/>
      <c r="K196" s="616"/>
      <c r="L196" s="617"/>
    </row>
    <row r="197" spans="2:12" ht="14.25" customHeight="1" thickTop="1" thickBot="1" x14ac:dyDescent="0.25">
      <c r="B197" s="365"/>
      <c r="C197" s="365"/>
      <c r="D197" s="698"/>
      <c r="E197" s="702" t="s">
        <v>52</v>
      </c>
      <c r="F197" s="663"/>
      <c r="G197" s="663"/>
      <c r="H197" s="664"/>
      <c r="I197" s="826"/>
      <c r="J197" s="826"/>
      <c r="K197" s="616"/>
      <c r="L197" s="617"/>
    </row>
    <row r="198" spans="2:12" ht="14.25" customHeight="1" thickTop="1" thickBot="1" x14ac:dyDescent="0.25">
      <c r="B198" s="365"/>
      <c r="C198" s="365"/>
      <c r="D198" s="698"/>
      <c r="E198" s="704" t="s">
        <v>110</v>
      </c>
      <c r="F198" s="663"/>
      <c r="G198" s="663"/>
      <c r="H198" s="664"/>
      <c r="I198" s="826"/>
      <c r="J198" s="826"/>
      <c r="K198" s="616"/>
      <c r="L198" s="617"/>
    </row>
    <row r="199" spans="2:12" ht="14.25" customHeight="1" thickTop="1" thickBot="1" x14ac:dyDescent="0.25">
      <c r="B199" s="365"/>
      <c r="C199" s="365"/>
      <c r="D199" s="698"/>
      <c r="E199" s="702" t="s">
        <v>75</v>
      </c>
      <c r="F199" s="663"/>
      <c r="G199" s="663"/>
      <c r="H199" s="664"/>
      <c r="I199" s="826"/>
      <c r="J199" s="826"/>
      <c r="K199" s="616"/>
      <c r="L199" s="617"/>
    </row>
    <row r="200" spans="2:12" ht="14.25" customHeight="1" thickTop="1" thickBot="1" x14ac:dyDescent="0.25">
      <c r="B200" s="365"/>
      <c r="C200" s="365"/>
      <c r="D200" s="698"/>
      <c r="E200" s="702" t="s">
        <v>111</v>
      </c>
      <c r="F200" s="663"/>
      <c r="G200" s="663"/>
      <c r="H200" s="664"/>
      <c r="I200" s="826"/>
      <c r="J200" s="826"/>
      <c r="K200" s="616"/>
      <c r="L200" s="617"/>
    </row>
    <row r="201" spans="2:12" ht="14.25" customHeight="1" thickTop="1" thickBot="1" x14ac:dyDescent="0.25">
      <c r="B201" s="365"/>
      <c r="C201" s="365"/>
      <c r="D201" s="698"/>
      <c r="E201" s="702" t="s">
        <v>151</v>
      </c>
      <c r="F201" s="663"/>
      <c r="G201" s="663"/>
      <c r="H201" s="664"/>
      <c r="I201" s="826"/>
      <c r="J201" s="826"/>
      <c r="K201" s="616"/>
      <c r="L201" s="617"/>
    </row>
    <row r="202" spans="2:12" ht="14.25" customHeight="1" thickTop="1" thickBot="1" x14ac:dyDescent="0.25">
      <c r="B202" s="365"/>
      <c r="C202" s="365"/>
      <c r="D202" s="698"/>
      <c r="E202" s="702" t="s">
        <v>152</v>
      </c>
      <c r="F202" s="663"/>
      <c r="G202" s="663"/>
      <c r="H202" s="664"/>
      <c r="I202" s="826"/>
      <c r="J202" s="826"/>
      <c r="K202" s="616"/>
      <c r="L202" s="617"/>
    </row>
    <row r="203" spans="2:12" ht="14.25" customHeight="1" thickTop="1" thickBot="1" x14ac:dyDescent="0.25">
      <c r="B203" s="365"/>
      <c r="C203" s="365"/>
      <c r="D203" s="698"/>
      <c r="E203" s="702" t="s">
        <v>153</v>
      </c>
      <c r="F203" s="663"/>
      <c r="G203" s="663"/>
      <c r="H203" s="664"/>
      <c r="I203" s="826"/>
      <c r="J203" s="826"/>
      <c r="K203" s="616"/>
      <c r="L203" s="617"/>
    </row>
    <row r="204" spans="2:12" ht="14.25" customHeight="1" thickTop="1" thickBot="1" x14ac:dyDescent="0.25">
      <c r="B204" s="365"/>
      <c r="C204" s="365"/>
      <c r="D204" s="698"/>
      <c r="E204" s="702" t="s">
        <v>154</v>
      </c>
      <c r="F204" s="663"/>
      <c r="G204" s="663"/>
      <c r="H204" s="664"/>
      <c r="I204" s="826"/>
      <c r="J204" s="826"/>
      <c r="K204" s="616"/>
      <c r="L204" s="617"/>
    </row>
    <row r="205" spans="2:12" ht="14.25" customHeight="1" thickTop="1" thickBot="1" x14ac:dyDescent="0.25">
      <c r="B205" s="365"/>
      <c r="C205" s="365"/>
      <c r="D205" s="698"/>
      <c r="E205" s="703" t="s">
        <v>108</v>
      </c>
      <c r="F205" s="663"/>
      <c r="G205" s="663"/>
      <c r="H205" s="664"/>
      <c r="I205" s="826"/>
      <c r="J205" s="826"/>
      <c r="K205" s="616"/>
      <c r="L205" s="617"/>
    </row>
    <row r="206" spans="2:12" ht="14.25" customHeight="1" thickTop="1" thickBot="1" x14ac:dyDescent="0.25">
      <c r="B206" s="365"/>
      <c r="C206" s="365"/>
      <c r="D206" s="694"/>
      <c r="E206" s="678" t="s">
        <v>105</v>
      </c>
      <c r="F206" s="660"/>
      <c r="G206" s="660"/>
      <c r="H206" s="660"/>
      <c r="I206" s="826"/>
      <c r="J206" s="826"/>
      <c r="K206" s="616"/>
      <c r="L206" s="617"/>
    </row>
    <row r="207" spans="2:12" ht="14.25" customHeight="1" thickTop="1" thickBot="1" x14ac:dyDescent="0.25">
      <c r="B207" s="365"/>
      <c r="C207" s="365"/>
      <c r="D207" s="68"/>
      <c r="E207" s="702" t="s">
        <v>104</v>
      </c>
      <c r="F207" s="663"/>
      <c r="G207" s="663"/>
      <c r="H207" s="664"/>
      <c r="I207" s="826"/>
      <c r="J207" s="826"/>
      <c r="K207" s="616"/>
      <c r="L207" s="617"/>
    </row>
    <row r="208" spans="2:12" ht="14.25" customHeight="1" thickTop="1" thickBot="1" x14ac:dyDescent="0.25">
      <c r="B208" s="365"/>
      <c r="C208" s="365"/>
      <c r="D208" s="698"/>
      <c r="E208" s="678" t="s">
        <v>96</v>
      </c>
      <c r="F208" s="663"/>
      <c r="G208" s="663"/>
      <c r="H208" s="664"/>
      <c r="I208" s="845"/>
      <c r="J208" s="845"/>
      <c r="K208" s="616"/>
      <c r="L208" s="617"/>
    </row>
    <row r="209" spans="2:12" ht="14.25" customHeight="1" thickTop="1" thickBot="1" x14ac:dyDescent="0.25">
      <c r="B209" s="365"/>
      <c r="C209" s="365"/>
      <c r="D209" s="698"/>
      <c r="E209" s="702" t="s">
        <v>155</v>
      </c>
      <c r="F209" s="663"/>
      <c r="G209" s="663"/>
      <c r="H209" s="664"/>
      <c r="I209" s="845"/>
      <c r="J209" s="845"/>
      <c r="K209" s="616"/>
      <c r="L209" s="617"/>
    </row>
    <row r="210" spans="2:12" ht="14.25" customHeight="1" thickTop="1" thickBot="1" x14ac:dyDescent="0.25">
      <c r="B210" s="365"/>
      <c r="C210" s="365"/>
      <c r="D210" s="706"/>
      <c r="E210" s="216" t="s">
        <v>50</v>
      </c>
      <c r="F210" s="663"/>
      <c r="G210" s="663"/>
      <c r="H210" s="664"/>
      <c r="I210" s="845">
        <v>1</v>
      </c>
      <c r="J210" s="845"/>
      <c r="K210" s="616"/>
      <c r="L210" s="617"/>
    </row>
    <row r="211" spans="2:12" ht="16.5" thickTop="1" thickBot="1" x14ac:dyDescent="0.25">
      <c r="B211" s="365"/>
      <c r="C211" s="365"/>
      <c r="D211" s="75" t="s">
        <v>157</v>
      </c>
      <c r="E211" s="220"/>
      <c r="F211" s="171"/>
      <c r="G211" s="171"/>
      <c r="H211" s="172"/>
      <c r="I211" s="769">
        <f>SUM(I212:J214)</f>
        <v>3</v>
      </c>
      <c r="J211" s="770"/>
      <c r="K211" s="616"/>
      <c r="L211" s="617"/>
    </row>
    <row r="212" spans="2:12" ht="14.25" thickTop="1" thickBot="1" x14ac:dyDescent="0.25">
      <c r="B212" s="365"/>
      <c r="C212" s="365"/>
      <c r="D212" s="707"/>
      <c r="E212" s="688" t="s">
        <v>115</v>
      </c>
      <c r="F212" s="663"/>
      <c r="G212" s="663"/>
      <c r="H212" s="664"/>
      <c r="I212" s="845">
        <v>3</v>
      </c>
      <c r="J212" s="845"/>
      <c r="K212" s="616"/>
      <c r="L212" s="617"/>
    </row>
    <row r="213" spans="2:12" ht="14.25" thickTop="1" thickBot="1" x14ac:dyDescent="0.25">
      <c r="B213" s="365"/>
      <c r="C213" s="365"/>
      <c r="D213" s="708"/>
      <c r="E213" s="688" t="s">
        <v>158</v>
      </c>
      <c r="F213" s="663"/>
      <c r="G213" s="663"/>
      <c r="H213" s="664"/>
      <c r="I213" s="845"/>
      <c r="J213" s="845"/>
      <c r="K213" s="616"/>
      <c r="L213" s="617"/>
    </row>
    <row r="214" spans="2:12" ht="14.25" thickTop="1" thickBot="1" x14ac:dyDescent="0.25">
      <c r="B214" s="365"/>
      <c r="C214" s="365"/>
      <c r="D214" s="708"/>
      <c r="E214" s="688" t="s">
        <v>159</v>
      </c>
      <c r="F214" s="668"/>
      <c r="G214" s="668"/>
      <c r="H214" s="669"/>
      <c r="I214" s="846"/>
      <c r="J214" s="847"/>
      <c r="K214" s="616"/>
      <c r="L214" s="617"/>
    </row>
    <row r="215" spans="2:12" ht="16.5" thickTop="1" thickBot="1" x14ac:dyDescent="0.3">
      <c r="B215" s="365"/>
      <c r="C215" s="365"/>
      <c r="D215" s="633"/>
      <c r="E215" s="224" t="s">
        <v>116</v>
      </c>
      <c r="F215" s="709"/>
      <c r="G215" s="709"/>
      <c r="H215" s="710"/>
      <c r="I215" s="815">
        <f>(I216+I217)</f>
        <v>1</v>
      </c>
      <c r="J215" s="815"/>
      <c r="K215" s="616"/>
      <c r="L215" s="617"/>
    </row>
    <row r="216" spans="2:12" ht="14.25" thickTop="1" thickBot="1" x14ac:dyDescent="0.25">
      <c r="B216" s="365"/>
      <c r="C216" s="365"/>
      <c r="D216" s="708"/>
      <c r="E216" s="711" t="s">
        <v>175</v>
      </c>
      <c r="F216" s="663"/>
      <c r="G216" s="663"/>
      <c r="H216" s="664"/>
      <c r="I216" s="845">
        <v>1</v>
      </c>
      <c r="J216" s="845"/>
      <c r="K216" s="616"/>
      <c r="L216" s="617"/>
    </row>
    <row r="217" spans="2:12" ht="14.25" thickTop="1" thickBot="1" x14ac:dyDescent="0.25">
      <c r="B217"/>
      <c r="C217" s="365"/>
      <c r="D217" s="28"/>
      <c r="E217" s="712" t="s">
        <v>176</v>
      </c>
      <c r="F217" s="713"/>
      <c r="G217" s="713"/>
      <c r="H217" s="714"/>
      <c r="I217" s="851"/>
      <c r="J217" s="851"/>
      <c r="K217" s="616"/>
      <c r="L217" s="617"/>
    </row>
    <row r="218" spans="2:12" ht="15.75" thickTop="1" thickBot="1" x14ac:dyDescent="0.25">
      <c r="B218" s="365"/>
      <c r="C218" s="365"/>
      <c r="D218" s="708"/>
      <c r="E218" s="223" t="s">
        <v>120</v>
      </c>
      <c r="F218" s="217"/>
      <c r="G218" s="217"/>
      <c r="H218" s="218"/>
      <c r="I218" s="815">
        <f>(I219+I220+I221+I222)</f>
        <v>0</v>
      </c>
      <c r="J218" s="815"/>
      <c r="K218" s="616"/>
      <c r="L218" s="617"/>
    </row>
    <row r="219" spans="2:12" ht="14.25" thickTop="1" thickBot="1" x14ac:dyDescent="0.25">
      <c r="B219" s="365"/>
      <c r="C219" s="365"/>
      <c r="D219" s="708"/>
      <c r="E219" s="716" t="s">
        <v>160</v>
      </c>
      <c r="F219" s="684"/>
      <c r="G219" s="684"/>
      <c r="H219" s="717"/>
      <c r="I219" s="852"/>
      <c r="J219" s="853"/>
      <c r="K219" s="616"/>
      <c r="L219" s="617"/>
    </row>
    <row r="220" spans="2:12" ht="14.25" thickTop="1" thickBot="1" x14ac:dyDescent="0.25">
      <c r="B220" s="365"/>
      <c r="C220" s="365"/>
      <c r="D220" s="708"/>
      <c r="E220" s="716" t="s">
        <v>118</v>
      </c>
      <c r="F220" s="684"/>
      <c r="G220" s="684"/>
      <c r="H220" s="717"/>
      <c r="I220" s="846"/>
      <c r="J220" s="847"/>
      <c r="K220" s="616"/>
      <c r="L220" s="617"/>
    </row>
    <row r="221" spans="2:12" ht="14.25" thickTop="1" thickBot="1" x14ac:dyDescent="0.25">
      <c r="B221" s="365"/>
      <c r="C221" s="365"/>
      <c r="D221" s="708"/>
      <c r="E221" s="716" t="s">
        <v>119</v>
      </c>
      <c r="F221" s="684"/>
      <c r="G221" s="684"/>
      <c r="H221" s="717"/>
      <c r="I221" s="846"/>
      <c r="J221" s="847"/>
      <c r="K221" s="616"/>
      <c r="L221" s="617"/>
    </row>
    <row r="222" spans="2:12" ht="14.25" thickTop="1" thickBot="1" x14ac:dyDescent="0.25">
      <c r="B222" s="365"/>
      <c r="C222" s="365"/>
      <c r="D222" s="708"/>
      <c r="E222" s="704" t="s">
        <v>161</v>
      </c>
      <c r="F222" s="663"/>
      <c r="G222" s="663"/>
      <c r="H222" s="664"/>
      <c r="I222" s="846"/>
      <c r="J222" s="847"/>
      <c r="K222" s="616"/>
      <c r="L222" s="617"/>
    </row>
    <row r="223" spans="2:12" ht="16.5" thickTop="1" thickBot="1" x14ac:dyDescent="0.25">
      <c r="B223" s="365"/>
      <c r="C223" s="365"/>
      <c r="D223" s="221" t="s">
        <v>162</v>
      </c>
      <c r="E223" s="220"/>
      <c r="F223" s="220"/>
      <c r="G223" s="220"/>
      <c r="H223" s="222"/>
      <c r="I223" s="769">
        <f>(I224+I225+I226)</f>
        <v>1</v>
      </c>
      <c r="J223" s="770"/>
      <c r="K223" s="616"/>
      <c r="L223" s="617"/>
    </row>
    <row r="224" spans="2:12" ht="14.25" thickTop="1" thickBot="1" x14ac:dyDescent="0.25">
      <c r="B224" s="365"/>
      <c r="C224" s="365"/>
      <c r="D224" s="708"/>
      <c r="E224" s="718" t="s">
        <v>10</v>
      </c>
      <c r="F224" s="660"/>
      <c r="G224" s="660"/>
      <c r="H224" s="660"/>
      <c r="I224" s="851">
        <v>1</v>
      </c>
      <c r="J224" s="851"/>
      <c r="K224" s="616"/>
      <c r="L224" s="617"/>
    </row>
    <row r="225" spans="2:13" ht="14.25" thickTop="1" thickBot="1" x14ac:dyDescent="0.25">
      <c r="B225" s="365"/>
      <c r="C225" s="365"/>
      <c r="D225" s="708"/>
      <c r="E225" s="688" t="s">
        <v>163</v>
      </c>
      <c r="F225" s="663"/>
      <c r="G225" s="663"/>
      <c r="H225" s="664"/>
      <c r="I225" s="845"/>
      <c r="J225" s="845"/>
      <c r="K225" s="616"/>
      <c r="L225" s="617"/>
    </row>
    <row r="226" spans="2:13" ht="14.25" thickTop="1" thickBot="1" x14ac:dyDescent="0.25">
      <c r="B226" s="365"/>
      <c r="C226" s="365"/>
      <c r="D226" s="708"/>
      <c r="E226" s="719" t="s">
        <v>164</v>
      </c>
      <c r="F226" s="668"/>
      <c r="G226" s="668"/>
      <c r="H226" s="669"/>
      <c r="I226" s="845"/>
      <c r="J226" s="845"/>
      <c r="K226" s="616"/>
      <c r="L226" s="617"/>
    </row>
    <row r="227" spans="2:13" ht="16.5" thickTop="1" thickBot="1" x14ac:dyDescent="0.25">
      <c r="B227" s="365"/>
      <c r="C227" s="365"/>
      <c r="D227" s="221" t="s">
        <v>165</v>
      </c>
      <c r="E227" s="220"/>
      <c r="F227" s="220"/>
      <c r="G227" s="220"/>
      <c r="H227" s="222"/>
      <c r="I227" s="769">
        <f>(I228+I229+I230+I231)</f>
        <v>1</v>
      </c>
      <c r="J227" s="770"/>
      <c r="K227" s="616"/>
      <c r="L227" s="617"/>
      <c r="M227" s="720"/>
    </row>
    <row r="228" spans="2:13" ht="14.25" thickTop="1" thickBot="1" x14ac:dyDescent="0.25">
      <c r="B228" s="365"/>
      <c r="C228" s="365"/>
      <c r="D228" s="707"/>
      <c r="E228" s="688" t="s">
        <v>10</v>
      </c>
      <c r="F228" s="663"/>
      <c r="G228" s="663"/>
      <c r="H228" s="664"/>
      <c r="I228" s="846"/>
      <c r="J228" s="847"/>
      <c r="K228" s="616"/>
      <c r="L228" s="617"/>
    </row>
    <row r="229" spans="2:13" ht="14.25" thickTop="1" thickBot="1" x14ac:dyDescent="0.25">
      <c r="B229" s="365"/>
      <c r="C229" s="365"/>
      <c r="D229" s="708"/>
      <c r="E229" s="688" t="s">
        <v>163</v>
      </c>
      <c r="F229" s="663"/>
      <c r="G229" s="663"/>
      <c r="H229" s="664"/>
      <c r="I229" s="846"/>
      <c r="J229" s="847"/>
      <c r="K229" s="616"/>
      <c r="L229" s="721"/>
    </row>
    <row r="230" spans="2:13" ht="14.25" thickTop="1" thickBot="1" x14ac:dyDescent="0.25">
      <c r="B230" s="365"/>
      <c r="C230" s="365"/>
      <c r="D230" s="708"/>
      <c r="E230" s="719" t="s">
        <v>164</v>
      </c>
      <c r="F230" s="668"/>
      <c r="G230" s="668"/>
      <c r="H230" s="669"/>
      <c r="I230" s="846">
        <v>1</v>
      </c>
      <c r="J230" s="847"/>
      <c r="K230" s="616"/>
      <c r="L230" s="617"/>
    </row>
    <row r="231" spans="2:13" ht="14.25" thickTop="1" thickBot="1" x14ac:dyDescent="0.25">
      <c r="B231" s="365"/>
      <c r="C231" s="365"/>
      <c r="D231" s="708"/>
      <c r="E231" s="719" t="s">
        <v>166</v>
      </c>
      <c r="F231" s="668"/>
      <c r="G231" s="668"/>
      <c r="H231" s="669"/>
      <c r="I231" s="846"/>
      <c r="J231" s="847"/>
      <c r="K231" s="616"/>
      <c r="L231" s="617"/>
    </row>
    <row r="232" spans="2:13" ht="16.5" thickTop="1" thickBot="1" x14ac:dyDescent="0.3">
      <c r="B232" s="365"/>
      <c r="C232" s="365"/>
      <c r="D232" s="708"/>
      <c r="E232" s="848" t="s">
        <v>31</v>
      </c>
      <c r="F232" s="849"/>
      <c r="G232" s="849"/>
      <c r="H232" s="850"/>
      <c r="I232" s="815">
        <f>(I233+I234+I235+I236)</f>
        <v>1</v>
      </c>
      <c r="J232" s="815"/>
      <c r="K232" s="616"/>
      <c r="L232" s="617"/>
    </row>
    <row r="233" spans="2:13" ht="14.25" thickTop="1" thickBot="1" x14ac:dyDescent="0.25">
      <c r="B233" s="365"/>
      <c r="C233" s="365"/>
      <c r="D233" s="708"/>
      <c r="E233" s="718" t="s">
        <v>10</v>
      </c>
      <c r="F233" s="660"/>
      <c r="G233" s="660"/>
      <c r="H233" s="660"/>
      <c r="I233" s="846"/>
      <c r="J233" s="847"/>
      <c r="K233" s="616"/>
      <c r="L233" s="617"/>
    </row>
    <row r="234" spans="2:13" ht="14.25" thickTop="1" thickBot="1" x14ac:dyDescent="0.25">
      <c r="B234" s="365"/>
      <c r="C234" s="365"/>
      <c r="D234" s="708"/>
      <c r="E234" s="688" t="s">
        <v>163</v>
      </c>
      <c r="F234" s="663"/>
      <c r="G234" s="663"/>
      <c r="H234" s="664"/>
      <c r="I234" s="846"/>
      <c r="J234" s="847"/>
      <c r="K234" s="616"/>
      <c r="L234" s="617"/>
    </row>
    <row r="235" spans="2:13" ht="14.25" thickTop="1" thickBot="1" x14ac:dyDescent="0.25">
      <c r="B235" s="365"/>
      <c r="C235" s="365"/>
      <c r="D235" s="708"/>
      <c r="E235" s="719" t="s">
        <v>164</v>
      </c>
      <c r="F235" s="668"/>
      <c r="G235" s="668"/>
      <c r="H235" s="669"/>
      <c r="I235" s="846"/>
      <c r="J235" s="847"/>
      <c r="K235" s="616"/>
      <c r="L235" s="617"/>
    </row>
    <row r="236" spans="2:13" ht="14.25" thickTop="1" thickBot="1" x14ac:dyDescent="0.25">
      <c r="B236" s="365"/>
      <c r="C236" s="365"/>
      <c r="D236" s="708"/>
      <c r="E236" s="688" t="s">
        <v>44</v>
      </c>
      <c r="F236" s="668"/>
      <c r="G236" s="668"/>
      <c r="H236" s="669"/>
      <c r="I236" s="846">
        <v>1</v>
      </c>
      <c r="J236" s="847"/>
      <c r="K236" s="616"/>
      <c r="L236" s="617"/>
    </row>
    <row r="237" spans="2:13" ht="16.5" thickTop="1" thickBot="1" x14ac:dyDescent="0.25">
      <c r="B237" s="365"/>
      <c r="C237" s="722"/>
      <c r="D237" s="599" t="s">
        <v>171</v>
      </c>
      <c r="E237" s="155"/>
      <c r="F237" s="723"/>
      <c r="G237" s="681"/>
      <c r="H237" s="693"/>
      <c r="I237" s="787">
        <f>(I238+I239+I240+I241)</f>
        <v>6</v>
      </c>
      <c r="J237" s="787"/>
      <c r="K237" s="365"/>
      <c r="L237" s="617"/>
    </row>
    <row r="238" spans="2:13" ht="14.25" thickTop="1" thickBot="1" x14ac:dyDescent="0.25">
      <c r="B238" s="365"/>
      <c r="C238" s="609"/>
      <c r="D238" s="724"/>
      <c r="E238" s="725" t="s">
        <v>167</v>
      </c>
      <c r="F238" s="713"/>
      <c r="G238" s="713"/>
      <c r="H238" s="714"/>
      <c r="I238" s="845"/>
      <c r="J238" s="845"/>
      <c r="K238" s="365"/>
      <c r="L238" s="617"/>
    </row>
    <row r="239" spans="2:13" ht="12.75" customHeight="1" thickTop="1" thickBot="1" x14ac:dyDescent="0.25">
      <c r="B239" s="365"/>
      <c r="C239" s="87"/>
      <c r="D239" s="722"/>
      <c r="E239" s="713" t="s">
        <v>168</v>
      </c>
      <c r="F239" s="713"/>
      <c r="G239" s="713"/>
      <c r="H239" s="713"/>
      <c r="I239" s="851">
        <v>1</v>
      </c>
      <c r="J239" s="851"/>
      <c r="K239" s="365"/>
    </row>
    <row r="240" spans="2:13" ht="12.75" customHeight="1" thickTop="1" thickBot="1" x14ac:dyDescent="0.25">
      <c r="B240" s="365"/>
      <c r="C240" s="87"/>
      <c r="D240" s="722"/>
      <c r="E240" s="726" t="s">
        <v>169</v>
      </c>
      <c r="F240" s="713"/>
      <c r="G240" s="713"/>
      <c r="H240" s="714"/>
      <c r="I240" s="845">
        <v>5</v>
      </c>
      <c r="J240" s="845"/>
      <c r="K240" s="365"/>
    </row>
    <row r="241" spans="2:11" ht="13.5" customHeight="1" thickTop="1" thickBot="1" x14ac:dyDescent="0.25">
      <c r="B241" s="365"/>
      <c r="C241" s="87"/>
      <c r="D241" s="722"/>
      <c r="E241" s="726" t="s">
        <v>170</v>
      </c>
      <c r="F241" s="713"/>
      <c r="G241" s="713"/>
      <c r="H241" s="714"/>
      <c r="I241" s="845"/>
      <c r="J241" s="845"/>
      <c r="K241" s="365"/>
    </row>
    <row r="242" spans="2:11" ht="15" customHeight="1" thickTop="1" thickBot="1" x14ac:dyDescent="0.3">
      <c r="B242" s="365"/>
      <c r="C242" s="10"/>
      <c r="D242" s="708"/>
      <c r="E242" s="224" t="s">
        <v>40</v>
      </c>
      <c r="F242" s="709"/>
      <c r="G242" s="709"/>
      <c r="H242" s="710"/>
      <c r="I242" s="815">
        <f>I243+I244+I245</f>
        <v>0</v>
      </c>
      <c r="J242" s="815"/>
      <c r="K242" s="365"/>
    </row>
    <row r="243" spans="2:11" ht="13.5" customHeight="1" thickTop="1" thickBot="1" x14ac:dyDescent="0.25">
      <c r="B243" s="365"/>
      <c r="C243" s="365"/>
      <c r="D243" s="708"/>
      <c r="E243" s="186" t="s">
        <v>13</v>
      </c>
      <c r="F243" s="663"/>
      <c r="G243" s="663"/>
      <c r="H243" s="664"/>
      <c r="I243" s="845"/>
      <c r="J243" s="845"/>
      <c r="K243" s="365"/>
    </row>
    <row r="244" spans="2:11" ht="13.5" customHeight="1" thickTop="1" thickBot="1" x14ac:dyDescent="0.25">
      <c r="B244" s="365"/>
      <c r="C244" s="10"/>
      <c r="D244" s="708"/>
      <c r="E244" s="187" t="s">
        <v>14</v>
      </c>
      <c r="F244" s="713"/>
      <c r="G244" s="713"/>
      <c r="H244" s="714"/>
      <c r="I244" s="851"/>
      <c r="J244" s="851"/>
      <c r="K244" s="365"/>
    </row>
    <row r="245" spans="2:11" ht="15.75" customHeight="1" thickTop="1" thickBot="1" x14ac:dyDescent="0.25">
      <c r="B245" s="365"/>
      <c r="C245" s="10"/>
      <c r="D245" s="708"/>
      <c r="E245" s="727" t="s">
        <v>121</v>
      </c>
      <c r="F245" s="713"/>
      <c r="G245" s="713"/>
      <c r="H245" s="714"/>
      <c r="I245" s="845"/>
      <c r="J245" s="845"/>
      <c r="K245" s="633"/>
    </row>
    <row r="246" spans="2:11" ht="17.25" thickTop="1" thickBot="1" x14ac:dyDescent="0.25">
      <c r="B246" s="365"/>
      <c r="C246" s="190" t="s">
        <v>172</v>
      </c>
      <c r="D246" s="189"/>
      <c r="E246" s="189"/>
      <c r="F246" s="189"/>
      <c r="G246" s="191"/>
      <c r="H246" s="769" t="s">
        <v>0</v>
      </c>
      <c r="I246" s="854"/>
      <c r="J246" s="770"/>
      <c r="K246" s="365"/>
    </row>
    <row r="247" spans="2:11" ht="16.5" thickTop="1" x14ac:dyDescent="0.2">
      <c r="B247" s="365"/>
      <c r="C247" s="192"/>
      <c r="D247" s="193"/>
      <c r="E247" s="193"/>
      <c r="F247" s="193"/>
      <c r="G247" s="194"/>
      <c r="H247" s="855">
        <f>(F10+J15-F21+J77-H89)</f>
        <v>126</v>
      </c>
      <c r="I247" s="856"/>
      <c r="J247" s="857"/>
      <c r="K247" s="365"/>
    </row>
    <row r="248" spans="2:11" ht="16.5" thickBot="1" x14ac:dyDescent="0.25">
      <c r="B248" s="633"/>
      <c r="C248" s="195"/>
      <c r="D248" s="196"/>
      <c r="E248" s="196"/>
      <c r="F248" s="196"/>
      <c r="G248" s="197"/>
      <c r="H248" s="858"/>
      <c r="I248" s="859"/>
      <c r="J248" s="860"/>
      <c r="K248" s="633"/>
    </row>
    <row r="249" spans="2:11" ht="13.5" thickTop="1" x14ac:dyDescent="0.2">
      <c r="E249" s="614"/>
    </row>
    <row r="251" spans="2:11" x14ac:dyDescent="0.2">
      <c r="E251" s="728"/>
    </row>
    <row r="252" spans="2:11" x14ac:dyDescent="0.2">
      <c r="E252" s="728"/>
    </row>
    <row r="253" spans="2:11" x14ac:dyDescent="0.2">
      <c r="E253" s="728"/>
    </row>
    <row r="254" spans="2:11" x14ac:dyDescent="0.2">
      <c r="E254" s="728"/>
    </row>
    <row r="255" spans="2:11" x14ac:dyDescent="0.2">
      <c r="E255" s="728"/>
    </row>
    <row r="256" spans="2:11" x14ac:dyDescent="0.2">
      <c r="E256" s="614"/>
    </row>
    <row r="258" spans="5:5" x14ac:dyDescent="0.2">
      <c r="E258" s="614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paperSize="12"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8" zoomScale="85" zoomScaleNormal="85" zoomScaleSheetLayoutView="75" workbookViewId="0">
      <selection activeCell="F39" sqref="F39:I42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 t="s">
        <v>278</v>
      </c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302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303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 t="s">
        <v>304</v>
      </c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16</v>
      </c>
      <c r="G10" s="962"/>
      <c r="H10" s="963">
        <f>SUM(F10:G11)</f>
        <v>16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1</v>
      </c>
      <c r="I15" s="471">
        <f>SUM(I16:I17)</f>
        <v>0</v>
      </c>
      <c r="J15" s="955">
        <f>H15+I15</f>
        <v>1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v>1</v>
      </c>
      <c r="I16" s="394"/>
      <c r="J16" s="891">
        <f>(H16+I16)</f>
        <v>1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/>
      <c r="I17" s="394"/>
      <c r="J17" s="886">
        <f>(H17+I17)</f>
        <v>0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0</v>
      </c>
      <c r="G21" s="941"/>
      <c r="H21" s="941"/>
      <c r="I21" s="942"/>
      <c r="J21" s="943">
        <f>(J23+J28+J34+J38+J43+J55+J70+J72+J78)</f>
        <v>1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1</v>
      </c>
      <c r="G22" s="410">
        <f>(G23+G28+G34+G38+G43+G55+G70+G72+G77+G78)</f>
        <v>0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/>
      <c r="G24" s="417"/>
      <c r="H24" s="417"/>
      <c r="I24" s="417"/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/>
      <c r="G25" s="417"/>
      <c r="H25" s="417"/>
      <c r="I25" s="417"/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/>
      <c r="G26" s="417"/>
      <c r="H26" s="417"/>
      <c r="I26" s="417"/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/>
      <c r="G27" s="417"/>
      <c r="H27" s="417"/>
      <c r="I27" s="417"/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0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0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/>
      <c r="G29" s="417"/>
      <c r="H29" s="417"/>
      <c r="I29" s="417"/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/>
      <c r="G30" s="417"/>
      <c r="H30" s="417"/>
      <c r="I30" s="417"/>
      <c r="J30" s="418">
        <f t="shared" si="0"/>
        <v>0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/>
      <c r="G31" s="417"/>
      <c r="H31" s="417"/>
      <c r="I31" s="417"/>
      <c r="J31" s="418">
        <f t="shared" si="0"/>
        <v>0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/>
      <c r="G32" s="417"/>
      <c r="H32" s="417"/>
      <c r="I32" s="417"/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/>
      <c r="G33" s="417"/>
      <c r="H33" s="417"/>
      <c r="I33" s="417"/>
      <c r="J33" s="418">
        <f t="shared" si="0"/>
        <v>0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0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0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26"/>
      <c r="G35" s="426"/>
      <c r="H35" s="426"/>
      <c r="I35" s="426"/>
      <c r="J35" s="427">
        <f t="shared" ref="J35:J54" si="1">SUM(F35:I35)</f>
        <v>0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483"/>
      <c r="G36" s="483"/>
      <c r="H36" s="483"/>
      <c r="I36" s="483"/>
      <c r="J36" s="427">
        <f>SUM(F36:I36)</f>
        <v>0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483"/>
      <c r="G37" s="483"/>
      <c r="H37" s="483"/>
      <c r="I37" s="483"/>
      <c r="J37" s="427">
        <f>SUM(F37:I37)</f>
        <v>0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0</v>
      </c>
      <c r="H38" s="421">
        <f>SUM(H39:H42)</f>
        <v>0</v>
      </c>
      <c r="I38" s="421">
        <f>SUM(I39:I42)</f>
        <v>0</v>
      </c>
      <c r="J38" s="414">
        <f t="shared" si="1"/>
        <v>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17"/>
      <c r="G39" s="417"/>
      <c r="H39" s="417"/>
      <c r="I39" s="417"/>
      <c r="J39" s="427">
        <f t="shared" si="1"/>
        <v>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483"/>
      <c r="G40" s="483"/>
      <c r="H40" s="483"/>
      <c r="I40" s="483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483"/>
      <c r="G41" s="483"/>
      <c r="H41" s="483"/>
      <c r="I41" s="483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483"/>
      <c r="G42" s="483"/>
      <c r="H42" s="483"/>
      <c r="I42" s="483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0</v>
      </c>
      <c r="H43" s="421">
        <f>SUM(H44:H54)</f>
        <v>0</v>
      </c>
      <c r="I43" s="421">
        <f>SUM(I44:I54)</f>
        <v>0</v>
      </c>
      <c r="J43" s="433">
        <f>SUM(F43:I43)</f>
        <v>0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483"/>
      <c r="G44" s="483"/>
      <c r="H44" s="483"/>
      <c r="I44" s="483"/>
      <c r="J44" s="427">
        <f>SUM(F44:I44)</f>
        <v>0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483"/>
      <c r="G45" s="483"/>
      <c r="H45" s="483"/>
      <c r="I45" s="483"/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483"/>
      <c r="G46" s="483"/>
      <c r="H46" s="483"/>
      <c r="I46" s="483"/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483"/>
      <c r="G47" s="483"/>
      <c r="H47" s="483"/>
      <c r="I47" s="483"/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483"/>
      <c r="G48" s="483"/>
      <c r="H48" s="483"/>
      <c r="I48" s="483"/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483"/>
      <c r="G49" s="483"/>
      <c r="H49" s="483"/>
      <c r="I49" s="483"/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483"/>
      <c r="G50" s="483"/>
      <c r="H50" s="483"/>
      <c r="I50" s="483"/>
      <c r="J50" s="437">
        <f t="shared" si="1"/>
        <v>0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483"/>
      <c r="G51" s="483"/>
      <c r="H51" s="483"/>
      <c r="I51" s="483"/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483"/>
      <c r="G52" s="483"/>
      <c r="H52" s="483"/>
      <c r="I52" s="483"/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483"/>
      <c r="G53" s="483"/>
      <c r="H53" s="483"/>
      <c r="I53" s="483"/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483"/>
      <c r="G54" s="483"/>
      <c r="H54" s="483"/>
      <c r="I54" s="483"/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0</v>
      </c>
      <c r="H55" s="442">
        <f>SUM(H56:H64)</f>
        <v>0</v>
      </c>
      <c r="I55" s="442">
        <f>SUM(I56:I64)</f>
        <v>0</v>
      </c>
      <c r="J55" s="433">
        <f>SUM(F55:F55:I55)</f>
        <v>0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483"/>
      <c r="G56" s="483"/>
      <c r="H56" s="483"/>
      <c r="I56" s="483"/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483"/>
      <c r="G57" s="483"/>
      <c r="H57" s="483"/>
      <c r="I57" s="483"/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483"/>
      <c r="G58" s="483"/>
      <c r="H58" s="483"/>
      <c r="I58" s="483"/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483"/>
      <c r="G59" s="483"/>
      <c r="H59" s="483"/>
      <c r="I59" s="483"/>
      <c r="J59" s="403">
        <f>(I59+H59+G59+F59)</f>
        <v>0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483"/>
      <c r="G60" s="483"/>
      <c r="H60" s="483"/>
      <c r="I60" s="483"/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483"/>
      <c r="G61" s="483"/>
      <c r="H61" s="483"/>
      <c r="I61" s="483"/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483"/>
      <c r="G62" s="483"/>
      <c r="H62" s="483"/>
      <c r="I62" s="483"/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483"/>
      <c r="G63" s="483"/>
      <c r="H63" s="483"/>
      <c r="I63" s="483"/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483"/>
      <c r="G64" s="483"/>
      <c r="H64" s="483"/>
      <c r="I64" s="483"/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1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0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0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483"/>
      <c r="G71" s="483"/>
      <c r="H71" s="483"/>
      <c r="I71" s="483"/>
      <c r="J71" s="437">
        <f>SUM(F71:I71)</f>
        <v>0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1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1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483"/>
      <c r="G73" s="483"/>
      <c r="H73" s="483"/>
      <c r="I73" s="483"/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483">
        <v>1</v>
      </c>
      <c r="G74" s="483"/>
      <c r="H74" s="483"/>
      <c r="I74" s="483"/>
      <c r="J74" s="437">
        <f t="shared" si="2"/>
        <v>1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483"/>
      <c r="G75" s="483"/>
      <c r="H75" s="483"/>
      <c r="I75" s="483"/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16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554"/>
      <c r="G77" s="554"/>
      <c r="H77" s="554"/>
      <c r="I77" s="554"/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0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0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554"/>
      <c r="G79" s="554"/>
      <c r="H79" s="554"/>
      <c r="I79" s="554"/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554"/>
      <c r="G80" s="554"/>
      <c r="H80" s="554"/>
      <c r="I80" s="554"/>
      <c r="J80" s="468">
        <f>SUM(F80:I80)</f>
        <v>0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554"/>
      <c r="G81" s="554"/>
      <c r="H81" s="554"/>
      <c r="I81" s="554"/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554"/>
      <c r="G82" s="554"/>
      <c r="H82" s="554"/>
      <c r="I82" s="554"/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554"/>
      <c r="G83" s="554"/>
      <c r="H83" s="554"/>
      <c r="I83" s="554"/>
      <c r="J83" s="468">
        <f t="shared" si="2"/>
        <v>0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554"/>
      <c r="G84" s="554"/>
      <c r="H84" s="554"/>
      <c r="I84" s="554"/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554"/>
      <c r="G85" s="554"/>
      <c r="H85" s="554"/>
      <c r="I85" s="554"/>
      <c r="J85" s="468">
        <f t="shared" si="2"/>
        <v>0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554"/>
      <c r="G86" s="554"/>
      <c r="H86" s="554"/>
      <c r="I86" s="554"/>
      <c r="J86" s="468">
        <f t="shared" si="2"/>
        <v>0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0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536"/>
      <c r="H91" s="872">
        <f>SUM(F91:G91)</f>
        <v>0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536"/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536"/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74"/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1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0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/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/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/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/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85"/>
      <c r="J104" s="88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0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/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/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/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/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85"/>
      <c r="J110" s="88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/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/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/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/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85"/>
      <c r="J116" s="88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/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/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85"/>
      <c r="J120" s="88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/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/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85"/>
      <c r="J124" s="88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0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/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/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/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/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85"/>
      <c r="J130" s="88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0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85"/>
      <c r="J132" s="88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85"/>
      <c r="J133" s="88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85"/>
      <c r="J134" s="88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85"/>
      <c r="J135" s="88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85"/>
      <c r="J136" s="88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85"/>
      <c r="J139" s="88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85"/>
      <c r="J140" s="88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85"/>
      <c r="J141" s="88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85"/>
      <c r="J142" s="88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85"/>
      <c r="J144" s="88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85"/>
      <c r="J145" s="88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85"/>
      <c r="J146" s="88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85"/>
      <c r="J147" s="88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85"/>
      <c r="J149" s="88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85"/>
      <c r="J150" s="88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85"/>
      <c r="J151" s="88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85"/>
      <c r="J152" s="88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85"/>
      <c r="J154" s="88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85"/>
      <c r="J155" s="88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85"/>
      <c r="J156" s="88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85"/>
      <c r="J157" s="88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85"/>
      <c r="J159" s="88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85"/>
      <c r="J160" s="88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85"/>
      <c r="J161" s="88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85"/>
      <c r="J162" s="88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85"/>
      <c r="J164" s="88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88"/>
      <c r="J165" s="888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85"/>
      <c r="J166" s="88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85"/>
      <c r="J167" s="88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85"/>
      <c r="J169" s="88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85"/>
      <c r="J170" s="88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85"/>
      <c r="J171" s="88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85"/>
      <c r="J172" s="88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0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85"/>
      <c r="J174" s="88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85"/>
      <c r="J175" s="88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85"/>
      <c r="J176" s="88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85"/>
      <c r="J177" s="88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85"/>
      <c r="J178" s="88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85"/>
      <c r="J179" s="88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85"/>
      <c r="J180" s="88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85"/>
      <c r="J181" s="88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85"/>
      <c r="J182" s="88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85"/>
      <c r="J183" s="88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85"/>
      <c r="J184" s="88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85"/>
      <c r="J185" s="88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85"/>
      <c r="J186" s="88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85"/>
      <c r="J187" s="88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85"/>
      <c r="J188" s="88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85"/>
      <c r="J189" s="88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85"/>
      <c r="J190" s="88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85"/>
      <c r="J191" s="88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85"/>
      <c r="J192" s="88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85"/>
      <c r="J193" s="88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85"/>
      <c r="J194" s="88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85"/>
      <c r="J195" s="88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85"/>
      <c r="J196" s="88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85"/>
      <c r="J197" s="88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85"/>
      <c r="J198" s="88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85"/>
      <c r="J199" s="88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85"/>
      <c r="J200" s="88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85"/>
      <c r="J201" s="88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85"/>
      <c r="J202" s="88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85"/>
      <c r="J203" s="88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85"/>
      <c r="J204" s="88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85"/>
      <c r="J205" s="88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85"/>
      <c r="J206" s="88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85"/>
      <c r="J207" s="88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61"/>
      <c r="J208" s="861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61"/>
      <c r="J209" s="861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61"/>
      <c r="J210" s="861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0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61"/>
      <c r="J212" s="861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61"/>
      <c r="J213" s="861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73"/>
      <c r="J214" s="874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61"/>
      <c r="J216" s="861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71"/>
      <c r="J217" s="871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0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83"/>
      <c r="J219" s="884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73"/>
      <c r="J220" s="874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73"/>
      <c r="J221" s="874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73"/>
      <c r="J222" s="874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1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71">
        <v>1</v>
      </c>
      <c r="J224" s="871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61"/>
      <c r="J225" s="861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61"/>
      <c r="J226" s="861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0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73"/>
      <c r="J228" s="874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73"/>
      <c r="J229" s="874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73"/>
      <c r="J230" s="874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73"/>
      <c r="J231" s="874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0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73"/>
      <c r="J233" s="874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73"/>
      <c r="J234" s="874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73"/>
      <c r="J235" s="874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73"/>
      <c r="J236" s="874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0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61"/>
      <c r="J238" s="861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71"/>
      <c r="J239" s="871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61"/>
      <c r="J240" s="861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61"/>
      <c r="J241" s="861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61"/>
      <c r="J243" s="861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71"/>
      <c r="J244" s="871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61"/>
      <c r="J245" s="861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17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58"/>
  <sheetViews>
    <sheetView showGridLines="0" showRowColHeaders="0" showZeros="0" zoomScale="70" zoomScaleNormal="70" zoomScaleSheetLayoutView="75" workbookViewId="0">
      <selection activeCell="F39" sqref="F39:I42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 t="s">
        <v>278</v>
      </c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300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301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>
        <v>44377</v>
      </c>
      <c r="D7" s="960"/>
      <c r="E7" s="601" t="s">
        <v>296</v>
      </c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25</v>
      </c>
      <c r="G10" s="962"/>
      <c r="H10" s="963">
        <f>SUM(F10:G11)</f>
        <v>25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0</v>
      </c>
      <c r="I15" s="471">
        <f>SUM(I16:I17)</f>
        <v>0</v>
      </c>
      <c r="J15" s="955">
        <f>H15+I15</f>
        <v>0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/>
      <c r="I16" s="394"/>
      <c r="J16" s="891">
        <f>(H16+I16)</f>
        <v>0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/>
      <c r="I17" s="394"/>
      <c r="J17" s="886">
        <f>(H17+I17)</f>
        <v>0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0</v>
      </c>
      <c r="G21" s="941"/>
      <c r="H21" s="941"/>
      <c r="I21" s="942"/>
      <c r="J21" s="943">
        <f>(J23+J28+J34+J38+J43+J55+J70+J72+J78)</f>
        <v>1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1</v>
      </c>
      <c r="G22" s="410">
        <f>(G23+G28+G34+G38+G43+G55+G70+G72+G77+G78)</f>
        <v>0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/>
      <c r="G24" s="417"/>
      <c r="H24" s="417"/>
      <c r="I24" s="417"/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/>
      <c r="G25" s="417"/>
      <c r="H25" s="417"/>
      <c r="I25" s="417"/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/>
      <c r="G26" s="417"/>
      <c r="H26" s="417"/>
      <c r="I26" s="417"/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/>
      <c r="G27" s="417"/>
      <c r="H27" s="417"/>
      <c r="I27" s="417"/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0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0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/>
      <c r="G29" s="417"/>
      <c r="H29" s="417"/>
      <c r="I29" s="417"/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/>
      <c r="G30" s="417"/>
      <c r="H30" s="417"/>
      <c r="I30" s="417"/>
      <c r="J30" s="418">
        <f t="shared" si="0"/>
        <v>0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/>
      <c r="G31" s="417"/>
      <c r="H31" s="417"/>
      <c r="I31" s="417"/>
      <c r="J31" s="418">
        <f t="shared" si="0"/>
        <v>0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/>
      <c r="G32" s="417"/>
      <c r="H32" s="417"/>
      <c r="I32" s="417"/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/>
      <c r="G33" s="417"/>
      <c r="H33" s="417"/>
      <c r="I33" s="417"/>
      <c r="J33" s="418">
        <f t="shared" si="0"/>
        <v>0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0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0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26"/>
      <c r="G35" s="426"/>
      <c r="H35" s="426"/>
      <c r="I35" s="426"/>
      <c r="J35" s="427">
        <f t="shared" ref="J35:J54" si="1">SUM(F35:I35)</f>
        <v>0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483"/>
      <c r="G36" s="483"/>
      <c r="H36" s="483"/>
      <c r="I36" s="483"/>
      <c r="J36" s="427">
        <f>SUM(F36:I36)</f>
        <v>0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483"/>
      <c r="G37" s="483"/>
      <c r="H37" s="483"/>
      <c r="I37" s="483"/>
      <c r="J37" s="427">
        <f>SUM(F37:I37)</f>
        <v>0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0</v>
      </c>
      <c r="H38" s="421">
        <f>SUM(H39:H42)</f>
        <v>0</v>
      </c>
      <c r="I38" s="421">
        <f>SUM(I39:I42)</f>
        <v>0</v>
      </c>
      <c r="J38" s="414">
        <f t="shared" si="1"/>
        <v>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17"/>
      <c r="G39" s="417"/>
      <c r="H39" s="417"/>
      <c r="I39" s="417"/>
      <c r="J39" s="427">
        <f t="shared" si="1"/>
        <v>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483"/>
      <c r="G40" s="483"/>
      <c r="H40" s="483"/>
      <c r="I40" s="483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483"/>
      <c r="G41" s="483"/>
      <c r="H41" s="483"/>
      <c r="I41" s="483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483"/>
      <c r="G42" s="483"/>
      <c r="H42" s="483"/>
      <c r="I42" s="483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0</v>
      </c>
      <c r="H43" s="421">
        <f>SUM(H44:H54)</f>
        <v>0</v>
      </c>
      <c r="I43" s="421">
        <f>SUM(I44:I54)</f>
        <v>0</v>
      </c>
      <c r="J43" s="433">
        <f>SUM(F43:I43)</f>
        <v>0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483"/>
      <c r="G44" s="483"/>
      <c r="H44" s="483"/>
      <c r="I44" s="483"/>
      <c r="J44" s="427">
        <f>SUM(F44:I44)</f>
        <v>0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483"/>
      <c r="G45" s="483"/>
      <c r="H45" s="483"/>
      <c r="I45" s="483"/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483"/>
      <c r="G46" s="483"/>
      <c r="H46" s="483"/>
      <c r="I46" s="483"/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483"/>
      <c r="G47" s="483"/>
      <c r="H47" s="483"/>
      <c r="I47" s="483"/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483"/>
      <c r="G48" s="483"/>
      <c r="H48" s="483"/>
      <c r="I48" s="483"/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483"/>
      <c r="G49" s="483"/>
      <c r="H49" s="483"/>
      <c r="I49" s="483"/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483"/>
      <c r="G50" s="483"/>
      <c r="H50" s="483"/>
      <c r="I50" s="483"/>
      <c r="J50" s="437">
        <f t="shared" si="1"/>
        <v>0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483"/>
      <c r="G51" s="483"/>
      <c r="H51" s="483"/>
      <c r="I51" s="483"/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483"/>
      <c r="G52" s="483"/>
      <c r="H52" s="483"/>
      <c r="I52" s="483"/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483"/>
      <c r="G53" s="483"/>
      <c r="H53" s="483"/>
      <c r="I53" s="483"/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483"/>
      <c r="G54" s="483"/>
      <c r="H54" s="483"/>
      <c r="I54" s="483"/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0</v>
      </c>
      <c r="H55" s="442">
        <f>SUM(H56:H64)</f>
        <v>0</v>
      </c>
      <c r="I55" s="442">
        <f>SUM(I56:I64)</f>
        <v>0</v>
      </c>
      <c r="J55" s="433">
        <f>SUM(F55:F55:I55)</f>
        <v>0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483"/>
      <c r="G56" s="483"/>
      <c r="H56" s="483"/>
      <c r="I56" s="483"/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483"/>
      <c r="G57" s="483"/>
      <c r="H57" s="483"/>
      <c r="I57" s="483"/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483"/>
      <c r="G58" s="483"/>
      <c r="H58" s="483"/>
      <c r="I58" s="483"/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483"/>
      <c r="G59" s="483"/>
      <c r="H59" s="483"/>
      <c r="I59" s="483"/>
      <c r="J59" s="403">
        <f>(I59+H59+G59+F59)</f>
        <v>0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483"/>
      <c r="G60" s="483"/>
      <c r="H60" s="483"/>
      <c r="I60" s="483"/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483"/>
      <c r="G61" s="483"/>
      <c r="H61" s="483"/>
      <c r="I61" s="483"/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483"/>
      <c r="G62" s="483"/>
      <c r="H62" s="483"/>
      <c r="I62" s="483"/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483"/>
      <c r="G63" s="483"/>
      <c r="H63" s="483"/>
      <c r="I63" s="483"/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483"/>
      <c r="G64" s="483"/>
      <c r="H64" s="483"/>
      <c r="I64" s="483"/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1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1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1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483">
        <v>1</v>
      </c>
      <c r="G71" s="483"/>
      <c r="H71" s="483"/>
      <c r="I71" s="483"/>
      <c r="J71" s="437">
        <f>SUM(F71:I71)</f>
        <v>1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0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0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483"/>
      <c r="G73" s="483"/>
      <c r="H73" s="483"/>
      <c r="I73" s="483"/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483"/>
      <c r="G74" s="483"/>
      <c r="H74" s="483"/>
      <c r="I74" s="483"/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483"/>
      <c r="G75" s="483"/>
      <c r="H75" s="483"/>
      <c r="I75" s="483"/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24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554"/>
      <c r="G77" s="554"/>
      <c r="H77" s="554"/>
      <c r="I77" s="554"/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0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0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554"/>
      <c r="G79" s="554"/>
      <c r="H79" s="554"/>
      <c r="I79" s="554"/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554"/>
      <c r="G80" s="554"/>
      <c r="H80" s="554"/>
      <c r="I80" s="554"/>
      <c r="J80" s="468">
        <f>SUM(F80:I80)</f>
        <v>0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554"/>
      <c r="G81" s="554"/>
      <c r="H81" s="554"/>
      <c r="I81" s="554"/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554"/>
      <c r="G82" s="554"/>
      <c r="H82" s="554"/>
      <c r="I82" s="554"/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554"/>
      <c r="G83" s="554"/>
      <c r="H83" s="554"/>
      <c r="I83" s="554"/>
      <c r="J83" s="468">
        <f t="shared" si="2"/>
        <v>0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554"/>
      <c r="G84" s="554"/>
      <c r="H84" s="554"/>
      <c r="I84" s="554"/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554"/>
      <c r="G85" s="554"/>
      <c r="H85" s="554"/>
      <c r="I85" s="554"/>
      <c r="J85" s="468">
        <f t="shared" si="2"/>
        <v>0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554"/>
      <c r="G86" s="554"/>
      <c r="H86" s="554"/>
      <c r="I86" s="554"/>
      <c r="J86" s="468">
        <f t="shared" si="2"/>
        <v>0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0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536"/>
      <c r="H91" s="872">
        <f>SUM(F91:G91)</f>
        <v>0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536"/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536"/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74"/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77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0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/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/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/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/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85"/>
      <c r="J104" s="88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0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/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/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/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/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85"/>
      <c r="J110" s="88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/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/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/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/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85"/>
      <c r="J116" s="88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/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/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85"/>
      <c r="J120" s="88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/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/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85"/>
      <c r="J124" s="88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0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/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/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/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/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85"/>
      <c r="J130" s="88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0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85"/>
      <c r="J132" s="88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85"/>
      <c r="J133" s="88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85"/>
      <c r="J134" s="88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85"/>
      <c r="J135" s="88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85"/>
      <c r="J136" s="88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85"/>
      <c r="J139" s="88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85"/>
      <c r="J140" s="88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85"/>
      <c r="J141" s="88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85"/>
      <c r="J142" s="88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85"/>
      <c r="J144" s="88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85"/>
      <c r="J145" s="88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85"/>
      <c r="J146" s="88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85"/>
      <c r="J147" s="88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85"/>
      <c r="J149" s="88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85"/>
      <c r="J150" s="88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85"/>
      <c r="J151" s="88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85"/>
      <c r="J152" s="88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85"/>
      <c r="J154" s="88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85"/>
      <c r="J155" s="88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85"/>
      <c r="J156" s="88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85"/>
      <c r="J157" s="88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85"/>
      <c r="J159" s="88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85"/>
      <c r="J160" s="88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85"/>
      <c r="J161" s="88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85"/>
      <c r="J162" s="88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85"/>
      <c r="J164" s="88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88"/>
      <c r="J165" s="888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85"/>
      <c r="J166" s="88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85"/>
      <c r="J167" s="88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85"/>
      <c r="J169" s="88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85"/>
      <c r="J170" s="88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85"/>
      <c r="J171" s="88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85"/>
      <c r="J172" s="88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0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85"/>
      <c r="J174" s="88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85"/>
      <c r="J175" s="88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85"/>
      <c r="J176" s="88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85"/>
      <c r="J177" s="88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85"/>
      <c r="J178" s="88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85"/>
      <c r="J179" s="88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85"/>
      <c r="J180" s="88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85"/>
      <c r="J181" s="88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85"/>
      <c r="J182" s="88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85"/>
      <c r="J183" s="88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85"/>
      <c r="J184" s="88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85"/>
      <c r="J185" s="88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85"/>
      <c r="J186" s="88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85"/>
      <c r="J187" s="88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85"/>
      <c r="J188" s="88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85"/>
      <c r="J189" s="88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85"/>
      <c r="J190" s="88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85"/>
      <c r="J191" s="88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85"/>
      <c r="J192" s="88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85"/>
      <c r="J193" s="88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85"/>
      <c r="J194" s="88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85"/>
      <c r="J195" s="88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85"/>
      <c r="J196" s="88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85"/>
      <c r="J197" s="88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85"/>
      <c r="J198" s="88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85"/>
      <c r="J199" s="88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85"/>
      <c r="J200" s="88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85"/>
      <c r="J201" s="88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85"/>
      <c r="J202" s="88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85"/>
      <c r="J203" s="88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85"/>
      <c r="J204" s="88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85"/>
      <c r="J205" s="88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85"/>
      <c r="J206" s="88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85"/>
      <c r="J207" s="88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61"/>
      <c r="J208" s="861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61"/>
      <c r="J209" s="861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61"/>
      <c r="J210" s="861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0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61"/>
      <c r="J212" s="861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61"/>
      <c r="J213" s="861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73"/>
      <c r="J214" s="874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61"/>
      <c r="J216" s="861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71"/>
      <c r="J217" s="871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0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83"/>
      <c r="J219" s="884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73"/>
      <c r="J220" s="874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73"/>
      <c r="J221" s="874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73"/>
      <c r="J222" s="874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0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71"/>
      <c r="J224" s="871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61"/>
      <c r="J225" s="861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61"/>
      <c r="J226" s="861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2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73"/>
      <c r="J228" s="874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73"/>
      <c r="J229" s="874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73">
        <v>2</v>
      </c>
      <c r="J230" s="874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73"/>
      <c r="J231" s="874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1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73"/>
      <c r="J233" s="874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73"/>
      <c r="J234" s="874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73">
        <v>1</v>
      </c>
      <c r="J235" s="874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73"/>
      <c r="J236" s="874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74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61"/>
      <c r="J238" s="861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71">
        <v>32</v>
      </c>
      <c r="J239" s="871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61">
        <v>42</v>
      </c>
      <c r="J240" s="861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61"/>
      <c r="J241" s="861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61"/>
      <c r="J243" s="861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71"/>
      <c r="J244" s="871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61"/>
      <c r="J245" s="861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25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3" fitToHeight="0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11" zoomScale="70" zoomScaleNormal="70" zoomScaleSheetLayoutView="75" workbookViewId="0">
      <selection activeCell="F39" sqref="F39:I42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/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297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298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>
        <v>44377</v>
      </c>
      <c r="D7" s="960"/>
      <c r="E7" s="601" t="s">
        <v>299</v>
      </c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11</v>
      </c>
      <c r="G10" s="962"/>
      <c r="H10" s="963">
        <f>SUM(F10:G11)</f>
        <v>11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5</v>
      </c>
      <c r="I15" s="471">
        <f>SUM(I16:I17)</f>
        <v>0</v>
      </c>
      <c r="J15" s="955">
        <f>H15+I15</f>
        <v>5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v>5</v>
      </c>
      <c r="I16" s="394"/>
      <c r="J16" s="891">
        <f>(H16+I16)</f>
        <v>5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/>
      <c r="I17" s="394"/>
      <c r="J17" s="886">
        <f>(H17+I17)</f>
        <v>0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1</v>
      </c>
      <c r="G21" s="941"/>
      <c r="H21" s="941"/>
      <c r="I21" s="942"/>
      <c r="J21" s="943">
        <f>(J23+J28+J34+J38+J43+J55+J70+J72+J78)</f>
        <v>8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8</v>
      </c>
      <c r="G22" s="410">
        <f>(G23+G28+G34+G38+G43+G55+G70+G72+G77+G78)</f>
        <v>0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/>
      <c r="G24" s="417"/>
      <c r="H24" s="417"/>
      <c r="I24" s="417"/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/>
      <c r="G25" s="417"/>
      <c r="H25" s="417"/>
      <c r="I25" s="417"/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/>
      <c r="G26" s="417"/>
      <c r="H26" s="417"/>
      <c r="I26" s="417"/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/>
      <c r="G27" s="417"/>
      <c r="H27" s="417"/>
      <c r="I27" s="417"/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1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1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/>
      <c r="G29" s="417"/>
      <c r="H29" s="417"/>
      <c r="I29" s="417"/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/>
      <c r="G30" s="417"/>
      <c r="H30" s="417"/>
      <c r="I30" s="417"/>
      <c r="J30" s="418">
        <f t="shared" si="0"/>
        <v>0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>
        <v>1</v>
      </c>
      <c r="G31" s="417"/>
      <c r="H31" s="417"/>
      <c r="I31" s="417"/>
      <c r="J31" s="418">
        <f t="shared" si="0"/>
        <v>1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/>
      <c r="G32" s="417"/>
      <c r="H32" s="417"/>
      <c r="I32" s="417"/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/>
      <c r="G33" s="417"/>
      <c r="H33" s="417"/>
      <c r="I33" s="417"/>
      <c r="J33" s="418">
        <f t="shared" si="0"/>
        <v>0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1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1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26"/>
      <c r="G35" s="426"/>
      <c r="H35" s="426"/>
      <c r="I35" s="426"/>
      <c r="J35" s="427">
        <f t="shared" ref="J35:J54" si="1">SUM(F35:I35)</f>
        <v>0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483"/>
      <c r="G36" s="483"/>
      <c r="H36" s="483"/>
      <c r="I36" s="483"/>
      <c r="J36" s="427">
        <f>SUM(F36:I36)</f>
        <v>0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483">
        <v>1</v>
      </c>
      <c r="G37" s="483"/>
      <c r="H37" s="483"/>
      <c r="I37" s="483"/>
      <c r="J37" s="427">
        <f>SUM(F37:I37)</f>
        <v>1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0</v>
      </c>
      <c r="H38" s="421">
        <f>SUM(H39:H42)</f>
        <v>0</v>
      </c>
      <c r="I38" s="421">
        <f>SUM(I39:I42)</f>
        <v>0</v>
      </c>
      <c r="J38" s="414">
        <f t="shared" si="1"/>
        <v>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17"/>
      <c r="G39" s="417"/>
      <c r="H39" s="417"/>
      <c r="I39" s="417"/>
      <c r="J39" s="427">
        <f t="shared" si="1"/>
        <v>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483"/>
      <c r="G40" s="483"/>
      <c r="H40" s="483"/>
      <c r="I40" s="483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483"/>
      <c r="G41" s="483"/>
      <c r="H41" s="483"/>
      <c r="I41" s="483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483"/>
      <c r="G42" s="483"/>
      <c r="H42" s="483"/>
      <c r="I42" s="483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0</v>
      </c>
      <c r="H43" s="421">
        <f>SUM(H44:H54)</f>
        <v>0</v>
      </c>
      <c r="I43" s="421">
        <f>SUM(I44:I54)</f>
        <v>0</v>
      </c>
      <c r="J43" s="433">
        <f>SUM(F43:I43)</f>
        <v>0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483"/>
      <c r="G44" s="483"/>
      <c r="H44" s="483"/>
      <c r="I44" s="483"/>
      <c r="J44" s="427">
        <f>SUM(F44:I44)</f>
        <v>0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483"/>
      <c r="G45" s="483"/>
      <c r="H45" s="483"/>
      <c r="I45" s="483"/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483"/>
      <c r="G46" s="483"/>
      <c r="H46" s="483"/>
      <c r="I46" s="483"/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483"/>
      <c r="G47" s="483"/>
      <c r="H47" s="483"/>
      <c r="I47" s="483"/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483"/>
      <c r="G48" s="483"/>
      <c r="H48" s="483"/>
      <c r="I48" s="483"/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483"/>
      <c r="G49" s="483"/>
      <c r="H49" s="483"/>
      <c r="I49" s="483"/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483"/>
      <c r="G50" s="483"/>
      <c r="H50" s="483"/>
      <c r="I50" s="483"/>
      <c r="J50" s="437">
        <f t="shared" si="1"/>
        <v>0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483"/>
      <c r="G51" s="483"/>
      <c r="H51" s="483"/>
      <c r="I51" s="483"/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483"/>
      <c r="G52" s="483"/>
      <c r="H52" s="483"/>
      <c r="I52" s="483"/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483"/>
      <c r="G53" s="483"/>
      <c r="H53" s="483"/>
      <c r="I53" s="483"/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483"/>
      <c r="G54" s="483"/>
      <c r="H54" s="483"/>
      <c r="I54" s="483"/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0</v>
      </c>
      <c r="H55" s="442">
        <f>SUM(H56:H64)</f>
        <v>0</v>
      </c>
      <c r="I55" s="442">
        <f>SUM(I56:I64)</f>
        <v>0</v>
      </c>
      <c r="J55" s="433">
        <f>SUM(F55:F55:I55)</f>
        <v>0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483"/>
      <c r="G56" s="483"/>
      <c r="H56" s="483"/>
      <c r="I56" s="483"/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483"/>
      <c r="G57" s="483"/>
      <c r="H57" s="483"/>
      <c r="I57" s="483"/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483"/>
      <c r="G58" s="483"/>
      <c r="H58" s="483"/>
      <c r="I58" s="483"/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483"/>
      <c r="G59" s="483"/>
      <c r="H59" s="483"/>
      <c r="I59" s="483"/>
      <c r="J59" s="403">
        <f>(I59+H59+G59+F59)</f>
        <v>0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483"/>
      <c r="G60" s="483"/>
      <c r="H60" s="483"/>
      <c r="I60" s="483"/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483"/>
      <c r="G61" s="483"/>
      <c r="H61" s="483"/>
      <c r="I61" s="483"/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483"/>
      <c r="G62" s="483"/>
      <c r="H62" s="483"/>
      <c r="I62" s="483"/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483"/>
      <c r="G63" s="483"/>
      <c r="H63" s="483"/>
      <c r="I63" s="483"/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483"/>
      <c r="G64" s="483"/>
      <c r="H64" s="483"/>
      <c r="I64" s="483"/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6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0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0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483"/>
      <c r="G71" s="483"/>
      <c r="H71" s="483"/>
      <c r="I71" s="483"/>
      <c r="J71" s="437">
        <f>SUM(F71:I71)</f>
        <v>0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0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0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483"/>
      <c r="G73" s="483"/>
      <c r="H73" s="483"/>
      <c r="I73" s="483"/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483"/>
      <c r="G74" s="483"/>
      <c r="H74" s="483"/>
      <c r="I74" s="483"/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483"/>
      <c r="G75" s="483"/>
      <c r="H75" s="483"/>
      <c r="I75" s="483"/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9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554"/>
      <c r="G77" s="554"/>
      <c r="H77" s="554"/>
      <c r="I77" s="554"/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6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6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554"/>
      <c r="G79" s="554"/>
      <c r="H79" s="554"/>
      <c r="I79" s="554"/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554">
        <v>2</v>
      </c>
      <c r="G80" s="554"/>
      <c r="H80" s="554"/>
      <c r="I80" s="554"/>
      <c r="J80" s="468">
        <f>SUM(F80:I80)</f>
        <v>2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554"/>
      <c r="G81" s="554"/>
      <c r="H81" s="554"/>
      <c r="I81" s="554"/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554"/>
      <c r="G82" s="554"/>
      <c r="H82" s="554"/>
      <c r="I82" s="554"/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554"/>
      <c r="G83" s="554"/>
      <c r="H83" s="554"/>
      <c r="I83" s="554"/>
      <c r="J83" s="468">
        <f t="shared" si="2"/>
        <v>0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554"/>
      <c r="G84" s="554"/>
      <c r="H84" s="554"/>
      <c r="I84" s="554"/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554">
        <v>1</v>
      </c>
      <c r="G85" s="554"/>
      <c r="H85" s="554"/>
      <c r="I85" s="554"/>
      <c r="J85" s="468">
        <f t="shared" si="2"/>
        <v>1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554">
        <v>3</v>
      </c>
      <c r="G86" s="554"/>
      <c r="H86" s="554"/>
      <c r="I86" s="554"/>
      <c r="J86" s="468">
        <f t="shared" si="2"/>
        <v>3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0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536"/>
      <c r="H91" s="872">
        <f>SUM(F91:G91)</f>
        <v>0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536"/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536"/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74"/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90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2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/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/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/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/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85"/>
      <c r="J104" s="88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1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>
        <v>1</v>
      </c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/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/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/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85"/>
      <c r="J110" s="88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/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/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/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/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85"/>
      <c r="J116" s="88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/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/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85"/>
      <c r="J120" s="88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/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/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85"/>
      <c r="J124" s="88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0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/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/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/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/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85"/>
      <c r="J130" s="88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1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85"/>
      <c r="J132" s="88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85"/>
      <c r="J133" s="88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85"/>
      <c r="J134" s="88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85">
        <v>1</v>
      </c>
      <c r="J135" s="88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85"/>
      <c r="J136" s="88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85"/>
      <c r="J139" s="88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85"/>
      <c r="J140" s="88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85"/>
      <c r="J141" s="88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85"/>
      <c r="J142" s="88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85"/>
      <c r="J144" s="88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85"/>
      <c r="J145" s="88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85"/>
      <c r="J146" s="88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85"/>
      <c r="J147" s="88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85"/>
      <c r="J149" s="88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85"/>
      <c r="J150" s="88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85"/>
      <c r="J151" s="88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85"/>
      <c r="J152" s="88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85"/>
      <c r="J154" s="88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85"/>
      <c r="J155" s="88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85"/>
      <c r="J156" s="88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85"/>
      <c r="J157" s="88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85"/>
      <c r="J159" s="88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85"/>
      <c r="J160" s="88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85"/>
      <c r="J161" s="88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85"/>
      <c r="J162" s="88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85"/>
      <c r="J164" s="88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88"/>
      <c r="J165" s="888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85"/>
      <c r="J166" s="88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85"/>
      <c r="J167" s="88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85"/>
      <c r="J169" s="88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85"/>
      <c r="J170" s="88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85"/>
      <c r="J171" s="88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85"/>
      <c r="J172" s="88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3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85"/>
      <c r="J174" s="88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85"/>
      <c r="J175" s="88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85"/>
      <c r="J176" s="88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85"/>
      <c r="J177" s="88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85"/>
      <c r="J178" s="88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85"/>
      <c r="J179" s="88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85"/>
      <c r="J180" s="88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85"/>
      <c r="J181" s="88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85"/>
      <c r="J182" s="88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85"/>
      <c r="J183" s="88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85"/>
      <c r="J184" s="88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85"/>
      <c r="J185" s="88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85"/>
      <c r="J186" s="88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85"/>
      <c r="J187" s="88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85"/>
      <c r="J188" s="88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85"/>
      <c r="J189" s="88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85"/>
      <c r="J190" s="88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85"/>
      <c r="J191" s="88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85"/>
      <c r="J192" s="88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85"/>
      <c r="J193" s="88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85"/>
      <c r="J194" s="88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85"/>
      <c r="J195" s="88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85"/>
      <c r="J196" s="88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85"/>
      <c r="J197" s="88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85"/>
      <c r="J198" s="88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85"/>
      <c r="J199" s="88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85"/>
      <c r="J200" s="88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85"/>
      <c r="J201" s="88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85"/>
      <c r="J202" s="88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85"/>
      <c r="J203" s="88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85"/>
      <c r="J204" s="88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85"/>
      <c r="J205" s="88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85"/>
      <c r="J206" s="88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85"/>
      <c r="J207" s="88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61"/>
      <c r="J208" s="861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61"/>
      <c r="J209" s="861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61">
        <v>3</v>
      </c>
      <c r="J210" s="861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14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61">
        <v>7</v>
      </c>
      <c r="J212" s="861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61"/>
      <c r="J213" s="861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73">
        <v>7</v>
      </c>
      <c r="J214" s="874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1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61"/>
      <c r="J216" s="861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71">
        <v>1</v>
      </c>
      <c r="J217" s="871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0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83"/>
      <c r="J219" s="884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73"/>
      <c r="J220" s="874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73"/>
      <c r="J221" s="874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73"/>
      <c r="J222" s="874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1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71"/>
      <c r="J224" s="871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61"/>
      <c r="J225" s="861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61">
        <v>1</v>
      </c>
      <c r="J226" s="861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2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73"/>
      <c r="J228" s="874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73"/>
      <c r="J229" s="874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73">
        <v>2</v>
      </c>
      <c r="J230" s="874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73"/>
      <c r="J231" s="874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0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73"/>
      <c r="J233" s="874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73"/>
      <c r="J234" s="874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73"/>
      <c r="J235" s="874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73"/>
      <c r="J236" s="874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67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61"/>
      <c r="J238" s="861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71">
        <v>10</v>
      </c>
      <c r="J239" s="871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61">
        <v>57</v>
      </c>
      <c r="J240" s="861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61"/>
      <c r="J241" s="861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61"/>
      <c r="J243" s="861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71"/>
      <c r="J244" s="871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61"/>
      <c r="J245" s="861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15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0" fitToHeight="0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58"/>
  <sheetViews>
    <sheetView showGridLines="0" showRowColHeaders="0" showZeros="0" zoomScale="85" zoomScaleNormal="85" zoomScaleSheetLayoutView="75" workbookViewId="0">
      <selection activeCell="F39" sqref="F39:I42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/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294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295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>
        <v>44377</v>
      </c>
      <c r="D7" s="960"/>
      <c r="E7" s="601" t="s">
        <v>296</v>
      </c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83</v>
      </c>
      <c r="G10" s="962"/>
      <c r="H10" s="963">
        <f>SUM(F10:G11)</f>
        <v>83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1</v>
      </c>
      <c r="I15" s="471">
        <f>SUM(I16:I17)</f>
        <v>0</v>
      </c>
      <c r="J15" s="955">
        <f>H15+I15</f>
        <v>1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v>1</v>
      </c>
      <c r="I16" s="394"/>
      <c r="J16" s="891">
        <f>(H16+I16)</f>
        <v>1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/>
      <c r="I17" s="394"/>
      <c r="J17" s="886">
        <f>(H17+I17)</f>
        <v>0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0</v>
      </c>
      <c r="G21" s="941"/>
      <c r="H21" s="941"/>
      <c r="I21" s="942"/>
      <c r="J21" s="943">
        <f>(J23+J28+J34+J38+J43+J55+J70+J72+J78)</f>
        <v>6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4</v>
      </c>
      <c r="G22" s="410">
        <f>(G23+G28+G34+G38+G43+G55+G70+G72+G77+G78)</f>
        <v>2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/>
      <c r="G24" s="417"/>
      <c r="H24" s="417"/>
      <c r="I24" s="417"/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/>
      <c r="G25" s="417"/>
      <c r="H25" s="417"/>
      <c r="I25" s="417"/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/>
      <c r="G26" s="417"/>
      <c r="H26" s="417"/>
      <c r="I26" s="417"/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/>
      <c r="G27" s="417"/>
      <c r="H27" s="417"/>
      <c r="I27" s="417"/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0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0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/>
      <c r="G29" s="417"/>
      <c r="H29" s="417"/>
      <c r="I29" s="417"/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/>
      <c r="G30" s="417"/>
      <c r="H30" s="417"/>
      <c r="I30" s="417"/>
      <c r="J30" s="418">
        <f t="shared" si="0"/>
        <v>0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/>
      <c r="G31" s="417"/>
      <c r="H31" s="417"/>
      <c r="I31" s="417"/>
      <c r="J31" s="418">
        <f t="shared" si="0"/>
        <v>0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/>
      <c r="G32" s="417"/>
      <c r="H32" s="417"/>
      <c r="I32" s="417"/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/>
      <c r="G33" s="417"/>
      <c r="H33" s="417"/>
      <c r="I33" s="417"/>
      <c r="J33" s="418">
        <f t="shared" si="0"/>
        <v>0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3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3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26"/>
      <c r="G35" s="426"/>
      <c r="H35" s="426"/>
      <c r="I35" s="426"/>
      <c r="J35" s="427">
        <f t="shared" ref="J35:J54" si="1">SUM(F35:I35)</f>
        <v>0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483"/>
      <c r="G36" s="483"/>
      <c r="H36" s="483"/>
      <c r="I36" s="483"/>
      <c r="J36" s="427">
        <f>SUM(F36:I36)</f>
        <v>0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483">
        <v>3</v>
      </c>
      <c r="G37" s="483"/>
      <c r="H37" s="483"/>
      <c r="I37" s="483"/>
      <c r="J37" s="427">
        <f>SUM(F37:I37)</f>
        <v>3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0</v>
      </c>
      <c r="H38" s="421">
        <f>SUM(H39:H42)</f>
        <v>0</v>
      </c>
      <c r="I38" s="421">
        <f>SUM(I39:I42)</f>
        <v>0</v>
      </c>
      <c r="J38" s="414">
        <f t="shared" si="1"/>
        <v>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17"/>
      <c r="G39" s="417"/>
      <c r="H39" s="417"/>
      <c r="I39" s="417"/>
      <c r="J39" s="427">
        <f t="shared" si="1"/>
        <v>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483"/>
      <c r="G40" s="483"/>
      <c r="H40" s="483"/>
      <c r="I40" s="483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483"/>
      <c r="G41" s="483"/>
      <c r="H41" s="483"/>
      <c r="I41" s="483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483"/>
      <c r="G42" s="483"/>
      <c r="H42" s="483"/>
      <c r="I42" s="483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0</v>
      </c>
      <c r="H43" s="421">
        <f>SUM(H44:H54)</f>
        <v>0</v>
      </c>
      <c r="I43" s="421">
        <f>SUM(I44:I54)</f>
        <v>0</v>
      </c>
      <c r="J43" s="433">
        <f>SUM(F43:I43)</f>
        <v>0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483"/>
      <c r="G44" s="483"/>
      <c r="H44" s="483"/>
      <c r="I44" s="483"/>
      <c r="J44" s="427">
        <f>SUM(F44:I44)</f>
        <v>0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483"/>
      <c r="G45" s="483"/>
      <c r="H45" s="483"/>
      <c r="I45" s="483"/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483"/>
      <c r="G46" s="483"/>
      <c r="H46" s="483"/>
      <c r="I46" s="483"/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483"/>
      <c r="G47" s="483"/>
      <c r="H47" s="483"/>
      <c r="I47" s="483"/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483"/>
      <c r="G48" s="483"/>
      <c r="H48" s="483"/>
      <c r="I48" s="483"/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483"/>
      <c r="G49" s="483"/>
      <c r="H49" s="483"/>
      <c r="I49" s="483"/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483"/>
      <c r="G50" s="483"/>
      <c r="H50" s="483"/>
      <c r="I50" s="483"/>
      <c r="J50" s="437">
        <f t="shared" si="1"/>
        <v>0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483"/>
      <c r="G51" s="483"/>
      <c r="H51" s="483"/>
      <c r="I51" s="483"/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483"/>
      <c r="G52" s="483"/>
      <c r="H52" s="483"/>
      <c r="I52" s="483"/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483"/>
      <c r="G53" s="483"/>
      <c r="H53" s="483"/>
      <c r="I53" s="483"/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483"/>
      <c r="G54" s="483"/>
      <c r="H54" s="483"/>
      <c r="I54" s="483"/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0</v>
      </c>
      <c r="H55" s="442">
        <f>SUM(H56:H64)</f>
        <v>0</v>
      </c>
      <c r="I55" s="442">
        <f>SUM(I56:I64)</f>
        <v>0</v>
      </c>
      <c r="J55" s="433">
        <f>SUM(F55:F55:I55)</f>
        <v>0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483"/>
      <c r="G56" s="483"/>
      <c r="H56" s="483"/>
      <c r="I56" s="483"/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483"/>
      <c r="G57" s="483"/>
      <c r="H57" s="483"/>
      <c r="I57" s="483"/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483"/>
      <c r="G58" s="483"/>
      <c r="H58" s="483"/>
      <c r="I58" s="483"/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483"/>
      <c r="G59" s="483"/>
      <c r="H59" s="483"/>
      <c r="I59" s="483"/>
      <c r="J59" s="403">
        <f>(I59+H59+G59+F59)</f>
        <v>0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483"/>
      <c r="G60" s="483"/>
      <c r="H60" s="483"/>
      <c r="I60" s="483"/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483"/>
      <c r="G61" s="483"/>
      <c r="H61" s="483"/>
      <c r="I61" s="483"/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483"/>
      <c r="G62" s="483"/>
      <c r="H62" s="483"/>
      <c r="I62" s="483"/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483"/>
      <c r="G63" s="483"/>
      <c r="H63" s="483"/>
      <c r="I63" s="483"/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483"/>
      <c r="G64" s="483"/>
      <c r="H64" s="483"/>
      <c r="I64" s="483"/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5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0</v>
      </c>
      <c r="G70" s="421">
        <f>(G71)</f>
        <v>2</v>
      </c>
      <c r="H70" s="421">
        <f>(H71)</f>
        <v>0</v>
      </c>
      <c r="I70" s="421">
        <f>(I71)</f>
        <v>0</v>
      </c>
      <c r="J70" s="421">
        <f>SUM(F70:I70)</f>
        <v>2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483"/>
      <c r="G71" s="483">
        <v>2</v>
      </c>
      <c r="H71" s="483"/>
      <c r="I71" s="483"/>
      <c r="J71" s="437">
        <f>SUM(F71:I71)</f>
        <v>2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0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0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483"/>
      <c r="G73" s="483"/>
      <c r="H73" s="483"/>
      <c r="I73" s="483"/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483"/>
      <c r="G74" s="483"/>
      <c r="H74" s="483"/>
      <c r="I74" s="483"/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483"/>
      <c r="G75" s="483"/>
      <c r="H75" s="483"/>
      <c r="I75" s="483"/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79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554"/>
      <c r="G77" s="554"/>
      <c r="H77" s="554"/>
      <c r="I77" s="554"/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1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1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554"/>
      <c r="G79" s="554"/>
      <c r="H79" s="554"/>
      <c r="I79" s="554"/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554"/>
      <c r="G80" s="554"/>
      <c r="H80" s="554"/>
      <c r="I80" s="554"/>
      <c r="J80" s="468">
        <f>SUM(F80:I80)</f>
        <v>0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554"/>
      <c r="G81" s="554"/>
      <c r="H81" s="554"/>
      <c r="I81" s="554"/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554"/>
      <c r="G82" s="554"/>
      <c r="H82" s="554"/>
      <c r="I82" s="554"/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554"/>
      <c r="G83" s="554"/>
      <c r="H83" s="554"/>
      <c r="I83" s="554"/>
      <c r="J83" s="468">
        <f t="shared" si="2"/>
        <v>0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554"/>
      <c r="G84" s="554"/>
      <c r="H84" s="554"/>
      <c r="I84" s="554"/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554">
        <v>1</v>
      </c>
      <c r="G85" s="554"/>
      <c r="H85" s="554"/>
      <c r="I85" s="554"/>
      <c r="J85" s="468">
        <f t="shared" si="2"/>
        <v>1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554"/>
      <c r="G86" s="554"/>
      <c r="H86" s="554"/>
      <c r="I86" s="554"/>
      <c r="J86" s="468">
        <f t="shared" si="2"/>
        <v>0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0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536"/>
      <c r="H91" s="872">
        <f>SUM(F91:G91)</f>
        <v>0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536"/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536"/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74"/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14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2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/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/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/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/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85"/>
      <c r="J104" s="88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0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/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/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/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/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85"/>
      <c r="J110" s="88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/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/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/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/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85"/>
      <c r="J116" s="88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/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/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85"/>
      <c r="J120" s="88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/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/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85"/>
      <c r="J124" s="88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0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/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/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/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/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85"/>
      <c r="J130" s="88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2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85"/>
      <c r="J132" s="88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85"/>
      <c r="J133" s="88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85"/>
      <c r="J134" s="88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85">
        <v>2</v>
      </c>
      <c r="J135" s="88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85"/>
      <c r="J136" s="88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85"/>
      <c r="J139" s="88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85"/>
      <c r="J140" s="88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85"/>
      <c r="J141" s="88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85"/>
      <c r="J142" s="88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85"/>
      <c r="J144" s="88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85"/>
      <c r="J145" s="88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85"/>
      <c r="J146" s="88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85"/>
      <c r="J147" s="88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85"/>
      <c r="J149" s="88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85"/>
      <c r="J150" s="88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85"/>
      <c r="J151" s="88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85"/>
      <c r="J152" s="88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85"/>
      <c r="J154" s="88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85"/>
      <c r="J155" s="88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85"/>
      <c r="J156" s="88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85"/>
      <c r="J157" s="88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85"/>
      <c r="J159" s="88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85"/>
      <c r="J160" s="88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85"/>
      <c r="J161" s="88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85"/>
      <c r="J162" s="88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85"/>
      <c r="J164" s="88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88"/>
      <c r="J165" s="888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85"/>
      <c r="J166" s="88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85"/>
      <c r="J167" s="88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85"/>
      <c r="J169" s="88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85"/>
      <c r="J170" s="88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85"/>
      <c r="J171" s="88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85"/>
      <c r="J172" s="88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0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85"/>
      <c r="J174" s="88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85"/>
      <c r="J175" s="88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85"/>
      <c r="J176" s="88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85"/>
      <c r="J177" s="88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85"/>
      <c r="J178" s="88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85"/>
      <c r="J179" s="88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85"/>
      <c r="J180" s="88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85"/>
      <c r="J181" s="88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85"/>
      <c r="J182" s="88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85"/>
      <c r="J183" s="88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85"/>
      <c r="J184" s="88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85"/>
      <c r="J185" s="88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85"/>
      <c r="J186" s="88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85"/>
      <c r="J187" s="88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85"/>
      <c r="J188" s="88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85"/>
      <c r="J189" s="88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85"/>
      <c r="J190" s="88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85"/>
      <c r="J191" s="88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85"/>
      <c r="J192" s="88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85"/>
      <c r="J193" s="88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85"/>
      <c r="J194" s="88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85"/>
      <c r="J195" s="88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85"/>
      <c r="J196" s="88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85"/>
      <c r="J197" s="88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85"/>
      <c r="J198" s="88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85"/>
      <c r="J199" s="88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85"/>
      <c r="J200" s="88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85"/>
      <c r="J201" s="88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85"/>
      <c r="J202" s="88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85"/>
      <c r="J203" s="88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85"/>
      <c r="J204" s="88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85"/>
      <c r="J205" s="88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85"/>
      <c r="J206" s="88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85"/>
      <c r="J207" s="88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61"/>
      <c r="J208" s="861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61"/>
      <c r="J209" s="861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61"/>
      <c r="J210" s="861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2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61">
        <v>1</v>
      </c>
      <c r="J212" s="861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61"/>
      <c r="J213" s="861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73">
        <v>1</v>
      </c>
      <c r="J214" s="874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61"/>
      <c r="J216" s="861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71"/>
      <c r="J217" s="871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0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83"/>
      <c r="J219" s="884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73"/>
      <c r="J220" s="874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73"/>
      <c r="J221" s="874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73"/>
      <c r="J222" s="874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4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71"/>
      <c r="J224" s="871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61"/>
      <c r="J225" s="861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61">
        <v>4</v>
      </c>
      <c r="J226" s="861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4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73">
        <v>4</v>
      </c>
      <c r="J228" s="874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73"/>
      <c r="J229" s="874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73"/>
      <c r="J230" s="874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73"/>
      <c r="J231" s="874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2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73"/>
      <c r="J233" s="874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73"/>
      <c r="J234" s="874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73">
        <v>1</v>
      </c>
      <c r="J235" s="874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73">
        <v>1</v>
      </c>
      <c r="J236" s="874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0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61"/>
      <c r="J238" s="861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71"/>
      <c r="J239" s="871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61"/>
      <c r="J240" s="861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61"/>
      <c r="J241" s="861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61"/>
      <c r="J243" s="861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71"/>
      <c r="J244" s="871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61"/>
      <c r="J245" s="861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84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3" fitToHeight="0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2" zoomScale="70" zoomScaleNormal="70" zoomScaleSheetLayoutView="75" workbookViewId="0">
      <selection activeCell="H39" sqref="H39:I39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 t="s">
        <v>255</v>
      </c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291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292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 t="s">
        <v>293</v>
      </c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106</v>
      </c>
      <c r="G10" s="962"/>
      <c r="H10" s="963">
        <f>SUM(F10:G11)</f>
        <v>106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3</v>
      </c>
      <c r="I15" s="471">
        <f>SUM(I16:I17)</f>
        <v>1</v>
      </c>
      <c r="J15" s="955">
        <f>H15+I15</f>
        <v>4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v>3</v>
      </c>
      <c r="I16" s="394">
        <v>1</v>
      </c>
      <c r="J16" s="891">
        <f>(H16+I16)</f>
        <v>4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/>
      <c r="I17" s="394"/>
      <c r="J17" s="886">
        <f>(H17+I17)</f>
        <v>0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3</v>
      </c>
      <c r="G21" s="941"/>
      <c r="H21" s="941"/>
      <c r="I21" s="942"/>
      <c r="J21" s="943">
        <f>(J23+J28+J34+J38+J43+J55+J70+J72+J78)</f>
        <v>13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11</v>
      </c>
      <c r="G22" s="410">
        <f>(G23+G28+G34+G38+G43+G55+G70+G72+G77+G78)</f>
        <v>2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/>
      <c r="G24" s="417"/>
      <c r="H24" s="417"/>
      <c r="I24" s="417"/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/>
      <c r="G25" s="417"/>
      <c r="H25" s="417"/>
      <c r="I25" s="417"/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/>
      <c r="G26" s="417"/>
      <c r="H26" s="417"/>
      <c r="I26" s="417"/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/>
      <c r="G27" s="417"/>
      <c r="H27" s="417"/>
      <c r="I27" s="417"/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0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0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/>
      <c r="G29" s="417"/>
      <c r="H29" s="417"/>
      <c r="I29" s="417"/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/>
      <c r="G30" s="417"/>
      <c r="H30" s="417"/>
      <c r="I30" s="417"/>
      <c r="J30" s="418">
        <f t="shared" si="0"/>
        <v>0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/>
      <c r="G31" s="417"/>
      <c r="H31" s="417"/>
      <c r="I31" s="417"/>
      <c r="J31" s="418">
        <f t="shared" si="0"/>
        <v>0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/>
      <c r="G32" s="417"/>
      <c r="H32" s="417"/>
      <c r="I32" s="417"/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/>
      <c r="G33" s="417"/>
      <c r="H33" s="417"/>
      <c r="I33" s="417"/>
      <c r="J33" s="418">
        <f t="shared" si="0"/>
        <v>0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4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4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26">
        <v>1</v>
      </c>
      <c r="G35" s="426"/>
      <c r="H35" s="426"/>
      <c r="I35" s="426"/>
      <c r="J35" s="427">
        <f t="shared" ref="J35:J54" si="1">SUM(F35:I35)</f>
        <v>1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483">
        <v>3</v>
      </c>
      <c r="G36" s="483"/>
      <c r="H36" s="483"/>
      <c r="I36" s="483"/>
      <c r="J36" s="427">
        <f>SUM(F36:I36)</f>
        <v>3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483"/>
      <c r="G37" s="483"/>
      <c r="H37" s="483"/>
      <c r="I37" s="483"/>
      <c r="J37" s="427">
        <f>SUM(F37:I37)</f>
        <v>0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1</v>
      </c>
      <c r="H38" s="421">
        <f>SUM(H39:H42)</f>
        <v>0</v>
      </c>
      <c r="I38" s="421">
        <f>SUM(I39:I42)</f>
        <v>0</v>
      </c>
      <c r="J38" s="414">
        <f t="shared" si="1"/>
        <v>1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17"/>
      <c r="G39" s="417">
        <v>1</v>
      </c>
      <c r="H39" s="417"/>
      <c r="I39" s="417"/>
      <c r="J39" s="427">
        <f t="shared" si="1"/>
        <v>1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483"/>
      <c r="G40" s="483"/>
      <c r="H40" s="483"/>
      <c r="I40" s="483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483"/>
      <c r="G41" s="483"/>
      <c r="H41" s="483"/>
      <c r="I41" s="483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483"/>
      <c r="G42" s="483"/>
      <c r="H42" s="483"/>
      <c r="I42" s="483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0</v>
      </c>
      <c r="H43" s="421">
        <f>SUM(H44:H54)</f>
        <v>0</v>
      </c>
      <c r="I43" s="421">
        <f>SUM(I44:I54)</f>
        <v>0</v>
      </c>
      <c r="J43" s="433">
        <f>SUM(F43:I43)</f>
        <v>0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483"/>
      <c r="G44" s="483"/>
      <c r="H44" s="483"/>
      <c r="I44" s="483"/>
      <c r="J44" s="427">
        <f>SUM(F44:I44)</f>
        <v>0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483"/>
      <c r="G45" s="483"/>
      <c r="H45" s="483"/>
      <c r="I45" s="483"/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483"/>
      <c r="G46" s="483"/>
      <c r="H46" s="483"/>
      <c r="I46" s="483"/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483"/>
      <c r="G47" s="483"/>
      <c r="H47" s="483"/>
      <c r="I47" s="483"/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483"/>
      <c r="G48" s="483"/>
      <c r="H48" s="483"/>
      <c r="I48" s="483"/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483"/>
      <c r="G49" s="483"/>
      <c r="H49" s="483"/>
      <c r="I49" s="483"/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483"/>
      <c r="G50" s="483"/>
      <c r="H50" s="483"/>
      <c r="I50" s="483"/>
      <c r="J50" s="437">
        <f t="shared" si="1"/>
        <v>0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483"/>
      <c r="G51" s="483"/>
      <c r="H51" s="483"/>
      <c r="I51" s="483"/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483"/>
      <c r="G52" s="483"/>
      <c r="H52" s="483"/>
      <c r="I52" s="483"/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483"/>
      <c r="G53" s="483"/>
      <c r="H53" s="483"/>
      <c r="I53" s="483"/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483"/>
      <c r="G54" s="483"/>
      <c r="H54" s="483"/>
      <c r="I54" s="483"/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1</v>
      </c>
      <c r="H55" s="442">
        <f>SUM(H56:H64)</f>
        <v>0</v>
      </c>
      <c r="I55" s="442">
        <f>SUM(I56:I64)</f>
        <v>0</v>
      </c>
      <c r="J55" s="433">
        <f>SUM(F55:F55:I55)</f>
        <v>1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483"/>
      <c r="G56" s="483"/>
      <c r="H56" s="483"/>
      <c r="I56" s="483"/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483"/>
      <c r="G57" s="483"/>
      <c r="H57" s="483"/>
      <c r="I57" s="483"/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483"/>
      <c r="G58" s="483"/>
      <c r="H58" s="483"/>
      <c r="I58" s="483"/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483"/>
      <c r="G59" s="483"/>
      <c r="H59" s="483"/>
      <c r="I59" s="483"/>
      <c r="J59" s="403">
        <f>(I59+H59+G59+F59)</f>
        <v>0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483"/>
      <c r="G60" s="483"/>
      <c r="H60" s="483"/>
      <c r="I60" s="483"/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483"/>
      <c r="G61" s="483"/>
      <c r="H61" s="483"/>
      <c r="I61" s="483"/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483"/>
      <c r="G62" s="483"/>
      <c r="H62" s="483"/>
      <c r="I62" s="483"/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483"/>
      <c r="G63" s="483">
        <v>1</v>
      </c>
      <c r="H63" s="483"/>
      <c r="I63" s="483"/>
      <c r="J63" s="403">
        <f>SUM(F63:F63:I63)</f>
        <v>1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483"/>
      <c r="G64" s="483"/>
      <c r="H64" s="483"/>
      <c r="I64" s="483"/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4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2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2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483">
        <v>2</v>
      </c>
      <c r="G71" s="483"/>
      <c r="H71" s="483"/>
      <c r="I71" s="483"/>
      <c r="J71" s="437">
        <f>SUM(F71:I71)</f>
        <v>2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0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0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483"/>
      <c r="G73" s="483"/>
      <c r="H73" s="483"/>
      <c r="I73" s="483"/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483"/>
      <c r="G74" s="483"/>
      <c r="H74" s="483"/>
      <c r="I74" s="483"/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483"/>
      <c r="G75" s="483"/>
      <c r="H75" s="483"/>
      <c r="I75" s="483"/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102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554"/>
      <c r="G77" s="554"/>
      <c r="H77" s="554"/>
      <c r="I77" s="554"/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5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5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554"/>
      <c r="G79" s="554"/>
      <c r="H79" s="554"/>
      <c r="I79" s="554"/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554">
        <v>2</v>
      </c>
      <c r="G80" s="554"/>
      <c r="H80" s="554"/>
      <c r="I80" s="554"/>
      <c r="J80" s="468">
        <f>SUM(F80:I80)</f>
        <v>2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554"/>
      <c r="G81" s="554"/>
      <c r="H81" s="554"/>
      <c r="I81" s="554"/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554"/>
      <c r="G82" s="554"/>
      <c r="H82" s="554"/>
      <c r="I82" s="554"/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554"/>
      <c r="G83" s="554"/>
      <c r="H83" s="554"/>
      <c r="I83" s="554"/>
      <c r="J83" s="468">
        <f t="shared" si="2"/>
        <v>0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554"/>
      <c r="G84" s="554"/>
      <c r="H84" s="554"/>
      <c r="I84" s="554"/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554">
        <v>3</v>
      </c>
      <c r="G85" s="554"/>
      <c r="H85" s="554"/>
      <c r="I85" s="554"/>
      <c r="J85" s="468">
        <f t="shared" si="2"/>
        <v>3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554"/>
      <c r="G86" s="554"/>
      <c r="H86" s="554"/>
      <c r="I86" s="554"/>
      <c r="J86" s="468">
        <f t="shared" si="2"/>
        <v>0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1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536">
        <v>1</v>
      </c>
      <c r="H91" s="872">
        <f>SUM(F91:G91)</f>
        <v>1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536"/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536"/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74"/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125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15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/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/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/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/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85"/>
      <c r="J104" s="88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2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>
        <v>2</v>
      </c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/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/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/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85"/>
      <c r="J110" s="88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1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/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/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/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>
        <v>1</v>
      </c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85"/>
      <c r="J116" s="88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/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/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85"/>
      <c r="J120" s="88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/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/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85"/>
      <c r="J124" s="88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9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>
        <v>4</v>
      </c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/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/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>
        <v>5</v>
      </c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85"/>
      <c r="J130" s="88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3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85">
        <v>1</v>
      </c>
      <c r="J132" s="88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85"/>
      <c r="J133" s="88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85">
        <v>1</v>
      </c>
      <c r="J134" s="88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85">
        <v>1</v>
      </c>
      <c r="J135" s="88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85"/>
      <c r="J136" s="88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85"/>
      <c r="J139" s="88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85"/>
      <c r="J140" s="88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85"/>
      <c r="J141" s="88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85"/>
      <c r="J142" s="88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85"/>
      <c r="J144" s="88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85"/>
      <c r="J145" s="88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85"/>
      <c r="J146" s="88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85"/>
      <c r="J147" s="88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85"/>
      <c r="J149" s="88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85"/>
      <c r="J150" s="88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85"/>
      <c r="J151" s="88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85"/>
      <c r="J152" s="88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85"/>
      <c r="J154" s="88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85"/>
      <c r="J155" s="88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85"/>
      <c r="J156" s="88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85"/>
      <c r="J157" s="88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85"/>
      <c r="J159" s="88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85"/>
      <c r="J160" s="88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85"/>
      <c r="J161" s="88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85"/>
      <c r="J162" s="88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85"/>
      <c r="J164" s="88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88"/>
      <c r="J165" s="888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85"/>
      <c r="J166" s="88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85"/>
      <c r="J167" s="88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85"/>
      <c r="J169" s="88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85"/>
      <c r="J170" s="88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85"/>
      <c r="J171" s="88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85"/>
      <c r="J172" s="88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31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85"/>
      <c r="J174" s="88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85">
        <v>2</v>
      </c>
      <c r="J175" s="88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85"/>
      <c r="J176" s="88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85"/>
      <c r="J177" s="88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85"/>
      <c r="J178" s="88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85"/>
      <c r="J179" s="88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85"/>
      <c r="J180" s="88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85"/>
      <c r="J181" s="88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85">
        <v>7</v>
      </c>
      <c r="J182" s="88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85"/>
      <c r="J183" s="88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85">
        <v>2</v>
      </c>
      <c r="J184" s="88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85">
        <v>3</v>
      </c>
      <c r="J185" s="88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85"/>
      <c r="J186" s="88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85">
        <v>1</v>
      </c>
      <c r="J187" s="88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85"/>
      <c r="J188" s="88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85"/>
      <c r="J189" s="88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85"/>
      <c r="J190" s="88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85"/>
      <c r="J191" s="88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85"/>
      <c r="J192" s="88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85">
        <v>2</v>
      </c>
      <c r="J193" s="88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85"/>
      <c r="J194" s="88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85"/>
      <c r="J195" s="88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85"/>
      <c r="J196" s="88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85"/>
      <c r="J197" s="88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85"/>
      <c r="J198" s="88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85"/>
      <c r="J199" s="88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85">
        <v>1</v>
      </c>
      <c r="J200" s="88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85"/>
      <c r="J201" s="88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85"/>
      <c r="J202" s="88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85"/>
      <c r="J203" s="88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85"/>
      <c r="J204" s="88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85"/>
      <c r="J205" s="88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85">
        <v>5</v>
      </c>
      <c r="J206" s="88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85"/>
      <c r="J207" s="88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61"/>
      <c r="J208" s="861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61">
        <v>4</v>
      </c>
      <c r="J209" s="861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61">
        <v>4</v>
      </c>
      <c r="J210" s="861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18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61">
        <v>12</v>
      </c>
      <c r="J212" s="861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61"/>
      <c r="J213" s="861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73">
        <v>6</v>
      </c>
      <c r="J214" s="874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1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61"/>
      <c r="J216" s="861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71">
        <v>1</v>
      </c>
      <c r="J217" s="871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0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83"/>
      <c r="J219" s="884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73"/>
      <c r="J220" s="874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73"/>
      <c r="J221" s="874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73"/>
      <c r="J222" s="874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10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71">
        <v>4</v>
      </c>
      <c r="J224" s="871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61"/>
      <c r="J225" s="861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61">
        <v>6</v>
      </c>
      <c r="J226" s="861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11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73">
        <v>5</v>
      </c>
      <c r="J228" s="874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73"/>
      <c r="J229" s="874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73">
        <v>6</v>
      </c>
      <c r="J230" s="874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73"/>
      <c r="J231" s="874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0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73"/>
      <c r="J233" s="874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73"/>
      <c r="J234" s="874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73"/>
      <c r="J235" s="874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73"/>
      <c r="J236" s="874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39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61">
        <v>13</v>
      </c>
      <c r="J238" s="861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71">
        <v>9</v>
      </c>
      <c r="J239" s="871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61">
        <v>16</v>
      </c>
      <c r="J240" s="861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61">
        <v>1</v>
      </c>
      <c r="J241" s="861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61"/>
      <c r="J243" s="861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71"/>
      <c r="J244" s="871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61"/>
      <c r="J245" s="861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106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70" zoomScale="110" zoomScaleNormal="110" zoomScaleSheetLayoutView="75" workbookViewId="0">
      <selection activeCell="N13" sqref="N13"/>
    </sheetView>
  </sheetViews>
  <sheetFormatPr baseColWidth="10" defaultColWidth="11.42578125" defaultRowHeight="12.75" x14ac:dyDescent="0.2"/>
  <cols>
    <col min="1" max="1" width="7.5703125" style="608" customWidth="1"/>
    <col min="2" max="2" width="18.7109375" style="608" customWidth="1"/>
    <col min="3" max="3" width="13.5703125" style="608" customWidth="1"/>
    <col min="4" max="4" width="13.85546875" style="608" customWidth="1"/>
    <col min="5" max="5" width="46.85546875" style="608" customWidth="1"/>
    <col min="6" max="6" width="9.28515625" style="608" customWidth="1"/>
    <col min="7" max="7" width="7.7109375" style="608" customWidth="1"/>
    <col min="8" max="8" width="8.7109375" style="608" customWidth="1"/>
    <col min="9" max="9" width="7.85546875" style="608" customWidth="1"/>
    <col min="10" max="10" width="9.7109375" style="608" customWidth="1"/>
    <col min="11" max="17" width="7.7109375" style="608" customWidth="1"/>
    <col min="18" max="16384" width="11.42578125" style="608"/>
  </cols>
  <sheetData>
    <row r="1" spans="1:18" ht="60.75" customHeight="1" thickBot="1" x14ac:dyDescent="0.25">
      <c r="A1" s="607"/>
      <c r="B1" s="365"/>
      <c r="C1" s="365"/>
      <c r="D1" s="365"/>
      <c r="E1" s="365"/>
      <c r="F1" s="12"/>
      <c r="G1" s="229"/>
      <c r="H1" s="229"/>
      <c r="I1" s="229"/>
      <c r="J1" s="365"/>
      <c r="K1" s="365"/>
      <c r="M1" s="607"/>
      <c r="N1" s="607"/>
    </row>
    <row r="2" spans="1:18" ht="17.25" thickTop="1" thickBot="1" x14ac:dyDescent="0.3">
      <c r="A2" s="607"/>
      <c r="B2" s="12"/>
      <c r="C2" s="609"/>
      <c r="D2" s="609"/>
      <c r="E2" s="609"/>
      <c r="F2" s="609"/>
      <c r="G2" s="365"/>
      <c r="H2" s="76" t="s">
        <v>16</v>
      </c>
      <c r="I2" s="77"/>
      <c r="J2" s="81"/>
      <c r="K2" s="609"/>
      <c r="L2" s="607"/>
      <c r="M2" s="607"/>
      <c r="N2" s="607"/>
    </row>
    <row r="3" spans="1:18" ht="17.25" thickTop="1" thickBot="1" x14ac:dyDescent="0.3">
      <c r="A3" s="607"/>
      <c r="B3" s="609"/>
      <c r="C3" s="609"/>
      <c r="D3" s="12"/>
      <c r="E3" s="12"/>
      <c r="F3" s="12"/>
      <c r="G3" s="365"/>
      <c r="H3" s="78" t="s">
        <v>17</v>
      </c>
      <c r="I3" s="610"/>
      <c r="J3" s="81" t="s">
        <v>255</v>
      </c>
      <c r="K3" s="609"/>
      <c r="L3" s="607"/>
      <c r="M3" s="611"/>
      <c r="N3" s="611"/>
    </row>
    <row r="4" spans="1:18" ht="12" customHeight="1" thickTop="1" thickBot="1" x14ac:dyDescent="0.25">
      <c r="A4" s="607"/>
      <c r="B4" s="609"/>
      <c r="C4" s="609"/>
      <c r="D4" s="609"/>
      <c r="E4" s="612"/>
      <c r="F4" s="613"/>
      <c r="G4" s="612"/>
      <c r="H4" s="612"/>
      <c r="I4" s="612"/>
      <c r="J4" s="612"/>
      <c r="K4" s="612"/>
      <c r="L4" s="611"/>
      <c r="M4" s="611"/>
      <c r="N4" s="611"/>
      <c r="O4" s="614"/>
      <c r="P4" s="614"/>
      <c r="Q4" s="614"/>
      <c r="R4" s="614"/>
    </row>
    <row r="5" spans="1:18" ht="17.25" thickTop="1" thickBot="1" x14ac:dyDescent="0.3">
      <c r="A5" s="607"/>
      <c r="B5" s="76" t="s">
        <v>211</v>
      </c>
      <c r="C5" s="781" t="s">
        <v>329</v>
      </c>
      <c r="D5" s="782"/>
      <c r="E5" s="782"/>
      <c r="F5" s="782"/>
      <c r="G5" s="782"/>
      <c r="H5" s="783"/>
      <c r="I5" s="365"/>
      <c r="J5" s="365"/>
      <c r="K5" s="365"/>
      <c r="L5" s="57"/>
      <c r="M5" s="611"/>
      <c r="N5" s="607"/>
    </row>
    <row r="6" spans="1:18" ht="21" customHeight="1" thickTop="1" thickBot="1" x14ac:dyDescent="0.3">
      <c r="A6" s="607"/>
      <c r="B6" s="76" t="s">
        <v>18</v>
      </c>
      <c r="C6" s="781" t="s">
        <v>334</v>
      </c>
      <c r="D6" s="782"/>
      <c r="E6" s="782"/>
      <c r="F6" s="782"/>
      <c r="G6" s="782"/>
      <c r="H6" s="783"/>
      <c r="I6" s="365"/>
      <c r="J6" s="365"/>
      <c r="K6" s="365"/>
      <c r="L6" s="57"/>
      <c r="M6" s="58"/>
      <c r="N6" s="611"/>
      <c r="O6" s="614"/>
      <c r="P6" s="614"/>
      <c r="Q6" s="614"/>
    </row>
    <row r="7" spans="1:18" ht="19.5" customHeight="1" thickTop="1" thickBot="1" x14ac:dyDescent="0.3">
      <c r="A7" s="607"/>
      <c r="B7" s="80" t="s">
        <v>19</v>
      </c>
      <c r="C7" s="784" t="s">
        <v>331</v>
      </c>
      <c r="D7" s="785"/>
      <c r="E7" s="82"/>
      <c r="F7" s="83"/>
      <c r="G7" s="83"/>
      <c r="H7" s="82"/>
      <c r="I7" s="365"/>
      <c r="J7" s="365"/>
      <c r="K7" s="365"/>
      <c r="L7" s="58"/>
      <c r="M7" s="607"/>
      <c r="N7" s="607"/>
    </row>
    <row r="8" spans="1:18" ht="6.75" customHeight="1" thickTop="1" thickBot="1" x14ac:dyDescent="0.25">
      <c r="B8" s="609"/>
      <c r="C8" s="609"/>
      <c r="D8" s="609"/>
      <c r="E8" s="609"/>
      <c r="F8" s="609"/>
      <c r="G8" s="609"/>
      <c r="H8" s="615"/>
      <c r="I8" s="609"/>
      <c r="J8" s="609"/>
      <c r="K8" s="609"/>
      <c r="L8" s="607"/>
    </row>
    <row r="9" spans="1:18" ht="14.25" customHeight="1" thickTop="1" thickBot="1" x14ac:dyDescent="0.25">
      <c r="B9" s="365"/>
      <c r="C9" s="786" t="s">
        <v>63</v>
      </c>
      <c r="D9" s="786"/>
      <c r="E9" s="786"/>
      <c r="F9" s="787" t="s">
        <v>32</v>
      </c>
      <c r="G9" s="788"/>
      <c r="H9" s="787" t="s">
        <v>0</v>
      </c>
      <c r="I9" s="788"/>
      <c r="J9" s="365"/>
      <c r="K9" s="365"/>
    </row>
    <row r="10" spans="1:18" ht="14.25" customHeight="1" thickTop="1" thickBot="1" x14ac:dyDescent="0.25">
      <c r="B10" s="365"/>
      <c r="C10" s="786"/>
      <c r="D10" s="786"/>
      <c r="E10" s="786"/>
      <c r="F10" s="789">
        <v>35</v>
      </c>
      <c r="G10" s="789"/>
      <c r="H10" s="790">
        <f>SUM(F10:G11)</f>
        <v>35</v>
      </c>
      <c r="I10" s="790"/>
      <c r="J10" s="365"/>
      <c r="K10" s="365"/>
    </row>
    <row r="11" spans="1:18" ht="14.25" customHeight="1" thickTop="1" thickBot="1" x14ac:dyDescent="0.25">
      <c r="B11" s="365"/>
      <c r="C11" s="786"/>
      <c r="D11" s="786"/>
      <c r="E11" s="786"/>
      <c r="F11" s="789"/>
      <c r="G11" s="789"/>
      <c r="H11" s="790"/>
      <c r="I11" s="790"/>
      <c r="J11" s="365"/>
      <c r="K11" s="365"/>
    </row>
    <row r="12" spans="1:18" ht="4.5" customHeight="1" thickTop="1" thickBot="1" x14ac:dyDescent="0.25">
      <c r="B12" s="365"/>
      <c r="C12" s="616"/>
      <c r="D12" s="616"/>
      <c r="E12" s="616"/>
      <c r="F12" s="616"/>
      <c r="G12" s="616"/>
      <c r="H12" s="616"/>
      <c r="I12" s="616"/>
      <c r="J12" s="616"/>
      <c r="K12" s="616"/>
      <c r="L12" s="617"/>
    </row>
    <row r="13" spans="1:18" ht="12.75" customHeight="1" thickTop="1" thickBot="1" x14ac:dyDescent="0.25">
      <c r="B13" s="365"/>
      <c r="C13" s="760" t="s">
        <v>64</v>
      </c>
      <c r="D13" s="761"/>
      <c r="E13" s="761"/>
      <c r="F13" s="761"/>
      <c r="G13" s="762"/>
      <c r="H13" s="769" t="s">
        <v>0</v>
      </c>
      <c r="I13" s="770"/>
      <c r="J13" s="771" t="s">
        <v>12</v>
      </c>
      <c r="K13" s="772"/>
    </row>
    <row r="14" spans="1:18" ht="12.75" customHeight="1" thickTop="1" thickBot="1" x14ac:dyDescent="0.25">
      <c r="B14" s="365"/>
      <c r="C14" s="763"/>
      <c r="D14" s="764"/>
      <c r="E14" s="764"/>
      <c r="F14" s="764"/>
      <c r="G14" s="765"/>
      <c r="H14" s="744" t="s">
        <v>1</v>
      </c>
      <c r="I14" s="744" t="s">
        <v>2</v>
      </c>
      <c r="J14" s="773"/>
      <c r="K14" s="774"/>
    </row>
    <row r="15" spans="1:18" ht="14.1" customHeight="1" thickTop="1" thickBot="1" x14ac:dyDescent="0.25">
      <c r="B15" s="365"/>
      <c r="C15" s="766"/>
      <c r="D15" s="767"/>
      <c r="E15" s="767"/>
      <c r="F15" s="767"/>
      <c r="G15" s="768"/>
      <c r="H15" s="743">
        <f>SUM(H16:H17)</f>
        <v>1</v>
      </c>
      <c r="I15" s="743">
        <f>SUM(I16:I17)</f>
        <v>0</v>
      </c>
      <c r="J15" s="775">
        <f>H15+I15</f>
        <v>1</v>
      </c>
      <c r="K15" s="775"/>
      <c r="M15" s="608" t="s">
        <v>9</v>
      </c>
    </row>
    <row r="16" spans="1:18" ht="14.1" customHeight="1" thickTop="1" thickBot="1" x14ac:dyDescent="0.25">
      <c r="B16" s="365"/>
      <c r="C16" s="776" t="s">
        <v>15</v>
      </c>
      <c r="D16" s="777"/>
      <c r="E16" s="777"/>
      <c r="F16" s="777"/>
      <c r="G16" s="778"/>
      <c r="H16" s="84">
        <v>1</v>
      </c>
      <c r="I16" s="84"/>
      <c r="J16" s="779">
        <f>(H16+I16)</f>
        <v>1</v>
      </c>
      <c r="K16" s="780"/>
    </row>
    <row r="17" spans="2:15" ht="14.1" customHeight="1" thickTop="1" thickBot="1" x14ac:dyDescent="0.25">
      <c r="B17" s="365"/>
      <c r="C17" s="776" t="s">
        <v>212</v>
      </c>
      <c r="D17" s="777"/>
      <c r="E17" s="777"/>
      <c r="F17" s="777"/>
      <c r="G17" s="777"/>
      <c r="H17" s="84"/>
      <c r="I17" s="84"/>
      <c r="J17" s="807">
        <f>(H17+I17)</f>
        <v>0</v>
      </c>
      <c r="K17" s="807"/>
    </row>
    <row r="18" spans="2:15" ht="12.75" customHeight="1" thickTop="1" thickBot="1" x14ac:dyDescent="0.25">
      <c r="B18" s="365"/>
      <c r="C18" s="136" t="s">
        <v>9</v>
      </c>
      <c r="D18" s="135"/>
      <c r="E18" s="134"/>
      <c r="F18" s="618"/>
      <c r="G18" s="618"/>
      <c r="H18" s="618"/>
      <c r="I18" s="619"/>
      <c r="J18" s="620"/>
      <c r="K18" s="365"/>
    </row>
    <row r="19" spans="2:15" ht="18" customHeight="1" thickTop="1" thickBot="1" x14ac:dyDescent="0.25">
      <c r="B19" s="365"/>
      <c r="C19" s="89"/>
      <c r="D19" s="90"/>
      <c r="E19" s="90"/>
      <c r="F19" s="787" t="s">
        <v>62</v>
      </c>
      <c r="G19" s="787"/>
      <c r="H19" s="787"/>
      <c r="I19" s="769"/>
      <c r="J19" s="744" t="s">
        <v>0</v>
      </c>
      <c r="K19" s="365"/>
    </row>
    <row r="20" spans="2:15" ht="20.100000000000001" customHeight="1" thickTop="1" thickBot="1" x14ac:dyDescent="0.25">
      <c r="B20" s="365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621"/>
      <c r="K20" s="365"/>
    </row>
    <row r="21" spans="2:15" ht="18" customHeight="1" thickTop="1" thickBot="1" x14ac:dyDescent="0.25">
      <c r="B21" s="365"/>
      <c r="C21" s="93"/>
      <c r="D21" s="94"/>
      <c r="E21" s="94"/>
      <c r="F21" s="808">
        <f>(J23+J28+J35+J38+J59+J60+J61+J63)</f>
        <v>0</v>
      </c>
      <c r="G21" s="808"/>
      <c r="H21" s="808"/>
      <c r="I21" s="809"/>
      <c r="J21" s="810">
        <f>(J23+J28+J34+J38+J43+J55+J70+J72+J78)</f>
        <v>2</v>
      </c>
      <c r="K21" s="365"/>
    </row>
    <row r="22" spans="2:15" ht="15.75" thickTop="1" thickBot="1" x14ac:dyDescent="0.25">
      <c r="B22" s="365"/>
      <c r="C22" s="622"/>
      <c r="D22" s="96"/>
      <c r="E22" s="96"/>
      <c r="F22" s="97">
        <f>(F23+F28+F34+F38+F43+F55+F70+F72+F77+F78)</f>
        <v>2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10"/>
      <c r="K22" s="365"/>
    </row>
    <row r="23" spans="2:15" ht="17.25" thickTop="1" thickBot="1" x14ac:dyDescent="0.3">
      <c r="B23" s="365"/>
      <c r="C23" s="623"/>
      <c r="D23" s="811" t="s">
        <v>66</v>
      </c>
      <c r="E23" s="812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65"/>
    </row>
    <row r="24" spans="2:15" ht="14.25" thickTop="1" thickBot="1" x14ac:dyDescent="0.25">
      <c r="B24" s="365"/>
      <c r="C24" s="623"/>
      <c r="D24" s="624"/>
      <c r="E24" s="625" t="s">
        <v>37</v>
      </c>
      <c r="F24" s="626"/>
      <c r="G24" s="626"/>
      <c r="H24" s="626"/>
      <c r="I24" s="626"/>
      <c r="J24" s="627">
        <f t="shared" si="0"/>
        <v>0</v>
      </c>
      <c r="K24" s="365"/>
    </row>
    <row r="25" spans="2:15" ht="14.25" thickTop="1" thickBot="1" x14ac:dyDescent="0.25">
      <c r="B25" s="365"/>
      <c r="C25" s="623"/>
      <c r="D25" s="624"/>
      <c r="E25" s="625" t="s">
        <v>24</v>
      </c>
      <c r="F25" s="626"/>
      <c r="G25" s="626"/>
      <c r="H25" s="626"/>
      <c r="I25" s="626"/>
      <c r="J25" s="627">
        <f t="shared" si="0"/>
        <v>0</v>
      </c>
      <c r="K25" s="365"/>
    </row>
    <row r="26" spans="2:15" ht="14.25" thickTop="1" thickBot="1" x14ac:dyDescent="0.25">
      <c r="B26" s="365"/>
      <c r="C26" s="623"/>
      <c r="D26" s="624"/>
      <c r="E26" s="625" t="s">
        <v>25</v>
      </c>
      <c r="F26" s="626"/>
      <c r="G26" s="626"/>
      <c r="H26" s="626"/>
      <c r="I26" s="626"/>
      <c r="J26" s="627">
        <f t="shared" si="0"/>
        <v>0</v>
      </c>
      <c r="K26" s="365"/>
    </row>
    <row r="27" spans="2:15" ht="14.25" thickTop="1" thickBot="1" x14ac:dyDescent="0.25">
      <c r="B27" s="365"/>
      <c r="C27" s="623"/>
      <c r="D27" s="624"/>
      <c r="E27" s="625" t="s">
        <v>7</v>
      </c>
      <c r="F27" s="626"/>
      <c r="G27" s="626"/>
      <c r="H27" s="626"/>
      <c r="I27" s="626"/>
      <c r="J27" s="627">
        <f t="shared" si="0"/>
        <v>0</v>
      </c>
      <c r="K27" s="365"/>
    </row>
    <row r="28" spans="2:15" ht="17.25" thickTop="1" thickBot="1" x14ac:dyDescent="0.3">
      <c r="B28" s="365"/>
      <c r="C28" s="623"/>
      <c r="D28" s="749" t="s">
        <v>20</v>
      </c>
      <c r="E28" s="101"/>
      <c r="F28" s="46">
        <f>SUM(F29:F33)</f>
        <v>0</v>
      </c>
      <c r="G28" s="46">
        <f>SUM(G29:G33)</f>
        <v>0</v>
      </c>
      <c r="H28" s="46">
        <f>SUM(H29:H33)</f>
        <v>0</v>
      </c>
      <c r="I28" s="46">
        <f>SUM(I29:I33)</f>
        <v>0</v>
      </c>
      <c r="J28" s="102">
        <f t="shared" si="0"/>
        <v>0</v>
      </c>
      <c r="K28" s="365"/>
      <c r="O28" s="628"/>
    </row>
    <row r="29" spans="2:15" ht="14.25" thickTop="1" thickBot="1" x14ac:dyDescent="0.25">
      <c r="B29" s="365"/>
      <c r="C29" s="623"/>
      <c r="D29" s="624"/>
      <c r="E29" s="625" t="s">
        <v>54</v>
      </c>
      <c r="F29" s="626"/>
      <c r="G29" s="626"/>
      <c r="H29" s="626"/>
      <c r="I29" s="626"/>
      <c r="J29" s="627">
        <f t="shared" si="0"/>
        <v>0</v>
      </c>
      <c r="K29" s="365"/>
    </row>
    <row r="30" spans="2:15" ht="14.25" thickTop="1" thickBot="1" x14ac:dyDescent="0.25">
      <c r="B30" s="365"/>
      <c r="C30" s="623"/>
      <c r="D30" s="624"/>
      <c r="E30" s="625" t="s">
        <v>26</v>
      </c>
      <c r="F30" s="626"/>
      <c r="G30" s="626"/>
      <c r="H30" s="626"/>
      <c r="I30" s="626"/>
      <c r="J30" s="627">
        <f t="shared" si="0"/>
        <v>0</v>
      </c>
      <c r="K30" s="365"/>
    </row>
    <row r="31" spans="2:15" ht="14.25" thickTop="1" thickBot="1" x14ac:dyDescent="0.25">
      <c r="B31" s="365"/>
      <c r="C31" s="623"/>
      <c r="D31" s="624"/>
      <c r="E31" s="625" t="s">
        <v>173</v>
      </c>
      <c r="F31" s="626"/>
      <c r="G31" s="626"/>
      <c r="H31" s="626"/>
      <c r="I31" s="626"/>
      <c r="J31" s="627">
        <f t="shared" si="0"/>
        <v>0</v>
      </c>
      <c r="K31" s="365"/>
    </row>
    <row r="32" spans="2:15" ht="14.25" thickTop="1" thickBot="1" x14ac:dyDescent="0.25">
      <c r="B32" s="365"/>
      <c r="C32" s="623"/>
      <c r="D32" s="624"/>
      <c r="E32" s="625" t="s">
        <v>56</v>
      </c>
      <c r="F32" s="626"/>
      <c r="G32" s="626"/>
      <c r="H32" s="626"/>
      <c r="I32" s="626"/>
      <c r="J32" s="627">
        <f t="shared" si="0"/>
        <v>0</v>
      </c>
      <c r="K32" s="365"/>
    </row>
    <row r="33" spans="2:11" ht="14.25" thickTop="1" thickBot="1" x14ac:dyDescent="0.25">
      <c r="B33" s="365"/>
      <c r="C33" s="623"/>
      <c r="D33" s="624"/>
      <c r="E33" s="625" t="s">
        <v>57</v>
      </c>
      <c r="F33" s="626"/>
      <c r="G33" s="626"/>
      <c r="H33" s="626"/>
      <c r="I33" s="626"/>
      <c r="J33" s="627">
        <f t="shared" si="0"/>
        <v>0</v>
      </c>
      <c r="K33" s="365"/>
    </row>
    <row r="34" spans="2:11" ht="17.25" thickTop="1" thickBot="1" x14ac:dyDescent="0.3">
      <c r="B34" s="365"/>
      <c r="C34" s="623"/>
      <c r="D34" s="791" t="s">
        <v>67</v>
      </c>
      <c r="E34" s="792"/>
      <c r="F34" s="129">
        <f>SUM(F35:F37)</f>
        <v>1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1</v>
      </c>
      <c r="K34" s="365"/>
    </row>
    <row r="35" spans="2:11" ht="14.25" thickTop="1" thickBot="1" x14ac:dyDescent="0.25">
      <c r="B35" s="365"/>
      <c r="C35" s="623"/>
      <c r="D35" s="624"/>
      <c r="E35" s="629" t="s">
        <v>59</v>
      </c>
      <c r="F35" s="630"/>
      <c r="G35" s="630"/>
      <c r="H35" s="630"/>
      <c r="I35" s="630"/>
      <c r="J35" s="631">
        <f t="shared" ref="J35:J54" si="1">SUM(F35:I35)</f>
        <v>0</v>
      </c>
      <c r="K35" s="365"/>
    </row>
    <row r="36" spans="2:11" ht="14.25" thickTop="1" thickBot="1" x14ac:dyDescent="0.25">
      <c r="B36" s="365"/>
      <c r="C36" s="623"/>
      <c r="D36" s="624"/>
      <c r="E36" s="629" t="s">
        <v>60</v>
      </c>
      <c r="F36" s="745"/>
      <c r="G36" s="745"/>
      <c r="H36" s="745"/>
      <c r="I36" s="745"/>
      <c r="J36" s="631">
        <f>SUM(F36:I36)</f>
        <v>0</v>
      </c>
      <c r="K36" s="365"/>
    </row>
    <row r="37" spans="2:11" ht="14.25" thickTop="1" thickBot="1" x14ac:dyDescent="0.25">
      <c r="B37" s="365"/>
      <c r="C37" s="623"/>
      <c r="D37" s="624"/>
      <c r="E37" s="121" t="s">
        <v>58</v>
      </c>
      <c r="F37" s="745">
        <v>1</v>
      </c>
      <c r="G37" s="745"/>
      <c r="H37" s="745"/>
      <c r="I37" s="745"/>
      <c r="J37" s="631">
        <f>SUM(F37:I37)</f>
        <v>1</v>
      </c>
      <c r="K37" s="365"/>
    </row>
    <row r="38" spans="2:11" ht="17.25" thickTop="1" thickBot="1" x14ac:dyDescent="0.3">
      <c r="B38" s="365"/>
      <c r="C38" s="633"/>
      <c r="D38" s="791" t="s">
        <v>61</v>
      </c>
      <c r="E38" s="792"/>
      <c r="F38" s="46">
        <f>SUM(F39:F42)</f>
        <v>0</v>
      </c>
      <c r="G38" s="46">
        <f>SUM(G39:G42)</f>
        <v>0</v>
      </c>
      <c r="H38" s="46">
        <f>SUM(H39:H42)</f>
        <v>0</v>
      </c>
      <c r="I38" s="46">
        <f>SUM(I39:I42)</f>
        <v>0</v>
      </c>
      <c r="J38" s="100">
        <f t="shared" si="1"/>
        <v>0</v>
      </c>
      <c r="K38" s="365"/>
    </row>
    <row r="39" spans="2:11" ht="14.25" thickTop="1" thickBot="1" x14ac:dyDescent="0.25">
      <c r="B39" s="365"/>
      <c r="C39" s="633"/>
      <c r="D39" s="634"/>
      <c r="E39" s="635" t="s">
        <v>6</v>
      </c>
      <c r="F39" s="626"/>
      <c r="G39" s="626"/>
      <c r="H39" s="626"/>
      <c r="I39" s="626"/>
      <c r="J39" s="631">
        <f t="shared" si="1"/>
        <v>0</v>
      </c>
      <c r="K39" s="365"/>
    </row>
    <row r="40" spans="2:11" ht="14.25" thickTop="1" thickBot="1" x14ac:dyDescent="0.25">
      <c r="B40" s="365"/>
      <c r="C40" s="633"/>
      <c r="D40" s="634"/>
      <c r="E40" s="635" t="s">
        <v>113</v>
      </c>
      <c r="F40" s="745"/>
      <c r="G40" s="745"/>
      <c r="H40" s="745"/>
      <c r="I40" s="745"/>
      <c r="J40" s="631">
        <f t="shared" si="1"/>
        <v>0</v>
      </c>
      <c r="K40" s="365"/>
    </row>
    <row r="41" spans="2:11" ht="14.25" thickTop="1" thickBot="1" x14ac:dyDescent="0.25">
      <c r="B41" s="365"/>
      <c r="C41" s="633"/>
      <c r="D41" s="634"/>
      <c r="E41" s="635" t="s">
        <v>68</v>
      </c>
      <c r="F41" s="745"/>
      <c r="G41" s="745"/>
      <c r="H41" s="745"/>
      <c r="I41" s="745"/>
      <c r="J41" s="631">
        <f t="shared" si="1"/>
        <v>0</v>
      </c>
      <c r="K41" s="365"/>
    </row>
    <row r="42" spans="2:11" ht="14.25" thickTop="1" thickBot="1" x14ac:dyDescent="0.25">
      <c r="B42" s="365"/>
      <c r="C42" s="633"/>
      <c r="D42" s="634"/>
      <c r="E42" s="121" t="s">
        <v>122</v>
      </c>
      <c r="F42" s="745"/>
      <c r="G42" s="745"/>
      <c r="H42" s="745"/>
      <c r="I42" s="745"/>
      <c r="J42" s="631">
        <f t="shared" si="1"/>
        <v>0</v>
      </c>
      <c r="K42" s="365"/>
    </row>
    <row r="43" spans="2:11" ht="17.25" thickTop="1" thickBot="1" x14ac:dyDescent="0.25">
      <c r="B43" s="365"/>
      <c r="C43" s="633"/>
      <c r="D43" s="791" t="s">
        <v>69</v>
      </c>
      <c r="E43" s="792"/>
      <c r="F43" s="46">
        <f>SUM(F44:F54)</f>
        <v>0</v>
      </c>
      <c r="G43" s="46">
        <f>SUM(G44:G54)</f>
        <v>0</v>
      </c>
      <c r="H43" s="46">
        <f>SUM(H44:H54)</f>
        <v>0</v>
      </c>
      <c r="I43" s="46">
        <f>SUM(I44:I54)</f>
        <v>0</v>
      </c>
      <c r="J43" s="105">
        <f>SUM(F43:I43)</f>
        <v>0</v>
      </c>
      <c r="K43" s="365"/>
    </row>
    <row r="44" spans="2:11" ht="14.25" customHeight="1" thickTop="1" thickBot="1" x14ac:dyDescent="0.25">
      <c r="B44" s="365"/>
      <c r="C44" s="633"/>
      <c r="D44" s="70"/>
      <c r="E44" s="635" t="s">
        <v>53</v>
      </c>
      <c r="F44" s="745"/>
      <c r="G44" s="745"/>
      <c r="H44" s="745"/>
      <c r="I44" s="745"/>
      <c r="J44" s="631">
        <f>SUM(F44:I44)</f>
        <v>0</v>
      </c>
      <c r="K44" s="365"/>
    </row>
    <row r="45" spans="2:11" ht="14.25" customHeight="1" thickTop="1" thickBot="1" x14ac:dyDescent="0.25">
      <c r="B45" s="365"/>
      <c r="C45" s="633"/>
      <c r="D45" s="70"/>
      <c r="E45" s="635" t="s">
        <v>38</v>
      </c>
      <c r="F45" s="745"/>
      <c r="G45" s="745"/>
      <c r="H45" s="745"/>
      <c r="I45" s="745"/>
      <c r="J45" s="631">
        <f t="shared" si="1"/>
        <v>0</v>
      </c>
      <c r="K45" s="365"/>
    </row>
    <row r="46" spans="2:11" ht="14.25" customHeight="1" thickTop="1" thickBot="1" x14ac:dyDescent="0.25">
      <c r="B46" s="365"/>
      <c r="C46" s="633"/>
      <c r="D46" s="634"/>
      <c r="E46" s="636" t="s">
        <v>130</v>
      </c>
      <c r="F46" s="745"/>
      <c r="G46" s="745"/>
      <c r="H46" s="745"/>
      <c r="I46" s="745"/>
      <c r="J46" s="631">
        <f>SUM(F46:I46)</f>
        <v>0</v>
      </c>
      <c r="K46" s="365"/>
    </row>
    <row r="47" spans="2:11" ht="14.25" customHeight="1" thickTop="1" thickBot="1" x14ac:dyDescent="0.25">
      <c r="B47" s="365"/>
      <c r="C47" s="633"/>
      <c r="D47" s="637"/>
      <c r="E47" s="635" t="s">
        <v>48</v>
      </c>
      <c r="F47" s="745"/>
      <c r="G47" s="745"/>
      <c r="H47" s="745"/>
      <c r="I47" s="745"/>
      <c r="J47" s="631">
        <f t="shared" si="1"/>
        <v>0</v>
      </c>
      <c r="K47" s="365"/>
    </row>
    <row r="48" spans="2:11" ht="14.25" customHeight="1" thickTop="1" thickBot="1" x14ac:dyDescent="0.25">
      <c r="B48" s="365"/>
      <c r="C48" s="633"/>
      <c r="D48" s="634"/>
      <c r="E48" s="635" t="s">
        <v>123</v>
      </c>
      <c r="F48" s="745"/>
      <c r="G48" s="745"/>
      <c r="H48" s="745"/>
      <c r="I48" s="745"/>
      <c r="J48" s="638">
        <f t="shared" si="1"/>
        <v>0</v>
      </c>
      <c r="K48" s="365"/>
    </row>
    <row r="49" spans="1:12" ht="14.25" customHeight="1" thickTop="1" thickBot="1" x14ac:dyDescent="0.25">
      <c r="B49" s="365"/>
      <c r="C49" s="633"/>
      <c r="D49" s="639"/>
      <c r="E49" s="635" t="s">
        <v>43</v>
      </c>
      <c r="F49" s="745"/>
      <c r="G49" s="745"/>
      <c r="H49" s="745"/>
      <c r="I49" s="745"/>
      <c r="J49" s="638">
        <f t="shared" si="1"/>
        <v>0</v>
      </c>
      <c r="K49" s="365"/>
    </row>
    <row r="50" spans="1:12" ht="14.25" customHeight="1" thickTop="1" thickBot="1" x14ac:dyDescent="0.25">
      <c r="B50" s="365"/>
      <c r="C50" s="633"/>
      <c r="D50" s="639"/>
      <c r="E50" s="635" t="s">
        <v>70</v>
      </c>
      <c r="F50" s="745"/>
      <c r="G50" s="745"/>
      <c r="H50" s="745"/>
      <c r="I50" s="745"/>
      <c r="J50" s="638">
        <f t="shared" si="1"/>
        <v>0</v>
      </c>
      <c r="K50" s="365"/>
    </row>
    <row r="51" spans="1:12" ht="14.25" customHeight="1" thickTop="1" thickBot="1" x14ac:dyDescent="0.25">
      <c r="B51" s="365"/>
      <c r="C51" s="633"/>
      <c r="D51" s="639"/>
      <c r="E51" s="635" t="s">
        <v>71</v>
      </c>
      <c r="F51" s="745"/>
      <c r="G51" s="745"/>
      <c r="H51" s="745"/>
      <c r="I51" s="745"/>
      <c r="J51" s="638">
        <f t="shared" si="1"/>
        <v>0</v>
      </c>
      <c r="K51" s="365"/>
    </row>
    <row r="52" spans="1:12" ht="14.25" customHeight="1" thickTop="1" thickBot="1" x14ac:dyDescent="0.25">
      <c r="B52" s="365"/>
      <c r="C52" s="633"/>
      <c r="D52" s="639"/>
      <c r="E52" s="635" t="s">
        <v>72</v>
      </c>
      <c r="F52" s="745"/>
      <c r="G52" s="745"/>
      <c r="H52" s="745"/>
      <c r="I52" s="745"/>
      <c r="J52" s="638">
        <f t="shared" si="1"/>
        <v>0</v>
      </c>
      <c r="K52" s="365"/>
    </row>
    <row r="53" spans="1:12" ht="14.25" customHeight="1" thickTop="1" thickBot="1" x14ac:dyDescent="0.25">
      <c r="A53" s="72"/>
      <c r="B53" s="365"/>
      <c r="C53" s="633"/>
      <c r="D53" s="639"/>
      <c r="E53" s="124" t="s">
        <v>114</v>
      </c>
      <c r="F53" s="745"/>
      <c r="G53" s="745"/>
      <c r="H53" s="745"/>
      <c r="I53" s="745"/>
      <c r="J53" s="638">
        <f t="shared" si="1"/>
        <v>0</v>
      </c>
      <c r="K53" s="365"/>
    </row>
    <row r="54" spans="1:12" ht="14.25" customHeight="1" thickTop="1" thickBot="1" x14ac:dyDescent="0.25">
      <c r="B54" s="365"/>
      <c r="C54" s="633"/>
      <c r="D54" s="640"/>
      <c r="E54" s="635" t="s">
        <v>73</v>
      </c>
      <c r="F54" s="745"/>
      <c r="G54" s="745"/>
      <c r="H54" s="745"/>
      <c r="I54" s="745"/>
      <c r="J54" s="638">
        <f t="shared" si="1"/>
        <v>0</v>
      </c>
      <c r="K54" s="365"/>
    </row>
    <row r="55" spans="1:12" ht="17.25" thickTop="1" thickBot="1" x14ac:dyDescent="0.25">
      <c r="B55" s="365"/>
      <c r="C55" s="633"/>
      <c r="D55" s="793" t="s">
        <v>112</v>
      </c>
      <c r="E55" s="794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65"/>
      <c r="L55" s="614"/>
    </row>
    <row r="56" spans="1:12" ht="14.25" customHeight="1" thickTop="1" thickBot="1" x14ac:dyDescent="0.25">
      <c r="B56" s="365"/>
      <c r="C56" s="633"/>
      <c r="D56" s="126"/>
      <c r="E56" s="635" t="s">
        <v>75</v>
      </c>
      <c r="F56" s="745"/>
      <c r="G56" s="745"/>
      <c r="H56" s="745"/>
      <c r="I56" s="745"/>
      <c r="J56" s="106">
        <f>SUM(F56:F56:I56)</f>
        <v>0</v>
      </c>
      <c r="K56" s="365"/>
    </row>
    <row r="57" spans="1:12" ht="14.25" customHeight="1" thickTop="1" thickBot="1" x14ac:dyDescent="0.25">
      <c r="B57" s="365"/>
      <c r="C57" s="633"/>
      <c r="D57" s="70"/>
      <c r="E57" s="635" t="s">
        <v>76</v>
      </c>
      <c r="F57" s="745"/>
      <c r="G57" s="745"/>
      <c r="H57" s="745"/>
      <c r="I57" s="745"/>
      <c r="J57" s="106">
        <f>(I57+H57+G57+F57)</f>
        <v>0</v>
      </c>
      <c r="K57" s="365"/>
    </row>
    <row r="58" spans="1:12" ht="14.25" customHeight="1" thickTop="1" thickBot="1" x14ac:dyDescent="0.25">
      <c r="B58" s="365"/>
      <c r="C58" s="633"/>
      <c r="D58" s="70"/>
      <c r="E58" s="635" t="s">
        <v>38</v>
      </c>
      <c r="F58" s="745"/>
      <c r="G58" s="745"/>
      <c r="H58" s="745"/>
      <c r="I58" s="745"/>
      <c r="J58" s="106">
        <f>(I58+H58+G58+F58)</f>
        <v>0</v>
      </c>
      <c r="K58" s="365"/>
    </row>
    <row r="59" spans="1:12" ht="14.25" customHeight="1" thickTop="1" thickBot="1" x14ac:dyDescent="0.25">
      <c r="B59" s="365"/>
      <c r="C59" s="633"/>
      <c r="D59" s="70"/>
      <c r="E59" s="635" t="s">
        <v>52</v>
      </c>
      <c r="F59" s="745"/>
      <c r="G59" s="745"/>
      <c r="H59" s="745"/>
      <c r="I59" s="745"/>
      <c r="J59" s="106">
        <f>(I59+H59+G59+F59)</f>
        <v>0</v>
      </c>
      <c r="K59" s="365"/>
    </row>
    <row r="60" spans="1:12" ht="14.25" customHeight="1" thickTop="1" thickBot="1" x14ac:dyDescent="0.25">
      <c r="B60" s="365"/>
      <c r="C60" s="633"/>
      <c r="D60" s="127"/>
      <c r="E60" s="635" t="s">
        <v>74</v>
      </c>
      <c r="F60" s="745"/>
      <c r="G60" s="745"/>
      <c r="H60" s="745"/>
      <c r="I60" s="745"/>
      <c r="J60" s="106">
        <f>SUM(F60:F60:I60)</f>
        <v>0</v>
      </c>
      <c r="K60" s="365"/>
    </row>
    <row r="61" spans="1:12" ht="14.25" customHeight="1" thickTop="1" thickBot="1" x14ac:dyDescent="0.25">
      <c r="B61" s="365"/>
      <c r="C61" s="633"/>
      <c r="D61" s="127"/>
      <c r="E61" s="641" t="s">
        <v>156</v>
      </c>
      <c r="F61" s="745"/>
      <c r="G61" s="745"/>
      <c r="H61" s="745"/>
      <c r="I61" s="745"/>
      <c r="J61" s="106">
        <f>SUM(F61:F61:I61)</f>
        <v>0</v>
      </c>
      <c r="K61" s="365"/>
    </row>
    <row r="62" spans="1:12" ht="14.25" customHeight="1" thickTop="1" thickBot="1" x14ac:dyDescent="0.25">
      <c r="B62" s="365"/>
      <c r="C62" s="633"/>
      <c r="D62" s="127"/>
      <c r="E62" s="635" t="s">
        <v>51</v>
      </c>
      <c r="F62" s="745"/>
      <c r="G62" s="745"/>
      <c r="H62" s="745"/>
      <c r="I62" s="745"/>
      <c r="J62" s="106">
        <f>SUM(F62:F62:I62)</f>
        <v>0</v>
      </c>
      <c r="K62" s="365"/>
    </row>
    <row r="63" spans="1:12" ht="14.25" customHeight="1" thickTop="1" thickBot="1" x14ac:dyDescent="0.25">
      <c r="B63" s="365"/>
      <c r="C63" s="633"/>
      <c r="D63" s="127"/>
      <c r="E63" s="641" t="s">
        <v>131</v>
      </c>
      <c r="F63" s="745"/>
      <c r="G63" s="745"/>
      <c r="H63" s="745"/>
      <c r="I63" s="745"/>
      <c r="J63" s="106">
        <f>SUM(F63:F63:I63)</f>
        <v>0</v>
      </c>
      <c r="K63" s="365"/>
    </row>
    <row r="64" spans="1:12" ht="14.25" customHeight="1" thickTop="1" thickBot="1" x14ac:dyDescent="0.25">
      <c r="B64" s="365"/>
      <c r="C64" s="633"/>
      <c r="D64" s="70"/>
      <c r="E64" s="641" t="s">
        <v>132</v>
      </c>
      <c r="F64" s="745"/>
      <c r="G64" s="745"/>
      <c r="H64" s="745"/>
      <c r="I64" s="745"/>
      <c r="J64" s="106">
        <f>SUM(F64:F64:I64)</f>
        <v>0</v>
      </c>
      <c r="K64" s="633"/>
    </row>
    <row r="65" spans="2:11" ht="3.75" customHeight="1" thickTop="1" thickBot="1" x14ac:dyDescent="0.25">
      <c r="B65" s="642"/>
      <c r="C65" s="643"/>
      <c r="D65" s="49"/>
      <c r="E65" s="644"/>
      <c r="F65" s="51"/>
      <c r="G65" s="51"/>
      <c r="H65" s="51"/>
      <c r="I65" s="52"/>
      <c r="J65" s="645"/>
      <c r="K65" s="643"/>
    </row>
    <row r="66" spans="2:11" ht="13.5" thickTop="1" x14ac:dyDescent="0.2">
      <c r="B66" s="365"/>
      <c r="C66" s="795" t="s">
        <v>27</v>
      </c>
      <c r="D66" s="796"/>
      <c r="E66" s="796"/>
      <c r="F66" s="796"/>
      <c r="G66" s="796"/>
      <c r="H66" s="796"/>
      <c r="I66" s="797"/>
      <c r="J66" s="804">
        <f>(J71+J73+J74+J75+J79+J80+J81+J82+J84+J86+J37+J48+J50+J51+J54+J56+J57+J58+J62)</f>
        <v>2</v>
      </c>
      <c r="K66" s="365"/>
    </row>
    <row r="67" spans="2:11" x14ac:dyDescent="0.2">
      <c r="B67" s="365"/>
      <c r="C67" s="798"/>
      <c r="D67" s="799"/>
      <c r="E67" s="799"/>
      <c r="F67" s="799"/>
      <c r="G67" s="799"/>
      <c r="H67" s="799"/>
      <c r="I67" s="800"/>
      <c r="J67" s="805"/>
      <c r="K67" s="365"/>
    </row>
    <row r="68" spans="2:11" ht="13.5" thickBot="1" x14ac:dyDescent="0.25">
      <c r="B68" s="365"/>
      <c r="C68" s="801"/>
      <c r="D68" s="802"/>
      <c r="E68" s="802"/>
      <c r="F68" s="802"/>
      <c r="G68" s="802"/>
      <c r="H68" s="802"/>
      <c r="I68" s="803"/>
      <c r="J68" s="806"/>
      <c r="K68" s="633"/>
    </row>
    <row r="69" spans="2:11" ht="14.25" customHeight="1" thickTop="1" thickBot="1" x14ac:dyDescent="0.25">
      <c r="B69" s="646"/>
      <c r="C69" s="16"/>
      <c r="D69" s="16"/>
      <c r="E69" s="16"/>
      <c r="F69" s="647"/>
      <c r="G69" s="647"/>
      <c r="H69" s="647"/>
      <c r="I69" s="648"/>
      <c r="J69" s="649"/>
      <c r="K69" s="365"/>
    </row>
    <row r="70" spans="2:11" ht="15.95" customHeight="1" thickTop="1" thickBot="1" x14ac:dyDescent="0.25">
      <c r="B70" s="646"/>
      <c r="C70" s="16"/>
      <c r="D70" s="791" t="s">
        <v>133</v>
      </c>
      <c r="E70" s="792"/>
      <c r="F70" s="46">
        <f>(F71)</f>
        <v>0</v>
      </c>
      <c r="G70" s="46">
        <f>(G71)</f>
        <v>0</v>
      </c>
      <c r="H70" s="46">
        <f>(H71)</f>
        <v>0</v>
      </c>
      <c r="I70" s="46">
        <f>(I71)</f>
        <v>0</v>
      </c>
      <c r="J70" s="46">
        <f>SUM(F70:I70)</f>
        <v>0</v>
      </c>
      <c r="K70" s="365"/>
    </row>
    <row r="71" spans="2:11" ht="14.25" customHeight="1" thickTop="1" thickBot="1" x14ac:dyDescent="0.25">
      <c r="B71" s="646"/>
      <c r="C71" s="16"/>
      <c r="D71" s="634"/>
      <c r="E71" s="650" t="s">
        <v>117</v>
      </c>
      <c r="F71" s="745"/>
      <c r="G71" s="745"/>
      <c r="H71" s="745"/>
      <c r="I71" s="745"/>
      <c r="J71" s="638">
        <f>SUM(F71:I71)</f>
        <v>0</v>
      </c>
      <c r="K71" s="365"/>
    </row>
    <row r="72" spans="2:11" ht="14.25" customHeight="1" thickTop="1" thickBot="1" x14ac:dyDescent="0.25">
      <c r="B72" s="365"/>
      <c r="C72" s="651"/>
      <c r="D72" s="791" t="s">
        <v>134</v>
      </c>
      <c r="E72" s="792"/>
      <c r="F72" s="46">
        <f>SUM(F73:F75)</f>
        <v>0</v>
      </c>
      <c r="G72" s="46">
        <f>SUM(G73:G75)</f>
        <v>0</v>
      </c>
      <c r="H72" s="46">
        <f>SUM(H73:H75)</f>
        <v>0</v>
      </c>
      <c r="I72" s="46">
        <f>SUM(I73:I75)</f>
        <v>0</v>
      </c>
      <c r="J72" s="46">
        <f t="shared" ref="J72:J86" si="2">SUM(F72:I72)</f>
        <v>0</v>
      </c>
      <c r="K72" s="365"/>
    </row>
    <row r="73" spans="2:11" ht="14.25" thickTop="1" thickBot="1" x14ac:dyDescent="0.25">
      <c r="B73" s="365"/>
      <c r="C73" s="651"/>
      <c r="D73" s="634"/>
      <c r="E73" s="650" t="s">
        <v>28</v>
      </c>
      <c r="F73" s="745"/>
      <c r="G73" s="745"/>
      <c r="H73" s="745"/>
      <c r="I73" s="745"/>
      <c r="J73" s="638">
        <f t="shared" si="2"/>
        <v>0</v>
      </c>
      <c r="K73" s="365"/>
    </row>
    <row r="74" spans="2:11" ht="14.25" thickTop="1" thickBot="1" x14ac:dyDescent="0.25">
      <c r="B74" s="365"/>
      <c r="C74" s="651"/>
      <c r="D74" s="634"/>
      <c r="E74" s="652" t="s">
        <v>77</v>
      </c>
      <c r="F74" s="745"/>
      <c r="G74" s="745"/>
      <c r="H74" s="745"/>
      <c r="I74" s="745"/>
      <c r="J74" s="638">
        <f t="shared" si="2"/>
        <v>0</v>
      </c>
      <c r="K74" s="365"/>
    </row>
    <row r="75" spans="2:11" ht="14.25" thickTop="1" thickBot="1" x14ac:dyDescent="0.25">
      <c r="B75" s="365"/>
      <c r="C75" s="651"/>
      <c r="D75" s="637"/>
      <c r="E75" s="653" t="s">
        <v>174</v>
      </c>
      <c r="F75" s="745"/>
      <c r="G75" s="745"/>
      <c r="H75" s="745"/>
      <c r="I75" s="745"/>
      <c r="J75" s="649">
        <f t="shared" si="2"/>
        <v>0</v>
      </c>
      <c r="K75" s="365"/>
    </row>
    <row r="76" spans="2:11" ht="35.25" customHeight="1" thickTop="1" thickBot="1" x14ac:dyDescent="0.3">
      <c r="B76" s="365"/>
      <c r="C76" s="818" t="s">
        <v>49</v>
      </c>
      <c r="D76" s="819"/>
      <c r="E76" s="819"/>
      <c r="F76" s="819"/>
      <c r="G76" s="819"/>
      <c r="H76" s="819"/>
      <c r="I76" s="820"/>
      <c r="J76" s="202">
        <f>(H247-J66)</f>
        <v>34</v>
      </c>
      <c r="K76" s="365"/>
    </row>
    <row r="77" spans="2:11" ht="17.25" thickTop="1" thickBot="1" x14ac:dyDescent="0.3">
      <c r="B77" s="365"/>
      <c r="C77" s="616"/>
      <c r="D77" s="821" t="s">
        <v>136</v>
      </c>
      <c r="E77" s="822"/>
      <c r="F77" s="742"/>
      <c r="G77" s="742"/>
      <c r="H77" s="742"/>
      <c r="I77" s="742"/>
      <c r="J77" s="225">
        <f>SUM(F77:I77)</f>
        <v>0</v>
      </c>
      <c r="K77" s="365"/>
    </row>
    <row r="78" spans="2:11" ht="17.25" thickTop="1" thickBot="1" x14ac:dyDescent="0.3">
      <c r="B78" s="365"/>
      <c r="C78" s="616"/>
      <c r="D78" s="821" t="s">
        <v>135</v>
      </c>
      <c r="E78" s="822"/>
      <c r="F78" s="117">
        <f>(F79+F80+F81+F82+F83+F84+F85+F86)</f>
        <v>1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6">
        <f>SUM(F78:I78)</f>
        <v>1</v>
      </c>
      <c r="K78" s="365"/>
    </row>
    <row r="79" spans="2:11" ht="14.25" customHeight="1" thickTop="1" thickBot="1" x14ac:dyDescent="0.25">
      <c r="B79" s="365"/>
      <c r="C79" s="616"/>
      <c r="D79" s="634"/>
      <c r="E79" s="650" t="s">
        <v>39</v>
      </c>
      <c r="F79" s="742"/>
      <c r="G79" s="742"/>
      <c r="H79" s="742"/>
      <c r="I79" s="742"/>
      <c r="J79" s="655">
        <f t="shared" si="2"/>
        <v>0</v>
      </c>
      <c r="K79" s="365"/>
    </row>
    <row r="80" spans="2:11" ht="14.25" customHeight="1" thickTop="1" thickBot="1" x14ac:dyDescent="0.25">
      <c r="B80" s="365"/>
      <c r="C80" s="616"/>
      <c r="D80" s="634"/>
      <c r="E80" s="652" t="s">
        <v>78</v>
      </c>
      <c r="F80" s="742">
        <v>1</v>
      </c>
      <c r="G80" s="742"/>
      <c r="H80" s="742"/>
      <c r="I80" s="742"/>
      <c r="J80" s="656">
        <f>SUM(F80:I80)</f>
        <v>1</v>
      </c>
      <c r="K80" s="365"/>
    </row>
    <row r="81" spans="2:12" ht="14.25" customHeight="1" thickTop="1" thickBot="1" x14ac:dyDescent="0.25">
      <c r="B81" s="365"/>
      <c r="C81" s="616"/>
      <c r="D81" s="634"/>
      <c r="E81" s="652" t="s">
        <v>79</v>
      </c>
      <c r="F81" s="742"/>
      <c r="G81" s="742"/>
      <c r="H81" s="742"/>
      <c r="I81" s="742"/>
      <c r="J81" s="656">
        <f t="shared" si="2"/>
        <v>0</v>
      </c>
      <c r="K81" s="365"/>
    </row>
    <row r="82" spans="2:12" ht="14.25" customHeight="1" thickTop="1" thickBot="1" x14ac:dyDescent="0.25">
      <c r="B82" s="365"/>
      <c r="C82" s="616"/>
      <c r="D82" s="634"/>
      <c r="E82" s="652" t="s">
        <v>80</v>
      </c>
      <c r="F82" s="742"/>
      <c r="G82" s="742"/>
      <c r="H82" s="742"/>
      <c r="I82" s="742"/>
      <c r="J82" s="656">
        <f t="shared" si="2"/>
        <v>0</v>
      </c>
      <c r="K82" s="365"/>
    </row>
    <row r="83" spans="2:12" ht="14.25" customHeight="1" thickTop="1" thickBot="1" x14ac:dyDescent="0.25">
      <c r="B83" s="365"/>
      <c r="C83" s="616"/>
      <c r="D83" s="634"/>
      <c r="E83" s="652" t="s">
        <v>81</v>
      </c>
      <c r="F83" s="742"/>
      <c r="G83" s="742"/>
      <c r="H83" s="742"/>
      <c r="I83" s="742"/>
      <c r="J83" s="656">
        <f t="shared" si="2"/>
        <v>0</v>
      </c>
      <c r="K83" s="365"/>
    </row>
    <row r="84" spans="2:12" ht="14.25" customHeight="1" thickTop="1" thickBot="1" x14ac:dyDescent="0.25">
      <c r="B84" s="365"/>
      <c r="C84" s="616"/>
      <c r="D84" s="634"/>
      <c r="E84" s="652" t="s">
        <v>82</v>
      </c>
      <c r="F84" s="742"/>
      <c r="G84" s="742"/>
      <c r="H84" s="742"/>
      <c r="I84" s="742"/>
      <c r="J84" s="656">
        <f t="shared" si="2"/>
        <v>0</v>
      </c>
      <c r="K84" s="365"/>
    </row>
    <row r="85" spans="2:12" ht="14.25" customHeight="1" thickTop="1" thickBot="1" x14ac:dyDescent="0.25">
      <c r="B85" s="365"/>
      <c r="C85" s="616"/>
      <c r="D85" s="634"/>
      <c r="E85" s="652" t="s">
        <v>83</v>
      </c>
      <c r="F85" s="742"/>
      <c r="G85" s="742"/>
      <c r="H85" s="742"/>
      <c r="I85" s="742"/>
      <c r="J85" s="656">
        <f t="shared" si="2"/>
        <v>0</v>
      </c>
      <c r="K85" s="365"/>
    </row>
    <row r="86" spans="2:12" ht="14.25" customHeight="1" thickTop="1" thickBot="1" x14ac:dyDescent="0.25">
      <c r="B86" s="365"/>
      <c r="C86" s="616"/>
      <c r="D86" s="634"/>
      <c r="E86" s="635" t="s">
        <v>41</v>
      </c>
      <c r="F86" s="742"/>
      <c r="G86" s="742"/>
      <c r="H86" s="742"/>
      <c r="I86" s="742"/>
      <c r="J86" s="656">
        <f t="shared" si="2"/>
        <v>0</v>
      </c>
      <c r="K86" s="365"/>
    </row>
    <row r="87" spans="2:12" ht="4.5" customHeight="1" thickTop="1" thickBot="1" x14ac:dyDescent="0.25">
      <c r="B87" s="365"/>
      <c r="C87" s="10" t="s">
        <v>11</v>
      </c>
      <c r="D87" s="633"/>
      <c r="E87" s="365"/>
      <c r="F87" s="616"/>
      <c r="G87" s="616"/>
      <c r="H87" s="616"/>
      <c r="I87" s="616"/>
      <c r="J87" s="616"/>
      <c r="K87" s="616"/>
    </row>
    <row r="88" spans="2:12" ht="14.25" customHeight="1" thickTop="1" thickBot="1" x14ac:dyDescent="0.25">
      <c r="B88" s="365"/>
      <c r="C88" s="795" t="s">
        <v>84</v>
      </c>
      <c r="D88" s="796"/>
      <c r="E88" s="796"/>
      <c r="F88" s="796"/>
      <c r="G88" s="797"/>
      <c r="H88" s="787" t="s">
        <v>0</v>
      </c>
      <c r="I88" s="788"/>
      <c r="J88" s="365"/>
      <c r="K88" s="365"/>
    </row>
    <row r="89" spans="2:12" ht="14.25" customHeight="1" thickTop="1" thickBot="1" x14ac:dyDescent="0.25">
      <c r="B89" s="365"/>
      <c r="C89" s="798"/>
      <c r="D89" s="799"/>
      <c r="E89" s="799"/>
      <c r="F89" s="799"/>
      <c r="G89" s="800"/>
      <c r="H89" s="823">
        <f>SUM(H91:I94)</f>
        <v>0</v>
      </c>
      <c r="I89" s="823"/>
      <c r="J89" s="365"/>
      <c r="K89" s="365"/>
    </row>
    <row r="90" spans="2:12" ht="12.75" customHeight="1" thickTop="1" thickBot="1" x14ac:dyDescent="0.25">
      <c r="B90" s="365"/>
      <c r="C90" s="801"/>
      <c r="D90" s="802"/>
      <c r="E90" s="802"/>
      <c r="F90" s="802"/>
      <c r="G90" s="803"/>
      <c r="H90" s="823"/>
      <c r="I90" s="823"/>
      <c r="J90" s="365"/>
      <c r="K90" s="365"/>
      <c r="L90" s="617"/>
    </row>
    <row r="91" spans="2:12" ht="14.25" customHeight="1" thickTop="1" thickBot="1" x14ac:dyDescent="0.25">
      <c r="B91" s="365"/>
      <c r="C91" s="633"/>
      <c r="D91" s="616"/>
      <c r="E91" s="813" t="s">
        <v>138</v>
      </c>
      <c r="F91" s="814"/>
      <c r="G91" s="741"/>
      <c r="H91" s="815">
        <f>SUM(F91:G91)</f>
        <v>0</v>
      </c>
      <c r="I91" s="815"/>
      <c r="J91" s="365"/>
      <c r="K91" s="616"/>
    </row>
    <row r="92" spans="2:12" ht="14.25" customHeight="1" thickTop="1" thickBot="1" x14ac:dyDescent="0.25">
      <c r="B92" s="365"/>
      <c r="C92" s="633"/>
      <c r="D92" s="616"/>
      <c r="E92" s="746" t="s">
        <v>137</v>
      </c>
      <c r="F92" s="747"/>
      <c r="G92" s="741"/>
      <c r="H92" s="815">
        <f>SUM(F92:G92)</f>
        <v>0</v>
      </c>
      <c r="I92" s="815"/>
      <c r="J92" s="365"/>
      <c r="K92" s="616"/>
    </row>
    <row r="93" spans="2:12" ht="14.25" customHeight="1" thickTop="1" thickBot="1" x14ac:dyDescent="0.25">
      <c r="B93" s="365"/>
      <c r="C93" s="633"/>
      <c r="D93" s="616"/>
      <c r="E93" s="746" t="s">
        <v>139</v>
      </c>
      <c r="F93" s="747"/>
      <c r="G93" s="741"/>
      <c r="H93" s="815">
        <f>SUM(F93:G93)</f>
        <v>0</v>
      </c>
      <c r="I93" s="815"/>
      <c r="J93" s="365"/>
      <c r="K93" s="616"/>
    </row>
    <row r="94" spans="2:12" ht="14.25" customHeight="1" thickTop="1" thickBot="1" x14ac:dyDescent="0.25">
      <c r="B94" s="365"/>
      <c r="C94" s="10" t="s">
        <v>9</v>
      </c>
      <c r="D94" s="365"/>
      <c r="E94" s="816" t="s">
        <v>140</v>
      </c>
      <c r="F94" s="817"/>
      <c r="G94" s="659"/>
      <c r="H94" s="815">
        <f>SUM(F94:G94)</f>
        <v>0</v>
      </c>
      <c r="I94" s="815"/>
      <c r="J94" s="365"/>
      <c r="K94" s="616"/>
    </row>
    <row r="95" spans="2:12" ht="15" customHeight="1" thickTop="1" thickBot="1" x14ac:dyDescent="0.25">
      <c r="B95" s="365"/>
      <c r="C95" s="828" t="s">
        <v>141</v>
      </c>
      <c r="D95" s="829"/>
      <c r="E95" s="829"/>
      <c r="F95" s="829"/>
      <c r="G95" s="829"/>
      <c r="H95" s="830"/>
      <c r="I95" s="837" t="s">
        <v>0</v>
      </c>
      <c r="J95" s="838"/>
      <c r="K95" s="365"/>
      <c r="L95" s="617"/>
    </row>
    <row r="96" spans="2:12" ht="18" customHeight="1" thickTop="1" x14ac:dyDescent="0.2">
      <c r="B96" s="365"/>
      <c r="C96" s="831"/>
      <c r="D96" s="832"/>
      <c r="E96" s="832"/>
      <c r="F96" s="832"/>
      <c r="G96" s="832"/>
      <c r="H96" s="833"/>
      <c r="I96" s="771">
        <f>(I98+I137+I173+I211+I215+I218+I223+I227+I232+I237+I242)</f>
        <v>39</v>
      </c>
      <c r="J96" s="772"/>
      <c r="K96" s="365"/>
      <c r="L96" s="617"/>
    </row>
    <row r="97" spans="2:15" ht="21" customHeight="1" thickBot="1" x14ac:dyDescent="0.25">
      <c r="B97" s="365"/>
      <c r="C97" s="834"/>
      <c r="D97" s="835"/>
      <c r="E97" s="835"/>
      <c r="F97" s="835"/>
      <c r="G97" s="835"/>
      <c r="H97" s="836"/>
      <c r="I97" s="773"/>
      <c r="J97" s="774"/>
      <c r="K97" s="365"/>
      <c r="L97" s="617"/>
    </row>
    <row r="98" spans="2:15" ht="15" customHeight="1" thickTop="1" thickBot="1" x14ac:dyDescent="0.25">
      <c r="B98" s="365"/>
      <c r="C98" s="660"/>
      <c r="D98" s="138">
        <v>7.1</v>
      </c>
      <c r="E98" s="139" t="s">
        <v>124</v>
      </c>
      <c r="F98" s="618"/>
      <c r="G98" s="618"/>
      <c r="H98" s="618"/>
      <c r="I98" s="807">
        <f>(I99+I105+I111+I117+I121+I125+I131)</f>
        <v>0</v>
      </c>
      <c r="J98" s="807"/>
      <c r="K98" s="365"/>
    </row>
    <row r="99" spans="2:15" ht="12.75" customHeight="1" thickTop="1" thickBot="1" x14ac:dyDescent="0.25">
      <c r="B99" s="365"/>
      <c r="C99" s="651"/>
      <c r="D99" s="651"/>
      <c r="E99" s="203" t="s">
        <v>85</v>
      </c>
      <c r="F99" s="661"/>
      <c r="G99" s="661"/>
      <c r="H99" s="661"/>
      <c r="I99" s="839">
        <f>(I100+I101+I102+I103+I104)</f>
        <v>0</v>
      </c>
      <c r="J99" s="840"/>
      <c r="K99" s="365"/>
    </row>
    <row r="100" spans="2:15" ht="12.75" customHeight="1" thickTop="1" thickBot="1" x14ac:dyDescent="0.25">
      <c r="B100" s="365"/>
      <c r="C100" s="616"/>
      <c r="D100" s="616"/>
      <c r="E100" s="662" t="s">
        <v>42</v>
      </c>
      <c r="F100" s="663"/>
      <c r="G100" s="663"/>
      <c r="H100" s="664"/>
      <c r="I100" s="827"/>
      <c r="J100" s="827"/>
      <c r="K100" s="365"/>
    </row>
    <row r="101" spans="2:15" ht="15" customHeight="1" thickTop="1" thickBot="1" x14ac:dyDescent="0.25">
      <c r="B101" s="365"/>
      <c r="C101" s="616"/>
      <c r="D101" s="666"/>
      <c r="E101" s="667" t="s">
        <v>142</v>
      </c>
      <c r="F101" s="668"/>
      <c r="G101" s="668"/>
      <c r="H101" s="669"/>
      <c r="I101" s="824"/>
      <c r="J101" s="825"/>
      <c r="K101" s="616"/>
    </row>
    <row r="102" spans="2:15" ht="15" customHeight="1" thickTop="1" thickBot="1" x14ac:dyDescent="0.25">
      <c r="B102" s="365"/>
      <c r="C102" s="616"/>
      <c r="D102" s="616"/>
      <c r="E102" s="667" t="s">
        <v>22</v>
      </c>
      <c r="F102" s="668"/>
      <c r="G102" s="668"/>
      <c r="H102" s="669"/>
      <c r="I102" s="824"/>
      <c r="J102" s="825"/>
      <c r="K102" s="616"/>
    </row>
    <row r="103" spans="2:15" ht="15" customHeight="1" thickTop="1" thickBot="1" x14ac:dyDescent="0.25">
      <c r="B103" s="365"/>
      <c r="C103" s="616"/>
      <c r="D103" s="616"/>
      <c r="E103" s="667" t="s">
        <v>21</v>
      </c>
      <c r="F103" s="668"/>
      <c r="G103" s="668"/>
      <c r="H103" s="669"/>
      <c r="I103" s="824"/>
      <c r="J103" s="825"/>
      <c r="K103" s="616"/>
    </row>
    <row r="104" spans="2:15" ht="15" customHeight="1" thickTop="1" thickBot="1" x14ac:dyDescent="0.25">
      <c r="B104" s="365"/>
      <c r="C104" s="616"/>
      <c r="D104" s="616"/>
      <c r="E104" s="670" t="s">
        <v>143</v>
      </c>
      <c r="F104" s="660"/>
      <c r="G104" s="660"/>
      <c r="H104" s="660"/>
      <c r="I104" s="826"/>
      <c r="J104" s="826"/>
      <c r="K104" s="616"/>
    </row>
    <row r="105" spans="2:15" ht="13.5" customHeight="1" thickTop="1" thickBot="1" x14ac:dyDescent="0.25">
      <c r="B105" s="365"/>
      <c r="C105" s="616"/>
      <c r="D105" s="616"/>
      <c r="E105" s="204" t="s">
        <v>29</v>
      </c>
      <c r="F105" s="671"/>
      <c r="G105" s="671"/>
      <c r="H105" s="671"/>
      <c r="I105" s="815">
        <f>SUM(I106:J110)</f>
        <v>0</v>
      </c>
      <c r="J105" s="815"/>
      <c r="K105" s="616"/>
    </row>
    <row r="106" spans="2:15" ht="13.5" customHeight="1" thickTop="1" thickBot="1" x14ac:dyDescent="0.25">
      <c r="B106" s="365"/>
      <c r="C106" s="616"/>
      <c r="D106" s="666"/>
      <c r="E106" s="662" t="s">
        <v>42</v>
      </c>
      <c r="F106" s="663"/>
      <c r="G106" s="663"/>
      <c r="H106" s="664"/>
      <c r="I106" s="827"/>
      <c r="J106" s="827"/>
      <c r="K106" s="616"/>
      <c r="L106" s="617"/>
    </row>
    <row r="107" spans="2:15" ht="14.25" thickTop="1" thickBot="1" x14ac:dyDescent="0.25">
      <c r="B107" s="365"/>
      <c r="C107" s="616"/>
      <c r="D107" s="666"/>
      <c r="E107" s="667" t="s">
        <v>142</v>
      </c>
      <c r="F107" s="668"/>
      <c r="G107" s="668"/>
      <c r="H107" s="669"/>
      <c r="I107" s="824"/>
      <c r="J107" s="825"/>
      <c r="K107" s="616"/>
      <c r="L107" s="617"/>
    </row>
    <row r="108" spans="2:15" ht="14.25" thickTop="1" thickBot="1" x14ac:dyDescent="0.25">
      <c r="B108" s="365"/>
      <c r="C108" s="616"/>
      <c r="D108" s="666"/>
      <c r="E108" s="667" t="s">
        <v>22</v>
      </c>
      <c r="F108" s="668"/>
      <c r="G108" s="668"/>
      <c r="H108" s="669"/>
      <c r="I108" s="824"/>
      <c r="J108" s="825"/>
      <c r="K108" s="616"/>
      <c r="L108" s="617"/>
    </row>
    <row r="109" spans="2:15" ht="14.25" thickTop="1" thickBot="1" x14ac:dyDescent="0.25">
      <c r="B109" s="365"/>
      <c r="C109" s="616"/>
      <c r="D109" s="666"/>
      <c r="E109" s="667" t="s">
        <v>21</v>
      </c>
      <c r="F109" s="668"/>
      <c r="G109" s="668"/>
      <c r="H109" s="669"/>
      <c r="I109" s="824"/>
      <c r="J109" s="825"/>
      <c r="K109" s="616"/>
      <c r="L109" s="617"/>
    </row>
    <row r="110" spans="2:15" ht="14.25" thickTop="1" thickBot="1" x14ac:dyDescent="0.25">
      <c r="B110" s="365"/>
      <c r="C110" s="616"/>
      <c r="D110" s="666"/>
      <c r="E110" s="672" t="s">
        <v>143</v>
      </c>
      <c r="F110" s="673"/>
      <c r="G110" s="673"/>
      <c r="H110" s="674"/>
      <c r="I110" s="826"/>
      <c r="J110" s="826"/>
      <c r="K110" s="616"/>
      <c r="L110" s="617"/>
    </row>
    <row r="111" spans="2:15" ht="14.25" thickTop="1" thickBot="1" x14ac:dyDescent="0.25">
      <c r="B111" s="365"/>
      <c r="C111" s="616"/>
      <c r="D111" s="666"/>
      <c r="E111" s="206" t="s">
        <v>86</v>
      </c>
      <c r="F111" s="671"/>
      <c r="G111" s="671"/>
      <c r="H111" s="675"/>
      <c r="I111" s="841">
        <f>(I112+I113+I114+I115+I116)</f>
        <v>0</v>
      </c>
      <c r="J111" s="842"/>
      <c r="K111" s="616"/>
      <c r="L111" s="617"/>
      <c r="O111" s="614"/>
    </row>
    <row r="112" spans="2:15" ht="14.25" thickTop="1" thickBot="1" x14ac:dyDescent="0.25">
      <c r="B112" s="365"/>
      <c r="C112" s="616"/>
      <c r="D112" s="666"/>
      <c r="E112" s="662" t="s">
        <v>42</v>
      </c>
      <c r="F112" s="663"/>
      <c r="G112" s="663"/>
      <c r="H112" s="664"/>
      <c r="I112" s="827"/>
      <c r="J112" s="827"/>
      <c r="K112" s="616"/>
      <c r="L112" s="617"/>
      <c r="O112" s="614"/>
    </row>
    <row r="113" spans="2:15" ht="14.25" thickTop="1" thickBot="1" x14ac:dyDescent="0.25">
      <c r="B113" s="365"/>
      <c r="C113" s="616"/>
      <c r="D113" s="666"/>
      <c r="E113" s="667" t="s">
        <v>142</v>
      </c>
      <c r="F113" s="668"/>
      <c r="G113" s="668"/>
      <c r="H113" s="669"/>
      <c r="I113" s="824"/>
      <c r="J113" s="825"/>
      <c r="K113" s="616"/>
      <c r="L113" s="617"/>
      <c r="O113" s="614"/>
    </row>
    <row r="114" spans="2:15" ht="14.25" thickTop="1" thickBot="1" x14ac:dyDescent="0.25">
      <c r="B114" s="365"/>
      <c r="C114" s="616"/>
      <c r="D114" s="666"/>
      <c r="E114" s="667" t="s">
        <v>22</v>
      </c>
      <c r="F114" s="668"/>
      <c r="G114" s="668"/>
      <c r="H114" s="669"/>
      <c r="I114" s="824"/>
      <c r="J114" s="825"/>
      <c r="K114" s="616"/>
      <c r="L114" s="617"/>
      <c r="O114" s="614"/>
    </row>
    <row r="115" spans="2:15" ht="14.25" thickTop="1" thickBot="1" x14ac:dyDescent="0.25">
      <c r="B115" s="365"/>
      <c r="C115" s="616"/>
      <c r="D115" s="666"/>
      <c r="E115" s="667" t="s">
        <v>21</v>
      </c>
      <c r="F115" s="668"/>
      <c r="G115" s="668"/>
      <c r="H115" s="669"/>
      <c r="I115" s="824"/>
      <c r="J115" s="825"/>
      <c r="K115" s="616"/>
      <c r="L115" s="617"/>
      <c r="O115" s="614"/>
    </row>
    <row r="116" spans="2:15" ht="14.25" thickTop="1" thickBot="1" x14ac:dyDescent="0.25">
      <c r="B116" s="365"/>
      <c r="C116" s="616"/>
      <c r="D116" s="666"/>
      <c r="E116" s="670" t="s">
        <v>143</v>
      </c>
      <c r="F116" s="660"/>
      <c r="G116" s="660"/>
      <c r="H116" s="660"/>
      <c r="I116" s="826"/>
      <c r="J116" s="826"/>
      <c r="K116" s="616"/>
      <c r="L116" s="617"/>
      <c r="O116" s="614"/>
    </row>
    <row r="117" spans="2:15" ht="14.25" thickTop="1" thickBot="1" x14ac:dyDescent="0.25">
      <c r="B117" s="365"/>
      <c r="C117" s="616"/>
      <c r="D117" s="666"/>
      <c r="E117" s="206" t="s">
        <v>88</v>
      </c>
      <c r="F117" s="671"/>
      <c r="G117" s="671"/>
      <c r="H117" s="675"/>
      <c r="I117" s="841">
        <f>I119+I120+I118</f>
        <v>0</v>
      </c>
      <c r="J117" s="842"/>
      <c r="K117" s="616"/>
      <c r="L117" s="617"/>
      <c r="O117" s="614"/>
    </row>
    <row r="118" spans="2:15" ht="14.25" thickTop="1" thickBot="1" x14ac:dyDescent="0.25">
      <c r="B118" s="365"/>
      <c r="C118" s="616"/>
      <c r="D118" s="666"/>
      <c r="E118" s="676" t="s">
        <v>144</v>
      </c>
      <c r="F118" s="677"/>
      <c r="G118" s="677"/>
      <c r="H118" s="677"/>
      <c r="I118" s="827"/>
      <c r="J118" s="827"/>
      <c r="K118" s="616"/>
      <c r="L118" s="617"/>
      <c r="O118" s="614"/>
    </row>
    <row r="119" spans="2:15" ht="14.25" thickTop="1" thickBot="1" x14ac:dyDescent="0.25">
      <c r="B119" s="365"/>
      <c r="C119" s="616"/>
      <c r="D119" s="666"/>
      <c r="E119" s="676" t="s">
        <v>46</v>
      </c>
      <c r="F119" s="678"/>
      <c r="G119" s="678"/>
      <c r="H119" s="678"/>
      <c r="I119" s="824"/>
      <c r="J119" s="825"/>
      <c r="K119" s="616"/>
      <c r="L119" s="617"/>
      <c r="O119" s="614"/>
    </row>
    <row r="120" spans="2:15" ht="14.25" thickTop="1" thickBot="1" x14ac:dyDescent="0.25">
      <c r="B120" s="365"/>
      <c r="C120" s="616"/>
      <c r="D120" s="666"/>
      <c r="E120" s="662" t="s">
        <v>45</v>
      </c>
      <c r="F120" s="678"/>
      <c r="G120" s="678"/>
      <c r="H120" s="679"/>
      <c r="I120" s="826"/>
      <c r="J120" s="826"/>
      <c r="K120" s="616"/>
      <c r="L120" s="617"/>
      <c r="O120" s="614"/>
    </row>
    <row r="121" spans="2:15" ht="14.25" thickTop="1" thickBot="1" x14ac:dyDescent="0.25">
      <c r="B121" s="365"/>
      <c r="C121" s="616"/>
      <c r="D121" s="666"/>
      <c r="E121" s="206" t="s">
        <v>89</v>
      </c>
      <c r="F121" s="671"/>
      <c r="G121" s="671"/>
      <c r="H121" s="671"/>
      <c r="I121" s="841">
        <f>I123+I124+I122</f>
        <v>0</v>
      </c>
      <c r="J121" s="842"/>
      <c r="K121" s="616"/>
      <c r="L121" s="617"/>
    </row>
    <row r="122" spans="2:15" ht="14.25" thickTop="1" thickBot="1" x14ac:dyDescent="0.25">
      <c r="B122" s="365"/>
      <c r="C122" s="616"/>
      <c r="D122" s="666"/>
      <c r="E122" s="676" t="s">
        <v>47</v>
      </c>
      <c r="F122" s="677"/>
      <c r="G122" s="677"/>
      <c r="H122" s="677"/>
      <c r="I122" s="827"/>
      <c r="J122" s="827"/>
      <c r="K122" s="616"/>
      <c r="L122" s="617"/>
    </row>
    <row r="123" spans="2:15" ht="14.25" thickTop="1" thickBot="1" x14ac:dyDescent="0.25">
      <c r="B123" s="365"/>
      <c r="C123" s="616"/>
      <c r="D123" s="666"/>
      <c r="E123" s="676" t="s">
        <v>46</v>
      </c>
      <c r="F123" s="678"/>
      <c r="G123" s="678"/>
      <c r="H123" s="678"/>
      <c r="I123" s="824"/>
      <c r="J123" s="825"/>
      <c r="K123" s="616"/>
      <c r="L123" s="617"/>
    </row>
    <row r="124" spans="2:15" ht="14.25" thickTop="1" thickBot="1" x14ac:dyDescent="0.25">
      <c r="B124" s="365"/>
      <c r="C124" s="616"/>
      <c r="D124" s="666"/>
      <c r="E124" s="662" t="s">
        <v>45</v>
      </c>
      <c r="F124" s="678"/>
      <c r="G124" s="678"/>
      <c r="H124" s="679"/>
      <c r="I124" s="826"/>
      <c r="J124" s="826"/>
      <c r="K124" s="616"/>
      <c r="L124" s="617"/>
    </row>
    <row r="125" spans="2:15" ht="14.25" thickTop="1" thickBot="1" x14ac:dyDescent="0.25">
      <c r="B125" s="365"/>
      <c r="C125" s="616"/>
      <c r="D125" s="666"/>
      <c r="E125" s="206" t="s">
        <v>90</v>
      </c>
      <c r="F125" s="671"/>
      <c r="G125" s="671"/>
      <c r="H125" s="671"/>
      <c r="I125" s="815">
        <f>(I126+I127+I128+I129+I130)</f>
        <v>0</v>
      </c>
      <c r="J125" s="815"/>
      <c r="K125" s="616"/>
      <c r="L125" s="617"/>
    </row>
    <row r="126" spans="2:15" ht="14.25" thickTop="1" thickBot="1" x14ac:dyDescent="0.25">
      <c r="B126" s="365"/>
      <c r="C126" s="616"/>
      <c r="D126" s="666"/>
      <c r="E126" s="662" t="s">
        <v>42</v>
      </c>
      <c r="F126" s="663"/>
      <c r="G126" s="663"/>
      <c r="H126" s="664"/>
      <c r="I126" s="827"/>
      <c r="J126" s="827"/>
      <c r="K126" s="616"/>
      <c r="L126" s="617"/>
    </row>
    <row r="127" spans="2:15" ht="14.25" thickTop="1" thickBot="1" x14ac:dyDescent="0.25">
      <c r="B127" s="365"/>
      <c r="C127" s="616"/>
      <c r="D127" s="666"/>
      <c r="E127" s="667" t="s">
        <v>142</v>
      </c>
      <c r="F127" s="668"/>
      <c r="G127" s="668"/>
      <c r="H127" s="669"/>
      <c r="I127" s="824"/>
      <c r="J127" s="825"/>
      <c r="K127" s="616"/>
      <c r="L127" s="617"/>
    </row>
    <row r="128" spans="2:15" ht="14.25" thickTop="1" thickBot="1" x14ac:dyDescent="0.25">
      <c r="B128" s="365"/>
      <c r="C128" s="616"/>
      <c r="D128" s="666"/>
      <c r="E128" s="667" t="s">
        <v>22</v>
      </c>
      <c r="F128" s="668"/>
      <c r="G128" s="668"/>
      <c r="H128" s="669"/>
      <c r="I128" s="824"/>
      <c r="J128" s="825"/>
      <c r="K128" s="616"/>
      <c r="L128" s="617"/>
    </row>
    <row r="129" spans="2:14" ht="14.25" thickTop="1" thickBot="1" x14ac:dyDescent="0.25">
      <c r="B129" s="365"/>
      <c r="C129" s="616"/>
      <c r="D129" s="666"/>
      <c r="E129" s="667" t="s">
        <v>21</v>
      </c>
      <c r="F129" s="668"/>
      <c r="G129" s="668"/>
      <c r="H129" s="669"/>
      <c r="I129" s="824"/>
      <c r="J129" s="825"/>
      <c r="K129" s="616"/>
      <c r="L129" s="617"/>
    </row>
    <row r="130" spans="2:14" ht="14.25" thickTop="1" thickBot="1" x14ac:dyDescent="0.25">
      <c r="B130" s="365"/>
      <c r="C130" s="616"/>
      <c r="D130" s="666"/>
      <c r="E130" s="670" t="s">
        <v>143</v>
      </c>
      <c r="F130" s="660"/>
      <c r="G130" s="660"/>
      <c r="H130" s="660"/>
      <c r="I130" s="826"/>
      <c r="J130" s="826"/>
      <c r="K130" s="616"/>
      <c r="L130" s="617"/>
    </row>
    <row r="131" spans="2:14" ht="14.25" thickTop="1" thickBot="1" x14ac:dyDescent="0.25">
      <c r="B131" s="365"/>
      <c r="C131" s="616"/>
      <c r="D131" s="666"/>
      <c r="E131" s="207" t="s">
        <v>87</v>
      </c>
      <c r="F131" s="671"/>
      <c r="G131" s="671"/>
      <c r="H131" s="671"/>
      <c r="I131" s="815">
        <f>(I132+I133++I134+I135+I136)</f>
        <v>0</v>
      </c>
      <c r="J131" s="815"/>
      <c r="K131" s="616"/>
      <c r="L131" s="617"/>
    </row>
    <row r="132" spans="2:14" ht="14.25" thickTop="1" thickBot="1" x14ac:dyDescent="0.25">
      <c r="B132" s="365"/>
      <c r="C132" s="616"/>
      <c r="D132" s="666"/>
      <c r="E132" s="662" t="s">
        <v>47</v>
      </c>
      <c r="F132" s="663"/>
      <c r="G132" s="663"/>
      <c r="H132" s="664"/>
      <c r="I132" s="826"/>
      <c r="J132" s="826"/>
      <c r="K132" s="616"/>
      <c r="L132" s="617"/>
    </row>
    <row r="133" spans="2:14" ht="14.25" thickTop="1" thickBot="1" x14ac:dyDescent="0.25">
      <c r="B133" s="365"/>
      <c r="C133" s="616"/>
      <c r="D133" s="666"/>
      <c r="E133" s="667" t="s">
        <v>142</v>
      </c>
      <c r="F133" s="668"/>
      <c r="G133" s="668"/>
      <c r="H133" s="669"/>
      <c r="I133" s="826"/>
      <c r="J133" s="826"/>
      <c r="K133" s="616"/>
      <c r="L133" s="617"/>
    </row>
    <row r="134" spans="2:14" ht="14.25" thickTop="1" thickBot="1" x14ac:dyDescent="0.25">
      <c r="B134" s="365"/>
      <c r="C134" s="616"/>
      <c r="D134" s="666"/>
      <c r="E134" s="667" t="s">
        <v>46</v>
      </c>
      <c r="F134" s="668"/>
      <c r="G134" s="668"/>
      <c r="H134" s="669"/>
      <c r="I134" s="826"/>
      <c r="J134" s="826"/>
      <c r="K134" s="616"/>
      <c r="L134" s="617"/>
    </row>
    <row r="135" spans="2:14" ht="14.25" thickTop="1" thickBot="1" x14ac:dyDescent="0.25">
      <c r="B135" s="365"/>
      <c r="C135" s="616"/>
      <c r="D135" s="666"/>
      <c r="E135" s="680" t="s">
        <v>45</v>
      </c>
      <c r="F135" s="678"/>
      <c r="G135" s="678"/>
      <c r="H135" s="678"/>
      <c r="I135" s="826"/>
      <c r="J135" s="826"/>
      <c r="K135" s="616"/>
      <c r="L135" s="617"/>
    </row>
    <row r="136" spans="2:14" ht="14.25" thickTop="1" thickBot="1" x14ac:dyDescent="0.25">
      <c r="B136" s="365"/>
      <c r="C136" s="616"/>
      <c r="D136" s="666"/>
      <c r="E136" s="670" t="s">
        <v>145</v>
      </c>
      <c r="F136" s="660"/>
      <c r="G136" s="660"/>
      <c r="H136" s="660"/>
      <c r="I136" s="826"/>
      <c r="J136" s="826"/>
      <c r="K136" s="616"/>
      <c r="L136" s="617"/>
    </row>
    <row r="137" spans="2:14" ht="16.5" thickTop="1" thickBot="1" x14ac:dyDescent="0.25">
      <c r="B137" s="365"/>
      <c r="C137" s="616"/>
      <c r="D137" s="73" t="s">
        <v>146</v>
      </c>
      <c r="E137" s="155"/>
      <c r="F137" s="156"/>
      <c r="G137" s="681"/>
      <c r="H137" s="681"/>
      <c r="I137" s="779">
        <f>(I138+I143+I148+I153+I158+I163+I168)</f>
        <v>0</v>
      </c>
      <c r="J137" s="780"/>
      <c r="K137" s="616"/>
      <c r="L137" s="617"/>
    </row>
    <row r="138" spans="2:14" ht="14.25" thickTop="1" thickBot="1" x14ac:dyDescent="0.25">
      <c r="B138" s="365"/>
      <c r="C138" s="616"/>
      <c r="D138" s="682"/>
      <c r="E138" s="209" t="s">
        <v>23</v>
      </c>
      <c r="F138" s="671"/>
      <c r="G138" s="671"/>
      <c r="H138" s="675"/>
      <c r="I138" s="841">
        <f>(I139+I140+I141+I142)</f>
        <v>0</v>
      </c>
      <c r="J138" s="842"/>
      <c r="K138" s="616"/>
      <c r="L138" s="617"/>
      <c r="N138" s="614"/>
    </row>
    <row r="139" spans="2:14" ht="14.25" thickTop="1" thickBot="1" x14ac:dyDescent="0.25">
      <c r="B139" s="365"/>
      <c r="C139" s="616"/>
      <c r="D139" s="683"/>
      <c r="E139" s="684" t="s">
        <v>42</v>
      </c>
      <c r="F139" s="678"/>
      <c r="G139" s="678"/>
      <c r="H139" s="679"/>
      <c r="I139" s="826"/>
      <c r="J139" s="826"/>
      <c r="K139" s="616"/>
      <c r="L139" s="617"/>
      <c r="N139" s="614"/>
    </row>
    <row r="140" spans="2:14" ht="14.25" thickTop="1" thickBot="1" x14ac:dyDescent="0.25">
      <c r="B140" s="365"/>
      <c r="C140" s="616"/>
      <c r="D140" s="683"/>
      <c r="E140" s="684" t="s">
        <v>142</v>
      </c>
      <c r="F140" s="678"/>
      <c r="G140" s="678"/>
      <c r="H140" s="679"/>
      <c r="I140" s="826"/>
      <c r="J140" s="826"/>
      <c r="K140" s="616"/>
      <c r="L140" s="617"/>
      <c r="N140" s="614"/>
    </row>
    <row r="141" spans="2:14" ht="14.25" thickTop="1" thickBot="1" x14ac:dyDescent="0.25">
      <c r="B141" s="365"/>
      <c r="C141" s="616"/>
      <c r="D141" s="683"/>
      <c r="E141" s="684" t="s">
        <v>22</v>
      </c>
      <c r="F141" s="678"/>
      <c r="G141" s="678"/>
      <c r="H141" s="679"/>
      <c r="I141" s="826"/>
      <c r="J141" s="826"/>
      <c r="K141" s="616"/>
      <c r="L141" s="617"/>
      <c r="N141" s="614"/>
    </row>
    <row r="142" spans="2:14" ht="14.25" thickTop="1" thickBot="1" x14ac:dyDescent="0.25">
      <c r="B142" s="365"/>
      <c r="C142" s="616"/>
      <c r="D142" s="683"/>
      <c r="E142" s="684" t="s">
        <v>21</v>
      </c>
      <c r="F142" s="685"/>
      <c r="G142" s="685"/>
      <c r="H142" s="686"/>
      <c r="I142" s="826"/>
      <c r="J142" s="826"/>
      <c r="K142" s="616"/>
      <c r="L142" s="617"/>
      <c r="M142" s="614"/>
      <c r="N142" s="614"/>
    </row>
    <row r="143" spans="2:14" ht="14.25" thickTop="1" thickBot="1" x14ac:dyDescent="0.25">
      <c r="B143" s="365"/>
      <c r="C143" s="616"/>
      <c r="D143" s="683"/>
      <c r="E143" s="210" t="s">
        <v>8</v>
      </c>
      <c r="F143" s="687"/>
      <c r="G143" s="687"/>
      <c r="H143" s="687"/>
      <c r="I143" s="843">
        <f>(I144+I145+I146+I147)</f>
        <v>0</v>
      </c>
      <c r="J143" s="843"/>
      <c r="K143" s="616"/>
      <c r="L143" s="617"/>
      <c r="M143" s="614"/>
      <c r="N143" s="614"/>
    </row>
    <row r="144" spans="2:14" ht="14.25" thickTop="1" thickBot="1" x14ac:dyDescent="0.25">
      <c r="B144" s="365"/>
      <c r="C144" s="616"/>
      <c r="D144" s="683"/>
      <c r="E144" s="684" t="s">
        <v>42</v>
      </c>
      <c r="F144" s="678"/>
      <c r="G144" s="678"/>
      <c r="H144" s="679"/>
      <c r="I144" s="826"/>
      <c r="J144" s="826"/>
      <c r="K144" s="616"/>
      <c r="L144" s="617"/>
      <c r="M144" s="614"/>
      <c r="N144" s="614"/>
    </row>
    <row r="145" spans="1:14" ht="14.25" thickTop="1" thickBot="1" x14ac:dyDescent="0.25">
      <c r="B145" s="365"/>
      <c r="C145" s="616"/>
      <c r="D145" s="683"/>
      <c r="E145" s="684" t="s">
        <v>142</v>
      </c>
      <c r="F145" s="678"/>
      <c r="G145" s="678"/>
      <c r="H145" s="679"/>
      <c r="I145" s="826"/>
      <c r="J145" s="826"/>
      <c r="K145" s="616"/>
      <c r="L145" s="617"/>
      <c r="M145" s="614"/>
      <c r="N145" s="614"/>
    </row>
    <row r="146" spans="1:14" ht="14.25" thickTop="1" thickBot="1" x14ac:dyDescent="0.25">
      <c r="B146" s="365"/>
      <c r="C146" s="616"/>
      <c r="D146" s="683"/>
      <c r="E146" s="684" t="s">
        <v>22</v>
      </c>
      <c r="F146" s="678"/>
      <c r="G146" s="678"/>
      <c r="H146" s="679"/>
      <c r="I146" s="826"/>
      <c r="J146" s="826"/>
      <c r="K146" s="616"/>
      <c r="L146" s="617"/>
      <c r="M146" s="614"/>
      <c r="N146" s="614"/>
    </row>
    <row r="147" spans="1:14" ht="14.25" thickTop="1" thickBot="1" x14ac:dyDescent="0.25">
      <c r="B147" s="365"/>
      <c r="C147" s="616"/>
      <c r="D147" s="683"/>
      <c r="E147" s="684" t="s">
        <v>21</v>
      </c>
      <c r="F147" s="685"/>
      <c r="G147" s="685"/>
      <c r="H147" s="686"/>
      <c r="I147" s="826"/>
      <c r="J147" s="826"/>
      <c r="K147" s="616"/>
      <c r="L147" s="617"/>
      <c r="M147" s="614"/>
      <c r="N147" s="614"/>
    </row>
    <row r="148" spans="1:14" ht="14.25" thickTop="1" thickBot="1" x14ac:dyDescent="0.25">
      <c r="B148" s="365"/>
      <c r="C148" s="616"/>
      <c r="D148" s="683"/>
      <c r="E148" s="209" t="s">
        <v>147</v>
      </c>
      <c r="F148" s="671"/>
      <c r="G148" s="671"/>
      <c r="H148" s="675"/>
      <c r="I148" s="841">
        <f>(I149+I150+I151+I152)</f>
        <v>0</v>
      </c>
      <c r="J148" s="842"/>
      <c r="K148" s="616"/>
      <c r="L148" s="617"/>
      <c r="M148" s="614"/>
      <c r="N148" s="614"/>
    </row>
    <row r="149" spans="1:14" ht="14.25" thickTop="1" thickBot="1" x14ac:dyDescent="0.25">
      <c r="B149" s="365"/>
      <c r="C149" s="616"/>
      <c r="D149" s="683"/>
      <c r="E149" s="684" t="s">
        <v>42</v>
      </c>
      <c r="F149" s="678"/>
      <c r="G149" s="678"/>
      <c r="H149" s="679"/>
      <c r="I149" s="826"/>
      <c r="J149" s="826"/>
      <c r="K149" s="616"/>
      <c r="L149" s="617"/>
      <c r="M149" s="614"/>
      <c r="N149" s="614"/>
    </row>
    <row r="150" spans="1:14" ht="14.25" thickTop="1" thickBot="1" x14ac:dyDescent="0.25">
      <c r="B150" s="365"/>
      <c r="C150" s="616"/>
      <c r="D150" s="683"/>
      <c r="E150" s="684" t="s">
        <v>142</v>
      </c>
      <c r="F150" s="678"/>
      <c r="G150" s="678"/>
      <c r="H150" s="679"/>
      <c r="I150" s="826"/>
      <c r="J150" s="826"/>
      <c r="K150" s="616"/>
      <c r="L150" s="617"/>
      <c r="M150" s="614"/>
      <c r="N150" s="614"/>
    </row>
    <row r="151" spans="1:14" ht="14.25" thickTop="1" thickBot="1" x14ac:dyDescent="0.25">
      <c r="B151" s="365"/>
      <c r="C151" s="616"/>
      <c r="D151" s="683"/>
      <c r="E151" s="684" t="s">
        <v>22</v>
      </c>
      <c r="F151" s="678"/>
      <c r="G151" s="678"/>
      <c r="H151" s="679"/>
      <c r="I151" s="826"/>
      <c r="J151" s="826"/>
      <c r="K151" s="616"/>
      <c r="L151" s="617"/>
      <c r="M151" s="614"/>
      <c r="N151" s="614"/>
    </row>
    <row r="152" spans="1:14" ht="14.25" thickTop="1" thickBot="1" x14ac:dyDescent="0.25">
      <c r="B152" s="365"/>
      <c r="C152" s="616"/>
      <c r="D152" s="683"/>
      <c r="E152" s="684" t="s">
        <v>21</v>
      </c>
      <c r="F152" s="685"/>
      <c r="G152" s="685"/>
      <c r="H152" s="686"/>
      <c r="I152" s="826"/>
      <c r="J152" s="826"/>
      <c r="K152" s="616"/>
      <c r="L152" s="617"/>
      <c r="M152" s="614"/>
      <c r="N152" s="614"/>
    </row>
    <row r="153" spans="1:14" ht="14.25" thickTop="1" thickBot="1" x14ac:dyDescent="0.25">
      <c r="B153" s="365"/>
      <c r="C153" s="616"/>
      <c r="D153" s="683"/>
      <c r="E153" s="211" t="s">
        <v>91</v>
      </c>
      <c r="F153" s="671"/>
      <c r="G153" s="671"/>
      <c r="H153" s="675"/>
      <c r="I153" s="843">
        <f>(I154+I155+I156+I157)</f>
        <v>0</v>
      </c>
      <c r="J153" s="843"/>
      <c r="K153" s="616"/>
      <c r="L153" s="617"/>
      <c r="M153" s="614"/>
      <c r="N153" s="614"/>
    </row>
    <row r="154" spans="1:14" ht="14.25" thickTop="1" thickBot="1" x14ac:dyDescent="0.25">
      <c r="B154" s="365"/>
      <c r="C154" s="616"/>
      <c r="D154" s="683"/>
      <c r="E154" s="688" t="s">
        <v>44</v>
      </c>
      <c r="F154" s="663"/>
      <c r="G154" s="663"/>
      <c r="H154" s="664"/>
      <c r="I154" s="826"/>
      <c r="J154" s="826"/>
      <c r="K154" s="616"/>
      <c r="L154" s="617"/>
      <c r="M154" s="614"/>
      <c r="N154" s="614"/>
    </row>
    <row r="155" spans="1:14" ht="14.25" thickTop="1" thickBot="1" x14ac:dyDescent="0.25">
      <c r="B155" s="365"/>
      <c r="C155" s="616"/>
      <c r="D155" s="683"/>
      <c r="E155" s="688" t="s">
        <v>142</v>
      </c>
      <c r="F155" s="663"/>
      <c r="G155" s="663"/>
      <c r="H155" s="664"/>
      <c r="I155" s="826"/>
      <c r="J155" s="826"/>
      <c r="K155" s="616"/>
      <c r="L155" s="617"/>
      <c r="M155" s="614"/>
      <c r="N155" s="614"/>
    </row>
    <row r="156" spans="1:14" ht="14.25" thickTop="1" thickBot="1" x14ac:dyDescent="0.25">
      <c r="B156" s="365"/>
      <c r="C156" s="616"/>
      <c r="D156" s="683"/>
      <c r="E156" s="688" t="s">
        <v>46</v>
      </c>
      <c r="F156" s="663"/>
      <c r="G156" s="663"/>
      <c r="H156" s="664"/>
      <c r="I156" s="826"/>
      <c r="J156" s="826"/>
      <c r="K156" s="616"/>
      <c r="L156" s="617"/>
      <c r="M156" s="614"/>
      <c r="N156" s="614"/>
    </row>
    <row r="157" spans="1:14" ht="14.25" thickTop="1" thickBot="1" x14ac:dyDescent="0.25">
      <c r="A157" s="614"/>
      <c r="B157" s="633"/>
      <c r="C157" s="616"/>
      <c r="D157" s="683"/>
      <c r="E157" s="688" t="s">
        <v>45</v>
      </c>
      <c r="F157" s="663"/>
      <c r="G157" s="663"/>
      <c r="H157" s="664"/>
      <c r="I157" s="826"/>
      <c r="J157" s="826"/>
      <c r="K157" s="616"/>
      <c r="L157" s="617"/>
      <c r="M157" s="614"/>
    </row>
    <row r="158" spans="1:14" ht="14.25" thickTop="1" thickBot="1" x14ac:dyDescent="0.25">
      <c r="A158" s="614"/>
      <c r="B158" s="633"/>
      <c r="C158" s="616"/>
      <c r="D158" s="683"/>
      <c r="E158" s="212" t="s">
        <v>92</v>
      </c>
      <c r="F158" s="671"/>
      <c r="G158" s="671"/>
      <c r="H158" s="675"/>
      <c r="I158" s="843">
        <f>(I159+I160+I161+I162)</f>
        <v>0</v>
      </c>
      <c r="J158" s="843"/>
      <c r="K158" s="616"/>
      <c r="L158" s="617"/>
      <c r="M158" s="614"/>
    </row>
    <row r="159" spans="1:14" ht="14.25" thickTop="1" thickBot="1" x14ac:dyDescent="0.25">
      <c r="A159" s="614"/>
      <c r="B159" s="633"/>
      <c r="C159" s="616"/>
      <c r="D159" s="683"/>
      <c r="E159" s="688" t="s">
        <v>47</v>
      </c>
      <c r="F159" s="663"/>
      <c r="G159" s="663"/>
      <c r="H159" s="664"/>
      <c r="I159" s="826"/>
      <c r="J159" s="826"/>
      <c r="K159" s="616"/>
      <c r="L159" s="617"/>
      <c r="M159" s="614"/>
    </row>
    <row r="160" spans="1:14" ht="14.25" thickTop="1" thickBot="1" x14ac:dyDescent="0.25">
      <c r="A160" s="614"/>
      <c r="B160" s="633"/>
      <c r="C160" s="616"/>
      <c r="D160" s="683"/>
      <c r="E160" s="688" t="s">
        <v>142</v>
      </c>
      <c r="F160" s="663"/>
      <c r="G160" s="663"/>
      <c r="H160" s="664"/>
      <c r="I160" s="826"/>
      <c r="J160" s="826"/>
      <c r="K160" s="616"/>
      <c r="L160" s="617"/>
      <c r="M160" s="614"/>
    </row>
    <row r="161" spans="1:17" ht="14.25" thickTop="1" thickBot="1" x14ac:dyDescent="0.25">
      <c r="A161" s="614"/>
      <c r="B161" s="633"/>
      <c r="C161" s="616"/>
      <c r="D161" s="683"/>
      <c r="E161" s="688" t="s">
        <v>46</v>
      </c>
      <c r="F161" s="663"/>
      <c r="G161" s="663"/>
      <c r="H161" s="664"/>
      <c r="I161" s="826"/>
      <c r="J161" s="826"/>
      <c r="K161" s="616"/>
      <c r="L161" s="617"/>
      <c r="M161" s="614"/>
    </row>
    <row r="162" spans="1:17" ht="14.25" thickTop="1" thickBot="1" x14ac:dyDescent="0.25">
      <c r="A162" s="614"/>
      <c r="B162" s="633"/>
      <c r="C162" s="616"/>
      <c r="D162" s="683"/>
      <c r="E162" s="688" t="s">
        <v>45</v>
      </c>
      <c r="F162" s="663"/>
      <c r="G162" s="663"/>
      <c r="H162" s="664"/>
      <c r="I162" s="826"/>
      <c r="J162" s="826"/>
      <c r="K162" s="616"/>
      <c r="L162" s="617"/>
      <c r="M162" s="614"/>
    </row>
    <row r="163" spans="1:17" ht="14.25" thickTop="1" thickBot="1" x14ac:dyDescent="0.25">
      <c r="A163" s="614"/>
      <c r="B163" s="633"/>
      <c r="C163" s="616"/>
      <c r="D163" s="683"/>
      <c r="E163" s="212" t="s">
        <v>148</v>
      </c>
      <c r="F163" s="689"/>
      <c r="G163" s="689"/>
      <c r="H163" s="690"/>
      <c r="I163" s="843">
        <f>(I164+I165+I166+I167)</f>
        <v>0</v>
      </c>
      <c r="J163" s="843"/>
      <c r="K163" s="616"/>
      <c r="L163" s="617"/>
      <c r="M163" s="614"/>
    </row>
    <row r="164" spans="1:17" ht="14.25" thickTop="1" thickBot="1" x14ac:dyDescent="0.25">
      <c r="A164" s="614"/>
      <c r="B164" s="633"/>
      <c r="C164" s="616"/>
      <c r="D164" s="683"/>
      <c r="E164" s="688" t="s">
        <v>47</v>
      </c>
      <c r="F164" s="663"/>
      <c r="G164" s="663"/>
      <c r="H164" s="664"/>
      <c r="I164" s="826"/>
      <c r="J164" s="826"/>
      <c r="K164" s="616"/>
      <c r="L164" s="617"/>
      <c r="M164" s="614"/>
    </row>
    <row r="165" spans="1:17" ht="14.25" thickTop="1" thickBot="1" x14ac:dyDescent="0.25">
      <c r="A165" s="614"/>
      <c r="B165" s="633"/>
      <c r="C165" s="616"/>
      <c r="D165" s="683"/>
      <c r="E165" s="688" t="s">
        <v>142</v>
      </c>
      <c r="F165" s="663"/>
      <c r="G165" s="663"/>
      <c r="H165" s="664"/>
      <c r="I165" s="844"/>
      <c r="J165" s="844"/>
      <c r="K165" s="616"/>
      <c r="L165" s="617"/>
      <c r="M165" s="614"/>
    </row>
    <row r="166" spans="1:17" ht="14.25" thickTop="1" thickBot="1" x14ac:dyDescent="0.25">
      <c r="A166" s="614"/>
      <c r="B166" s="633"/>
      <c r="C166" s="616"/>
      <c r="D166" s="683"/>
      <c r="E166" s="688" t="s">
        <v>46</v>
      </c>
      <c r="F166" s="663"/>
      <c r="G166" s="663"/>
      <c r="H166" s="664"/>
      <c r="I166" s="826"/>
      <c r="J166" s="826"/>
      <c r="K166" s="616"/>
      <c r="L166" s="617"/>
      <c r="M166" s="614"/>
    </row>
    <row r="167" spans="1:17" ht="14.25" thickTop="1" thickBot="1" x14ac:dyDescent="0.25">
      <c r="A167" s="614"/>
      <c r="B167" s="633"/>
      <c r="C167" s="616"/>
      <c r="D167" s="683"/>
      <c r="E167" s="688" t="s">
        <v>45</v>
      </c>
      <c r="F167" s="663"/>
      <c r="G167" s="663"/>
      <c r="H167" s="664"/>
      <c r="I167" s="826"/>
      <c r="J167" s="826"/>
      <c r="K167" s="616"/>
      <c r="L167" s="617"/>
      <c r="M167" s="614"/>
    </row>
    <row r="168" spans="1:17" ht="14.25" thickTop="1" thickBot="1" x14ac:dyDescent="0.25">
      <c r="A168" s="614"/>
      <c r="B168" s="633"/>
      <c r="C168" s="616"/>
      <c r="D168" s="683"/>
      <c r="E168" s="212" t="s">
        <v>149</v>
      </c>
      <c r="F168" s="689"/>
      <c r="G168" s="689"/>
      <c r="H168" s="690"/>
      <c r="I168" s="843">
        <f>(I169+I170+I171+I172)</f>
        <v>0</v>
      </c>
      <c r="J168" s="843"/>
      <c r="K168" s="616"/>
      <c r="L168" s="617"/>
      <c r="M168" s="614"/>
    </row>
    <row r="169" spans="1:17" ht="14.25" thickTop="1" thickBot="1" x14ac:dyDescent="0.25">
      <c r="A169" s="614"/>
      <c r="B169" s="633"/>
      <c r="C169" s="616"/>
      <c r="D169" s="683"/>
      <c r="E169" s="688" t="s">
        <v>47</v>
      </c>
      <c r="F169" s="663"/>
      <c r="G169" s="663"/>
      <c r="H169" s="664"/>
      <c r="I169" s="826"/>
      <c r="J169" s="826"/>
      <c r="K169" s="616"/>
      <c r="L169" s="617"/>
      <c r="M169" s="614"/>
    </row>
    <row r="170" spans="1:17" ht="14.25" thickTop="1" thickBot="1" x14ac:dyDescent="0.25">
      <c r="A170" s="614"/>
      <c r="B170" s="633"/>
      <c r="C170" s="616"/>
      <c r="D170" s="683"/>
      <c r="E170" s="688" t="s">
        <v>142</v>
      </c>
      <c r="F170" s="663"/>
      <c r="G170" s="663"/>
      <c r="H170" s="664"/>
      <c r="I170" s="826"/>
      <c r="J170" s="826"/>
      <c r="K170" s="616"/>
      <c r="L170" s="617"/>
      <c r="M170" s="614"/>
    </row>
    <row r="171" spans="1:17" ht="14.25" thickTop="1" thickBot="1" x14ac:dyDescent="0.25">
      <c r="A171" s="614"/>
      <c r="B171" s="633"/>
      <c r="C171" s="616"/>
      <c r="D171" s="683"/>
      <c r="E171" s="688" t="s">
        <v>46</v>
      </c>
      <c r="F171" s="663"/>
      <c r="G171" s="663"/>
      <c r="H171" s="664"/>
      <c r="I171" s="826"/>
      <c r="J171" s="826"/>
      <c r="K171" s="616"/>
      <c r="L171" s="617"/>
      <c r="M171" s="614"/>
    </row>
    <row r="172" spans="1:17" ht="14.25" thickTop="1" thickBot="1" x14ac:dyDescent="0.25">
      <c r="A172" s="614"/>
      <c r="B172" s="633"/>
      <c r="C172" s="616"/>
      <c r="D172" s="691"/>
      <c r="E172" s="688" t="s">
        <v>45</v>
      </c>
      <c r="F172" s="663"/>
      <c r="G172" s="663"/>
      <c r="H172" s="664"/>
      <c r="I172" s="826"/>
      <c r="J172" s="826"/>
      <c r="K172" s="616"/>
      <c r="L172" s="617"/>
    </row>
    <row r="173" spans="1:17" ht="16.5" thickTop="1" thickBot="1" x14ac:dyDescent="0.25">
      <c r="B173" s="365"/>
      <c r="C173" s="616"/>
      <c r="D173" s="749" t="s">
        <v>95</v>
      </c>
      <c r="E173" s="692"/>
      <c r="F173" s="681"/>
      <c r="G173" s="681"/>
      <c r="H173" s="693"/>
      <c r="I173" s="807">
        <f>SUM(I174:J210)</f>
        <v>2</v>
      </c>
      <c r="J173" s="807"/>
      <c r="K173" s="616"/>
      <c r="L173" s="617"/>
      <c r="P173" s="614"/>
      <c r="Q173" s="614"/>
    </row>
    <row r="174" spans="1:17" s="614" customFormat="1" ht="14.25" customHeight="1" thickTop="1" thickBot="1" x14ac:dyDescent="0.25">
      <c r="A174" s="608"/>
      <c r="B174" s="365"/>
      <c r="C174" s="365"/>
      <c r="D174" s="694"/>
      <c r="E174" s="695" t="s">
        <v>54</v>
      </c>
      <c r="F174" s="695"/>
      <c r="G174" s="695"/>
      <c r="H174" s="696"/>
      <c r="I174" s="826"/>
      <c r="J174" s="826"/>
      <c r="K174" s="616"/>
      <c r="L174" s="617"/>
      <c r="M174" s="608"/>
      <c r="N174" s="608"/>
      <c r="O174" s="608"/>
      <c r="P174" s="608"/>
      <c r="Q174" s="608"/>
    </row>
    <row r="175" spans="1:17" ht="14.25" customHeight="1" thickTop="1" thickBot="1" x14ac:dyDescent="0.25">
      <c r="B175" s="365"/>
      <c r="C175" s="365"/>
      <c r="D175" s="694"/>
      <c r="E175" s="695" t="s">
        <v>30</v>
      </c>
      <c r="F175" s="663"/>
      <c r="G175" s="663"/>
      <c r="H175" s="664"/>
      <c r="I175" s="826"/>
      <c r="J175" s="826"/>
      <c r="K175" s="616"/>
      <c r="L175" s="617"/>
    </row>
    <row r="176" spans="1:17" ht="14.25" customHeight="1" thickTop="1" thickBot="1" x14ac:dyDescent="0.25">
      <c r="B176" s="365"/>
      <c r="C176" s="365"/>
      <c r="D176" s="694"/>
      <c r="E176" s="695" t="s">
        <v>55</v>
      </c>
      <c r="F176" s="697"/>
      <c r="G176" s="663"/>
      <c r="H176" s="664"/>
      <c r="I176" s="826"/>
      <c r="J176" s="826"/>
      <c r="K176" s="616"/>
      <c r="L176" s="617"/>
    </row>
    <row r="177" spans="2:13" ht="14.25" customHeight="1" thickTop="1" thickBot="1" x14ac:dyDescent="0.25">
      <c r="B177" s="365"/>
      <c r="C177" s="616"/>
      <c r="D177" s="694"/>
      <c r="E177" s="695" t="s">
        <v>97</v>
      </c>
      <c r="F177" s="663"/>
      <c r="G177" s="663"/>
      <c r="H177" s="664"/>
      <c r="I177" s="826"/>
      <c r="J177" s="826"/>
      <c r="K177" s="616"/>
      <c r="L177" s="617"/>
    </row>
    <row r="178" spans="2:13" ht="14.25" customHeight="1" thickTop="1" thickBot="1" x14ac:dyDescent="0.4">
      <c r="B178" s="365"/>
      <c r="C178" s="616"/>
      <c r="D178" s="694"/>
      <c r="E178" s="695" t="s">
        <v>28</v>
      </c>
      <c r="F178" s="663"/>
      <c r="G178" s="663"/>
      <c r="H178" s="664"/>
      <c r="I178" s="826"/>
      <c r="J178" s="826"/>
      <c r="K178" s="616"/>
      <c r="L178" s="617"/>
      <c r="M178" s="61"/>
    </row>
    <row r="179" spans="2:13" ht="14.25" customHeight="1" thickTop="1" thickBot="1" x14ac:dyDescent="0.4">
      <c r="B179" s="365"/>
      <c r="C179" s="616"/>
      <c r="D179" s="694"/>
      <c r="E179" s="198" t="s">
        <v>129</v>
      </c>
      <c r="F179" s="663"/>
      <c r="G179" s="663"/>
      <c r="H179" s="664"/>
      <c r="I179" s="826"/>
      <c r="J179" s="826"/>
      <c r="K179" s="616"/>
      <c r="L179" s="617"/>
      <c r="M179" s="61"/>
    </row>
    <row r="180" spans="2:13" ht="14.25" customHeight="1" thickTop="1" thickBot="1" x14ac:dyDescent="0.25">
      <c r="B180" s="365"/>
      <c r="C180" s="616"/>
      <c r="D180" s="698"/>
      <c r="E180" s="695" t="s">
        <v>98</v>
      </c>
      <c r="F180" s="663"/>
      <c r="G180" s="663"/>
      <c r="H180" s="664"/>
      <c r="I180" s="826"/>
      <c r="J180" s="826"/>
      <c r="K180" s="616"/>
      <c r="L180" s="617"/>
    </row>
    <row r="181" spans="2:13" ht="14.25" customHeight="1" thickTop="1" thickBot="1" x14ac:dyDescent="0.25">
      <c r="B181" s="365"/>
      <c r="C181" s="616"/>
      <c r="D181" s="694"/>
      <c r="E181" s="695" t="s">
        <v>56</v>
      </c>
      <c r="F181" s="663"/>
      <c r="G181" s="663"/>
      <c r="H181" s="664"/>
      <c r="I181" s="826"/>
      <c r="J181" s="826"/>
      <c r="K181" s="616"/>
      <c r="L181" s="617"/>
    </row>
    <row r="182" spans="2:13" ht="14.25" customHeight="1" thickTop="1" thickBot="1" x14ac:dyDescent="0.25">
      <c r="B182" s="365"/>
      <c r="C182" s="616"/>
      <c r="D182" s="698"/>
      <c r="E182" s="699" t="s">
        <v>100</v>
      </c>
      <c r="F182" s="663"/>
      <c r="G182" s="663"/>
      <c r="H182" s="664"/>
      <c r="I182" s="826"/>
      <c r="J182" s="826"/>
      <c r="K182" s="616"/>
      <c r="L182" s="617"/>
    </row>
    <row r="183" spans="2:13" ht="14.25" customHeight="1" thickTop="1" thickBot="1" x14ac:dyDescent="0.25">
      <c r="B183" s="365"/>
      <c r="C183" s="616"/>
      <c r="D183" s="694"/>
      <c r="E183" s="695" t="s">
        <v>99</v>
      </c>
      <c r="F183" s="663"/>
      <c r="G183" s="663"/>
      <c r="H183" s="664"/>
      <c r="I183" s="826"/>
      <c r="J183" s="826"/>
      <c r="K183" s="616"/>
      <c r="L183" s="617"/>
    </row>
    <row r="184" spans="2:13" ht="14.25" customHeight="1" thickTop="1" thickBot="1" x14ac:dyDescent="0.25">
      <c r="B184" s="365"/>
      <c r="C184" s="616"/>
      <c r="D184" s="694"/>
      <c r="E184" s="695" t="s">
        <v>94</v>
      </c>
      <c r="F184" s="663"/>
      <c r="G184" s="663"/>
      <c r="H184" s="664"/>
      <c r="I184" s="826"/>
      <c r="J184" s="826"/>
      <c r="K184" s="616"/>
      <c r="L184" s="617"/>
    </row>
    <row r="185" spans="2:13" ht="14.25" customHeight="1" thickTop="1" thickBot="1" x14ac:dyDescent="0.25">
      <c r="B185" s="365"/>
      <c r="C185" s="616"/>
      <c r="D185" s="694"/>
      <c r="E185" s="700" t="s">
        <v>59</v>
      </c>
      <c r="F185" s="660"/>
      <c r="G185" s="660"/>
      <c r="H185" s="660"/>
      <c r="I185" s="826"/>
      <c r="J185" s="826"/>
      <c r="K185" s="616"/>
      <c r="L185" s="617"/>
    </row>
    <row r="186" spans="2:13" ht="14.25" customHeight="1" thickTop="1" thickBot="1" x14ac:dyDescent="0.25">
      <c r="B186" s="365"/>
      <c r="C186" s="616"/>
      <c r="D186" s="694"/>
      <c r="E186" s="701" t="s">
        <v>103</v>
      </c>
      <c r="F186" s="663"/>
      <c r="G186" s="663"/>
      <c r="H186" s="664"/>
      <c r="I186" s="826"/>
      <c r="J186" s="826"/>
      <c r="K186" s="616"/>
      <c r="L186" s="617"/>
    </row>
    <row r="187" spans="2:13" ht="14.25" customHeight="1" thickTop="1" thickBot="1" x14ac:dyDescent="0.25">
      <c r="B187" s="365"/>
      <c r="C187" s="616"/>
      <c r="D187" s="694"/>
      <c r="E187" s="695" t="s">
        <v>101</v>
      </c>
      <c r="F187" s="660"/>
      <c r="G187" s="660"/>
      <c r="H187" s="660"/>
      <c r="I187" s="826"/>
      <c r="J187" s="826"/>
      <c r="K187" s="616"/>
      <c r="L187" s="617"/>
    </row>
    <row r="188" spans="2:13" ht="14.25" customHeight="1" thickTop="1" thickBot="1" x14ac:dyDescent="0.25">
      <c r="B188" s="365"/>
      <c r="C188" s="616"/>
      <c r="D188" s="694"/>
      <c r="E188" s="695" t="s">
        <v>107</v>
      </c>
      <c r="F188" s="663"/>
      <c r="G188" s="663"/>
      <c r="H188" s="664"/>
      <c r="I188" s="826"/>
      <c r="J188" s="826"/>
      <c r="K188" s="616"/>
      <c r="L188" s="617"/>
    </row>
    <row r="189" spans="2:13" ht="14.25" customHeight="1" thickTop="1" thickBot="1" x14ac:dyDescent="0.25">
      <c r="B189" s="365"/>
      <c r="C189" s="616"/>
      <c r="D189" s="694"/>
      <c r="E189" s="695" t="s">
        <v>93</v>
      </c>
      <c r="F189" s="663"/>
      <c r="G189" s="663"/>
      <c r="H189" s="664"/>
      <c r="I189" s="826"/>
      <c r="J189" s="826"/>
      <c r="K189" s="616"/>
      <c r="L189" s="617"/>
    </row>
    <row r="190" spans="2:13" ht="14.25" customHeight="1" thickTop="1" thickBot="1" x14ac:dyDescent="0.25">
      <c r="B190" s="365"/>
      <c r="C190" s="616"/>
      <c r="D190" s="694"/>
      <c r="E190" s="695" t="s">
        <v>102</v>
      </c>
      <c r="F190" s="697"/>
      <c r="G190" s="663"/>
      <c r="H190" s="664"/>
      <c r="I190" s="826"/>
      <c r="J190" s="826"/>
      <c r="K190" s="616"/>
      <c r="L190" s="617"/>
    </row>
    <row r="191" spans="2:13" ht="14.25" customHeight="1" thickTop="1" thickBot="1" x14ac:dyDescent="0.25">
      <c r="B191" s="365"/>
      <c r="C191" s="365"/>
      <c r="D191" s="698"/>
      <c r="E191" s="695" t="s">
        <v>106</v>
      </c>
      <c r="F191" s="697"/>
      <c r="G191" s="663"/>
      <c r="H191" s="664"/>
      <c r="I191" s="826"/>
      <c r="J191" s="826"/>
      <c r="K191" s="616"/>
      <c r="L191" s="617"/>
    </row>
    <row r="192" spans="2:13" ht="14.25" customHeight="1" thickTop="1" thickBot="1" x14ac:dyDescent="0.25">
      <c r="B192" s="365"/>
      <c r="C192" s="365"/>
      <c r="D192" s="698"/>
      <c r="E192" s="695" t="s">
        <v>70</v>
      </c>
      <c r="F192" s="697"/>
      <c r="G192" s="663"/>
      <c r="H192" s="664"/>
      <c r="I192" s="826"/>
      <c r="J192" s="826"/>
      <c r="K192" s="616"/>
      <c r="L192" s="617"/>
    </row>
    <row r="193" spans="2:12" ht="14.25" customHeight="1" thickTop="1" thickBot="1" x14ac:dyDescent="0.25">
      <c r="B193" s="365"/>
      <c r="C193" s="365"/>
      <c r="D193" s="694"/>
      <c r="E193" s="702" t="s">
        <v>109</v>
      </c>
      <c r="F193" s="660"/>
      <c r="G193" s="660"/>
      <c r="H193" s="660"/>
      <c r="I193" s="826"/>
      <c r="J193" s="826"/>
      <c r="K193" s="616"/>
      <c r="L193" s="617"/>
    </row>
    <row r="194" spans="2:12" ht="14.25" customHeight="1" thickTop="1" thickBot="1" x14ac:dyDescent="0.25">
      <c r="B194" s="365"/>
      <c r="C194" s="365"/>
      <c r="D194" s="694"/>
      <c r="E194" s="702" t="s">
        <v>38</v>
      </c>
      <c r="F194" s="663"/>
      <c r="G194" s="663"/>
      <c r="H194" s="664"/>
      <c r="I194" s="826"/>
      <c r="J194" s="826"/>
      <c r="K194" s="616"/>
      <c r="L194" s="617"/>
    </row>
    <row r="195" spans="2:12" ht="14.25" customHeight="1" thickTop="1" thickBot="1" x14ac:dyDescent="0.25">
      <c r="B195" s="365"/>
      <c r="C195" s="365"/>
      <c r="D195" s="694"/>
      <c r="E195" s="703" t="s">
        <v>74</v>
      </c>
      <c r="F195" s="660"/>
      <c r="G195" s="660"/>
      <c r="H195" s="660"/>
      <c r="I195" s="826"/>
      <c r="J195" s="826"/>
      <c r="K195" s="616"/>
      <c r="L195" s="617"/>
    </row>
    <row r="196" spans="2:12" ht="14.25" customHeight="1" thickTop="1" thickBot="1" x14ac:dyDescent="0.25">
      <c r="B196" s="365"/>
      <c r="C196" s="365"/>
      <c r="D196" s="694"/>
      <c r="E196" s="702" t="s">
        <v>150</v>
      </c>
      <c r="F196" s="663"/>
      <c r="G196" s="663"/>
      <c r="H196" s="664"/>
      <c r="I196" s="826"/>
      <c r="J196" s="826"/>
      <c r="K196" s="616"/>
      <c r="L196" s="617"/>
    </row>
    <row r="197" spans="2:12" ht="14.25" customHeight="1" thickTop="1" thickBot="1" x14ac:dyDescent="0.25">
      <c r="B197" s="365"/>
      <c r="C197" s="365"/>
      <c r="D197" s="698"/>
      <c r="E197" s="702" t="s">
        <v>52</v>
      </c>
      <c r="F197" s="663"/>
      <c r="G197" s="663"/>
      <c r="H197" s="664"/>
      <c r="I197" s="826"/>
      <c r="J197" s="826"/>
      <c r="K197" s="616"/>
      <c r="L197" s="617"/>
    </row>
    <row r="198" spans="2:12" ht="14.25" customHeight="1" thickTop="1" thickBot="1" x14ac:dyDescent="0.25">
      <c r="B198" s="365"/>
      <c r="C198" s="365"/>
      <c r="D198" s="698"/>
      <c r="E198" s="704" t="s">
        <v>110</v>
      </c>
      <c r="F198" s="663"/>
      <c r="G198" s="663"/>
      <c r="H198" s="664"/>
      <c r="I198" s="826"/>
      <c r="J198" s="826"/>
      <c r="K198" s="616"/>
      <c r="L198" s="617"/>
    </row>
    <row r="199" spans="2:12" ht="14.25" customHeight="1" thickTop="1" thickBot="1" x14ac:dyDescent="0.25">
      <c r="B199" s="365"/>
      <c r="C199" s="365"/>
      <c r="D199" s="698"/>
      <c r="E199" s="702" t="s">
        <v>75</v>
      </c>
      <c r="F199" s="663"/>
      <c r="G199" s="663"/>
      <c r="H199" s="664"/>
      <c r="I199" s="826"/>
      <c r="J199" s="826"/>
      <c r="K199" s="616"/>
      <c r="L199" s="617"/>
    </row>
    <row r="200" spans="2:12" ht="14.25" customHeight="1" thickTop="1" thickBot="1" x14ac:dyDescent="0.25">
      <c r="B200" s="365"/>
      <c r="C200" s="365"/>
      <c r="D200" s="698"/>
      <c r="E200" s="702" t="s">
        <v>111</v>
      </c>
      <c r="F200" s="663"/>
      <c r="G200" s="663"/>
      <c r="H200" s="664"/>
      <c r="I200" s="826"/>
      <c r="J200" s="826"/>
      <c r="K200" s="616"/>
      <c r="L200" s="617"/>
    </row>
    <row r="201" spans="2:12" ht="14.25" customHeight="1" thickTop="1" thickBot="1" x14ac:dyDescent="0.25">
      <c r="B201" s="365"/>
      <c r="C201" s="365"/>
      <c r="D201" s="698"/>
      <c r="E201" s="702" t="s">
        <v>151</v>
      </c>
      <c r="F201" s="663"/>
      <c r="G201" s="663"/>
      <c r="H201" s="664"/>
      <c r="I201" s="826"/>
      <c r="J201" s="826"/>
      <c r="K201" s="616"/>
      <c r="L201" s="617"/>
    </row>
    <row r="202" spans="2:12" ht="14.25" customHeight="1" thickTop="1" thickBot="1" x14ac:dyDescent="0.25">
      <c r="B202" s="365"/>
      <c r="C202" s="365"/>
      <c r="D202" s="698"/>
      <c r="E202" s="702" t="s">
        <v>152</v>
      </c>
      <c r="F202" s="663"/>
      <c r="G202" s="663"/>
      <c r="H202" s="664"/>
      <c r="I202" s="826"/>
      <c r="J202" s="826"/>
      <c r="K202" s="616"/>
      <c r="L202" s="617"/>
    </row>
    <row r="203" spans="2:12" ht="14.25" customHeight="1" thickTop="1" thickBot="1" x14ac:dyDescent="0.25">
      <c r="B203" s="365"/>
      <c r="C203" s="365"/>
      <c r="D203" s="698"/>
      <c r="E203" s="702" t="s">
        <v>153</v>
      </c>
      <c r="F203" s="663"/>
      <c r="G203" s="663"/>
      <c r="H203" s="664"/>
      <c r="I203" s="826"/>
      <c r="J203" s="826"/>
      <c r="K203" s="616"/>
      <c r="L203" s="617"/>
    </row>
    <row r="204" spans="2:12" ht="14.25" customHeight="1" thickTop="1" thickBot="1" x14ac:dyDescent="0.25">
      <c r="B204" s="365"/>
      <c r="C204" s="365"/>
      <c r="D204" s="698"/>
      <c r="E204" s="702" t="s">
        <v>154</v>
      </c>
      <c r="F204" s="663"/>
      <c r="G204" s="663"/>
      <c r="H204" s="664"/>
      <c r="I204" s="826"/>
      <c r="J204" s="826"/>
      <c r="K204" s="616"/>
      <c r="L204" s="617"/>
    </row>
    <row r="205" spans="2:12" ht="14.25" customHeight="1" thickTop="1" thickBot="1" x14ac:dyDescent="0.25">
      <c r="B205" s="365"/>
      <c r="C205" s="365"/>
      <c r="D205" s="698"/>
      <c r="E205" s="703" t="s">
        <v>108</v>
      </c>
      <c r="F205" s="663"/>
      <c r="G205" s="663"/>
      <c r="H205" s="664"/>
      <c r="I205" s="826"/>
      <c r="J205" s="826"/>
      <c r="K205" s="616"/>
      <c r="L205" s="617"/>
    </row>
    <row r="206" spans="2:12" ht="14.25" customHeight="1" thickTop="1" thickBot="1" x14ac:dyDescent="0.25">
      <c r="B206" s="365"/>
      <c r="C206" s="365"/>
      <c r="D206" s="694"/>
      <c r="E206" s="678" t="s">
        <v>105</v>
      </c>
      <c r="F206" s="660"/>
      <c r="G206" s="660"/>
      <c r="H206" s="660"/>
      <c r="I206" s="826"/>
      <c r="J206" s="826"/>
      <c r="K206" s="616"/>
      <c r="L206" s="617"/>
    </row>
    <row r="207" spans="2:12" ht="14.25" customHeight="1" thickTop="1" thickBot="1" x14ac:dyDescent="0.25">
      <c r="B207" s="365"/>
      <c r="C207" s="365"/>
      <c r="D207" s="68"/>
      <c r="E207" s="702" t="s">
        <v>104</v>
      </c>
      <c r="F207" s="663"/>
      <c r="G207" s="663"/>
      <c r="H207" s="664"/>
      <c r="I207" s="826"/>
      <c r="J207" s="826"/>
      <c r="K207" s="616"/>
      <c r="L207" s="617"/>
    </row>
    <row r="208" spans="2:12" ht="14.25" customHeight="1" thickTop="1" thickBot="1" x14ac:dyDescent="0.25">
      <c r="B208" s="365"/>
      <c r="C208" s="365"/>
      <c r="D208" s="698"/>
      <c r="E208" s="678" t="s">
        <v>96</v>
      </c>
      <c r="F208" s="663"/>
      <c r="G208" s="663"/>
      <c r="H208" s="664"/>
      <c r="I208" s="845"/>
      <c r="J208" s="845"/>
      <c r="K208" s="616"/>
      <c r="L208" s="617"/>
    </row>
    <row r="209" spans="2:12" ht="14.25" customHeight="1" thickTop="1" thickBot="1" x14ac:dyDescent="0.25">
      <c r="B209" s="365"/>
      <c r="C209" s="365"/>
      <c r="D209" s="698"/>
      <c r="E209" s="702" t="s">
        <v>155</v>
      </c>
      <c r="F209" s="663"/>
      <c r="G209" s="663"/>
      <c r="H209" s="664"/>
      <c r="I209" s="845"/>
      <c r="J209" s="845"/>
      <c r="K209" s="616"/>
      <c r="L209" s="617"/>
    </row>
    <row r="210" spans="2:12" ht="14.25" customHeight="1" thickTop="1" thickBot="1" x14ac:dyDescent="0.25">
      <c r="B210" s="365"/>
      <c r="C210" s="365"/>
      <c r="D210" s="706"/>
      <c r="E210" s="216" t="s">
        <v>50</v>
      </c>
      <c r="F210" s="663"/>
      <c r="G210" s="663"/>
      <c r="H210" s="664"/>
      <c r="I210" s="845">
        <v>2</v>
      </c>
      <c r="J210" s="845"/>
      <c r="K210" s="616"/>
      <c r="L210" s="617"/>
    </row>
    <row r="211" spans="2:12" ht="16.5" thickTop="1" thickBot="1" x14ac:dyDescent="0.25">
      <c r="B211" s="365"/>
      <c r="C211" s="365"/>
      <c r="D211" s="75" t="s">
        <v>157</v>
      </c>
      <c r="E211" s="220"/>
      <c r="F211" s="171"/>
      <c r="G211" s="171"/>
      <c r="H211" s="172"/>
      <c r="I211" s="769">
        <f>SUM(I212:J214)</f>
        <v>2</v>
      </c>
      <c r="J211" s="770"/>
      <c r="K211" s="616"/>
      <c r="L211" s="617"/>
    </row>
    <row r="212" spans="2:12" ht="14.25" thickTop="1" thickBot="1" x14ac:dyDescent="0.25">
      <c r="B212" s="365"/>
      <c r="C212" s="365"/>
      <c r="D212" s="707"/>
      <c r="E212" s="688" t="s">
        <v>115</v>
      </c>
      <c r="F212" s="663"/>
      <c r="G212" s="663"/>
      <c r="H212" s="664"/>
      <c r="I212" s="845">
        <v>1</v>
      </c>
      <c r="J212" s="845"/>
      <c r="K212" s="616"/>
      <c r="L212" s="617"/>
    </row>
    <row r="213" spans="2:12" ht="14.25" thickTop="1" thickBot="1" x14ac:dyDescent="0.25">
      <c r="B213" s="365"/>
      <c r="C213" s="365"/>
      <c r="D213" s="708"/>
      <c r="E213" s="688" t="s">
        <v>158</v>
      </c>
      <c r="F213" s="663"/>
      <c r="G213" s="663"/>
      <c r="H213" s="664"/>
      <c r="I213" s="845"/>
      <c r="J213" s="845"/>
      <c r="K213" s="616"/>
      <c r="L213" s="617"/>
    </row>
    <row r="214" spans="2:12" ht="14.25" thickTop="1" thickBot="1" x14ac:dyDescent="0.25">
      <c r="B214" s="365"/>
      <c r="C214" s="365"/>
      <c r="D214" s="708"/>
      <c r="E214" s="688" t="s">
        <v>159</v>
      </c>
      <c r="F214" s="668"/>
      <c r="G214" s="668"/>
      <c r="H214" s="669"/>
      <c r="I214" s="846">
        <v>1</v>
      </c>
      <c r="J214" s="847"/>
      <c r="K214" s="616"/>
      <c r="L214" s="617"/>
    </row>
    <row r="215" spans="2:12" ht="16.5" thickTop="1" thickBot="1" x14ac:dyDescent="0.3">
      <c r="B215" s="365"/>
      <c r="C215" s="365"/>
      <c r="D215" s="633"/>
      <c r="E215" s="224" t="s">
        <v>116</v>
      </c>
      <c r="F215" s="709"/>
      <c r="G215" s="709"/>
      <c r="H215" s="710"/>
      <c r="I215" s="815">
        <f>(I216+I217)</f>
        <v>0</v>
      </c>
      <c r="J215" s="815"/>
      <c r="K215" s="616"/>
      <c r="L215" s="617"/>
    </row>
    <row r="216" spans="2:12" ht="14.25" thickTop="1" thickBot="1" x14ac:dyDescent="0.25">
      <c r="B216" s="365"/>
      <c r="C216" s="365"/>
      <c r="D216" s="708"/>
      <c r="E216" s="711" t="s">
        <v>175</v>
      </c>
      <c r="F216" s="663"/>
      <c r="G216" s="663"/>
      <c r="H216" s="664"/>
      <c r="I216" s="845"/>
      <c r="J216" s="845"/>
      <c r="K216" s="616"/>
      <c r="L216" s="617"/>
    </row>
    <row r="217" spans="2:12" ht="14.25" thickTop="1" thickBot="1" x14ac:dyDescent="0.25">
      <c r="B217"/>
      <c r="C217" s="365"/>
      <c r="D217" s="28"/>
      <c r="E217" s="712" t="s">
        <v>176</v>
      </c>
      <c r="F217" s="713"/>
      <c r="G217" s="713"/>
      <c r="H217" s="714"/>
      <c r="I217" s="851"/>
      <c r="J217" s="851"/>
      <c r="K217" s="616"/>
      <c r="L217" s="617"/>
    </row>
    <row r="218" spans="2:12" ht="15.75" thickTop="1" thickBot="1" x14ac:dyDescent="0.25">
      <c r="B218" s="365"/>
      <c r="C218" s="365"/>
      <c r="D218" s="708"/>
      <c r="E218" s="223" t="s">
        <v>120</v>
      </c>
      <c r="F218" s="217"/>
      <c r="G218" s="217"/>
      <c r="H218" s="218"/>
      <c r="I218" s="815">
        <f>(I219+I220+I221+I222)</f>
        <v>0</v>
      </c>
      <c r="J218" s="815"/>
      <c r="K218" s="616"/>
      <c r="L218" s="617"/>
    </row>
    <row r="219" spans="2:12" ht="14.25" thickTop="1" thickBot="1" x14ac:dyDescent="0.25">
      <c r="B219" s="365"/>
      <c r="C219" s="365"/>
      <c r="D219" s="708"/>
      <c r="E219" s="716" t="s">
        <v>160</v>
      </c>
      <c r="F219" s="684"/>
      <c r="G219" s="684"/>
      <c r="H219" s="717"/>
      <c r="I219" s="852"/>
      <c r="J219" s="853"/>
      <c r="K219" s="616"/>
      <c r="L219" s="617"/>
    </row>
    <row r="220" spans="2:12" ht="14.25" thickTop="1" thickBot="1" x14ac:dyDescent="0.25">
      <c r="B220" s="365"/>
      <c r="C220" s="365"/>
      <c r="D220" s="708"/>
      <c r="E220" s="716" t="s">
        <v>118</v>
      </c>
      <c r="F220" s="684"/>
      <c r="G220" s="684"/>
      <c r="H220" s="717"/>
      <c r="I220" s="846"/>
      <c r="J220" s="847"/>
      <c r="K220" s="616"/>
      <c r="L220" s="617"/>
    </row>
    <row r="221" spans="2:12" ht="14.25" thickTop="1" thickBot="1" x14ac:dyDescent="0.25">
      <c r="B221" s="365"/>
      <c r="C221" s="365"/>
      <c r="D221" s="708"/>
      <c r="E221" s="716" t="s">
        <v>119</v>
      </c>
      <c r="F221" s="684"/>
      <c r="G221" s="684"/>
      <c r="H221" s="717"/>
      <c r="I221" s="846"/>
      <c r="J221" s="847"/>
      <c r="K221" s="616"/>
      <c r="L221" s="617"/>
    </row>
    <row r="222" spans="2:12" ht="14.25" thickTop="1" thickBot="1" x14ac:dyDescent="0.25">
      <c r="B222" s="365"/>
      <c r="C222" s="365"/>
      <c r="D222" s="708"/>
      <c r="E222" s="704" t="s">
        <v>161</v>
      </c>
      <c r="F222" s="663"/>
      <c r="G222" s="663"/>
      <c r="H222" s="664"/>
      <c r="I222" s="846"/>
      <c r="J222" s="847"/>
      <c r="K222" s="616"/>
      <c r="L222" s="617"/>
    </row>
    <row r="223" spans="2:12" ht="16.5" thickTop="1" thickBot="1" x14ac:dyDescent="0.25">
      <c r="B223" s="365"/>
      <c r="C223" s="365"/>
      <c r="D223" s="221" t="s">
        <v>162</v>
      </c>
      <c r="E223" s="220"/>
      <c r="F223" s="220"/>
      <c r="G223" s="220"/>
      <c r="H223" s="222"/>
      <c r="I223" s="769">
        <f>(I224+I225+I226)</f>
        <v>6</v>
      </c>
      <c r="J223" s="770"/>
      <c r="K223" s="616"/>
      <c r="L223" s="617"/>
    </row>
    <row r="224" spans="2:12" ht="14.25" thickTop="1" thickBot="1" x14ac:dyDescent="0.25">
      <c r="B224" s="365"/>
      <c r="C224" s="365"/>
      <c r="D224" s="708"/>
      <c r="E224" s="718" t="s">
        <v>10</v>
      </c>
      <c r="F224" s="660"/>
      <c r="G224" s="660"/>
      <c r="H224" s="660"/>
      <c r="I224" s="851">
        <v>1</v>
      </c>
      <c r="J224" s="851"/>
      <c r="K224" s="616"/>
      <c r="L224" s="617"/>
    </row>
    <row r="225" spans="2:13" ht="14.25" thickTop="1" thickBot="1" x14ac:dyDescent="0.25">
      <c r="B225" s="365"/>
      <c r="C225" s="365"/>
      <c r="D225" s="708"/>
      <c r="E225" s="688" t="s">
        <v>163</v>
      </c>
      <c r="F225" s="663"/>
      <c r="G225" s="663"/>
      <c r="H225" s="664"/>
      <c r="I225" s="845"/>
      <c r="J225" s="845"/>
      <c r="K225" s="616"/>
      <c r="L225" s="617"/>
    </row>
    <row r="226" spans="2:13" ht="14.25" thickTop="1" thickBot="1" x14ac:dyDescent="0.25">
      <c r="B226" s="365"/>
      <c r="C226" s="365"/>
      <c r="D226" s="708"/>
      <c r="E226" s="719" t="s">
        <v>164</v>
      </c>
      <c r="F226" s="668"/>
      <c r="G226" s="668"/>
      <c r="H226" s="669"/>
      <c r="I226" s="845">
        <v>5</v>
      </c>
      <c r="J226" s="845"/>
      <c r="K226" s="616"/>
      <c r="L226" s="617"/>
    </row>
    <row r="227" spans="2:13" ht="16.5" thickTop="1" thickBot="1" x14ac:dyDescent="0.25">
      <c r="B227" s="365"/>
      <c r="C227" s="365"/>
      <c r="D227" s="221" t="s">
        <v>165</v>
      </c>
      <c r="E227" s="220"/>
      <c r="F227" s="220"/>
      <c r="G227" s="220"/>
      <c r="H227" s="222"/>
      <c r="I227" s="769">
        <f>(I228+I229+I230+I231)</f>
        <v>2</v>
      </c>
      <c r="J227" s="770"/>
      <c r="K227" s="616"/>
      <c r="L227" s="617"/>
      <c r="M227" s="720"/>
    </row>
    <row r="228" spans="2:13" ht="14.25" thickTop="1" thickBot="1" x14ac:dyDescent="0.25">
      <c r="B228" s="365"/>
      <c r="C228" s="365"/>
      <c r="D228" s="707"/>
      <c r="E228" s="688" t="s">
        <v>10</v>
      </c>
      <c r="F228" s="663"/>
      <c r="G228" s="663"/>
      <c r="H228" s="664"/>
      <c r="I228" s="846"/>
      <c r="J228" s="847"/>
      <c r="K228" s="616"/>
      <c r="L228" s="617"/>
    </row>
    <row r="229" spans="2:13" ht="14.25" thickTop="1" thickBot="1" x14ac:dyDescent="0.25">
      <c r="B229" s="365"/>
      <c r="C229" s="365"/>
      <c r="D229" s="708"/>
      <c r="E229" s="688" t="s">
        <v>163</v>
      </c>
      <c r="F229" s="663"/>
      <c r="G229" s="663"/>
      <c r="H229" s="664"/>
      <c r="I229" s="846"/>
      <c r="J229" s="847"/>
      <c r="K229" s="616"/>
      <c r="L229" s="721"/>
    </row>
    <row r="230" spans="2:13" ht="14.25" thickTop="1" thickBot="1" x14ac:dyDescent="0.25">
      <c r="B230" s="365"/>
      <c r="C230" s="365"/>
      <c r="D230" s="708"/>
      <c r="E230" s="719" t="s">
        <v>164</v>
      </c>
      <c r="F230" s="668"/>
      <c r="G230" s="668"/>
      <c r="H230" s="669"/>
      <c r="I230" s="846">
        <v>2</v>
      </c>
      <c r="J230" s="847"/>
      <c r="K230" s="616"/>
      <c r="L230" s="617"/>
    </row>
    <row r="231" spans="2:13" ht="14.25" thickTop="1" thickBot="1" x14ac:dyDescent="0.25">
      <c r="B231" s="365"/>
      <c r="C231" s="365"/>
      <c r="D231" s="708"/>
      <c r="E231" s="719" t="s">
        <v>166</v>
      </c>
      <c r="F231" s="668"/>
      <c r="G231" s="668"/>
      <c r="H231" s="669"/>
      <c r="I231" s="846"/>
      <c r="J231" s="847"/>
      <c r="K231" s="616"/>
      <c r="L231" s="617"/>
    </row>
    <row r="232" spans="2:13" ht="16.5" thickTop="1" thickBot="1" x14ac:dyDescent="0.3">
      <c r="B232" s="365"/>
      <c r="C232" s="365"/>
      <c r="D232" s="708"/>
      <c r="E232" s="848" t="s">
        <v>31</v>
      </c>
      <c r="F232" s="849"/>
      <c r="G232" s="849"/>
      <c r="H232" s="850"/>
      <c r="I232" s="815">
        <f>(I233+I234+I235+I236)</f>
        <v>7</v>
      </c>
      <c r="J232" s="815"/>
      <c r="K232" s="616"/>
      <c r="L232" s="617"/>
    </row>
    <row r="233" spans="2:13" ht="14.25" thickTop="1" thickBot="1" x14ac:dyDescent="0.25">
      <c r="B233" s="365"/>
      <c r="C233" s="365"/>
      <c r="D233" s="708"/>
      <c r="E233" s="718" t="s">
        <v>10</v>
      </c>
      <c r="F233" s="660"/>
      <c r="G233" s="660"/>
      <c r="H233" s="660"/>
      <c r="I233" s="846"/>
      <c r="J233" s="847"/>
      <c r="K233" s="616"/>
      <c r="L233" s="617"/>
    </row>
    <row r="234" spans="2:13" ht="14.25" thickTop="1" thickBot="1" x14ac:dyDescent="0.25">
      <c r="B234" s="365"/>
      <c r="C234" s="365"/>
      <c r="D234" s="708"/>
      <c r="E234" s="688" t="s">
        <v>163</v>
      </c>
      <c r="F234" s="663"/>
      <c r="G234" s="663"/>
      <c r="H234" s="664"/>
      <c r="I234" s="846"/>
      <c r="J234" s="847"/>
      <c r="K234" s="616"/>
      <c r="L234" s="617"/>
    </row>
    <row r="235" spans="2:13" ht="14.25" thickTop="1" thickBot="1" x14ac:dyDescent="0.25">
      <c r="B235" s="365"/>
      <c r="C235" s="365"/>
      <c r="D235" s="708"/>
      <c r="E235" s="719" t="s">
        <v>164</v>
      </c>
      <c r="F235" s="668"/>
      <c r="G235" s="668"/>
      <c r="H235" s="669"/>
      <c r="I235" s="846">
        <v>3</v>
      </c>
      <c r="J235" s="847"/>
      <c r="K235" s="616"/>
      <c r="L235" s="617"/>
    </row>
    <row r="236" spans="2:13" ht="14.25" thickTop="1" thickBot="1" x14ac:dyDescent="0.25">
      <c r="B236" s="365"/>
      <c r="C236" s="365"/>
      <c r="D236" s="708"/>
      <c r="E236" s="688" t="s">
        <v>44</v>
      </c>
      <c r="F236" s="668"/>
      <c r="G236" s="668"/>
      <c r="H236" s="669"/>
      <c r="I236" s="846">
        <v>4</v>
      </c>
      <c r="J236" s="847"/>
      <c r="K236" s="616"/>
      <c r="L236" s="617"/>
    </row>
    <row r="237" spans="2:13" ht="16.5" thickTop="1" thickBot="1" x14ac:dyDescent="0.25">
      <c r="B237" s="365"/>
      <c r="C237" s="722"/>
      <c r="D237" s="748" t="s">
        <v>171</v>
      </c>
      <c r="E237" s="155"/>
      <c r="F237" s="723"/>
      <c r="G237" s="681"/>
      <c r="H237" s="693"/>
      <c r="I237" s="787">
        <f>(I238+I239+I240+I241)</f>
        <v>20</v>
      </c>
      <c r="J237" s="787"/>
      <c r="K237" s="365"/>
      <c r="L237" s="617"/>
    </row>
    <row r="238" spans="2:13" ht="14.25" thickTop="1" thickBot="1" x14ac:dyDescent="0.25">
      <c r="B238" s="365"/>
      <c r="C238" s="609"/>
      <c r="D238" s="724"/>
      <c r="E238" s="725" t="s">
        <v>167</v>
      </c>
      <c r="F238" s="713"/>
      <c r="G238" s="713"/>
      <c r="H238" s="714"/>
      <c r="I238" s="845"/>
      <c r="J238" s="845"/>
      <c r="K238" s="365"/>
      <c r="L238" s="617"/>
    </row>
    <row r="239" spans="2:13" ht="12.75" customHeight="1" thickTop="1" thickBot="1" x14ac:dyDescent="0.25">
      <c r="B239" s="365"/>
      <c r="C239" s="87"/>
      <c r="D239" s="722"/>
      <c r="E239" s="713" t="s">
        <v>168</v>
      </c>
      <c r="F239" s="713"/>
      <c r="G239" s="713"/>
      <c r="H239" s="713"/>
      <c r="I239" s="851"/>
      <c r="J239" s="851"/>
      <c r="K239" s="365"/>
    </row>
    <row r="240" spans="2:13" ht="12.75" customHeight="1" thickTop="1" thickBot="1" x14ac:dyDescent="0.25">
      <c r="B240" s="365"/>
      <c r="C240" s="87"/>
      <c r="D240" s="722"/>
      <c r="E240" s="726" t="s">
        <v>169</v>
      </c>
      <c r="F240" s="713"/>
      <c r="G240" s="713"/>
      <c r="H240" s="714"/>
      <c r="I240" s="845">
        <v>20</v>
      </c>
      <c r="J240" s="845"/>
      <c r="K240" s="365"/>
    </row>
    <row r="241" spans="2:11" ht="13.5" customHeight="1" thickTop="1" thickBot="1" x14ac:dyDescent="0.25">
      <c r="B241" s="365"/>
      <c r="C241" s="87"/>
      <c r="D241" s="722"/>
      <c r="E241" s="726" t="s">
        <v>170</v>
      </c>
      <c r="F241" s="713"/>
      <c r="G241" s="713"/>
      <c r="H241" s="714"/>
      <c r="I241" s="845"/>
      <c r="J241" s="845"/>
      <c r="K241" s="365"/>
    </row>
    <row r="242" spans="2:11" ht="15" customHeight="1" thickTop="1" thickBot="1" x14ac:dyDescent="0.3">
      <c r="B242" s="365"/>
      <c r="C242" s="10"/>
      <c r="D242" s="708"/>
      <c r="E242" s="224" t="s">
        <v>40</v>
      </c>
      <c r="F242" s="709"/>
      <c r="G242" s="709"/>
      <c r="H242" s="710"/>
      <c r="I242" s="815">
        <f>I243+I244+I245</f>
        <v>0</v>
      </c>
      <c r="J242" s="815"/>
      <c r="K242" s="365"/>
    </row>
    <row r="243" spans="2:11" ht="13.5" customHeight="1" thickTop="1" thickBot="1" x14ac:dyDescent="0.25">
      <c r="B243" s="365"/>
      <c r="C243" s="365"/>
      <c r="D243" s="708"/>
      <c r="E243" s="186" t="s">
        <v>13</v>
      </c>
      <c r="F243" s="663"/>
      <c r="G243" s="663"/>
      <c r="H243" s="664"/>
      <c r="I243" s="845"/>
      <c r="J243" s="845"/>
      <c r="K243" s="365"/>
    </row>
    <row r="244" spans="2:11" ht="13.5" customHeight="1" thickTop="1" thickBot="1" x14ac:dyDescent="0.25">
      <c r="B244" s="365"/>
      <c r="C244" s="10"/>
      <c r="D244" s="708"/>
      <c r="E244" s="187" t="s">
        <v>14</v>
      </c>
      <c r="F244" s="713"/>
      <c r="G244" s="713"/>
      <c r="H244" s="714"/>
      <c r="I244" s="851"/>
      <c r="J244" s="851"/>
      <c r="K244" s="365"/>
    </row>
    <row r="245" spans="2:11" ht="15.75" customHeight="1" thickTop="1" thickBot="1" x14ac:dyDescent="0.25">
      <c r="B245" s="365"/>
      <c r="C245" s="10"/>
      <c r="D245" s="708"/>
      <c r="E245" s="727" t="s">
        <v>121</v>
      </c>
      <c r="F245" s="713"/>
      <c r="G245" s="713"/>
      <c r="H245" s="714"/>
      <c r="I245" s="845"/>
      <c r="J245" s="845"/>
      <c r="K245" s="633"/>
    </row>
    <row r="246" spans="2:11" ht="17.25" thickTop="1" thickBot="1" x14ac:dyDescent="0.25">
      <c r="B246" s="365"/>
      <c r="C246" s="190" t="s">
        <v>172</v>
      </c>
      <c r="D246" s="189"/>
      <c r="E246" s="189"/>
      <c r="F246" s="189"/>
      <c r="G246" s="191"/>
      <c r="H246" s="769" t="s">
        <v>0</v>
      </c>
      <c r="I246" s="854"/>
      <c r="J246" s="770"/>
      <c r="K246" s="365"/>
    </row>
    <row r="247" spans="2:11" ht="16.5" thickTop="1" x14ac:dyDescent="0.2">
      <c r="B247" s="365"/>
      <c r="C247" s="192"/>
      <c r="D247" s="193"/>
      <c r="E247" s="193"/>
      <c r="F247" s="193"/>
      <c r="G247" s="194"/>
      <c r="H247" s="855">
        <f>(F10+J15-F21+J77-H89)</f>
        <v>36</v>
      </c>
      <c r="I247" s="856"/>
      <c r="J247" s="857"/>
      <c r="K247" s="365"/>
    </row>
    <row r="248" spans="2:11" ht="16.5" thickBot="1" x14ac:dyDescent="0.25">
      <c r="B248" s="633"/>
      <c r="C248" s="195"/>
      <c r="D248" s="196"/>
      <c r="E248" s="196"/>
      <c r="F248" s="196"/>
      <c r="G248" s="197"/>
      <c r="H248" s="858"/>
      <c r="I248" s="859"/>
      <c r="J248" s="860"/>
      <c r="K248" s="633"/>
    </row>
    <row r="249" spans="2:11" ht="13.5" thickTop="1" x14ac:dyDescent="0.2">
      <c r="E249" s="614"/>
    </row>
    <row r="251" spans="2:11" x14ac:dyDescent="0.2">
      <c r="E251" s="728"/>
    </row>
    <row r="252" spans="2:11" x14ac:dyDescent="0.2">
      <c r="E252" s="728"/>
    </row>
    <row r="253" spans="2:11" x14ac:dyDescent="0.2">
      <c r="E253" s="728"/>
    </row>
    <row r="254" spans="2:11" x14ac:dyDescent="0.2">
      <c r="E254" s="728"/>
    </row>
    <row r="255" spans="2:11" x14ac:dyDescent="0.2">
      <c r="E255" s="728"/>
    </row>
    <row r="256" spans="2:11" x14ac:dyDescent="0.2">
      <c r="E256" s="614"/>
    </row>
    <row r="258" spans="5:5" x14ac:dyDescent="0.2">
      <c r="E258" s="614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zoomScale="85" zoomScaleNormal="85" zoomScaleSheetLayoutView="75" workbookViewId="0">
      <selection activeCell="F39" sqref="F39:I42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 t="s">
        <v>255</v>
      </c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288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289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 t="s">
        <v>290</v>
      </c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68</v>
      </c>
      <c r="G10" s="962"/>
      <c r="H10" s="963">
        <f>SUM(F10:G11)</f>
        <v>68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4</v>
      </c>
      <c r="I15" s="471">
        <f>SUM(I16:I17)</f>
        <v>0</v>
      </c>
      <c r="J15" s="955">
        <f>H15+I15</f>
        <v>4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v>4</v>
      </c>
      <c r="I16" s="394"/>
      <c r="J16" s="891">
        <f>(H16+I16)</f>
        <v>4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/>
      <c r="I17" s="394"/>
      <c r="J17" s="886">
        <f>(H17+I17)</f>
        <v>0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4</v>
      </c>
      <c r="G21" s="941"/>
      <c r="H21" s="941"/>
      <c r="I21" s="942"/>
      <c r="J21" s="943">
        <f>(J23+J28+J34+J38+J43+J55+J70+J72+J78)</f>
        <v>12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7</v>
      </c>
      <c r="G22" s="410">
        <f>(G23+G28+G34+G38+G43+G55+G70+G72+G77+G78)</f>
        <v>5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2</v>
      </c>
      <c r="H23" s="412">
        <f>SUM(H24:H27)</f>
        <v>0</v>
      </c>
      <c r="I23" s="413">
        <f>SUM(I24:I27)</f>
        <v>0</v>
      </c>
      <c r="J23" s="414">
        <f t="shared" ref="J23:J33" si="0">SUM(F23:I23)</f>
        <v>2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/>
      <c r="G24" s="417"/>
      <c r="H24" s="417"/>
      <c r="I24" s="417"/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/>
      <c r="G25" s="417"/>
      <c r="H25" s="417"/>
      <c r="I25" s="417"/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/>
      <c r="G26" s="417">
        <v>2</v>
      </c>
      <c r="H26" s="417"/>
      <c r="I26" s="417"/>
      <c r="J26" s="418">
        <f t="shared" si="0"/>
        <v>2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/>
      <c r="G27" s="417"/>
      <c r="H27" s="417"/>
      <c r="I27" s="417"/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1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1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/>
      <c r="G29" s="417"/>
      <c r="H29" s="417"/>
      <c r="I29" s="417"/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>
        <v>1</v>
      </c>
      <c r="G30" s="417"/>
      <c r="H30" s="417"/>
      <c r="I30" s="417"/>
      <c r="J30" s="418">
        <f t="shared" si="0"/>
        <v>1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/>
      <c r="G31" s="417"/>
      <c r="H31" s="417"/>
      <c r="I31" s="417"/>
      <c r="J31" s="418">
        <f t="shared" si="0"/>
        <v>0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/>
      <c r="G32" s="417"/>
      <c r="H32" s="417"/>
      <c r="I32" s="417"/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/>
      <c r="G33" s="417"/>
      <c r="H33" s="417"/>
      <c r="I33" s="417"/>
      <c r="J33" s="418">
        <f t="shared" si="0"/>
        <v>0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3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3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26"/>
      <c r="G35" s="426"/>
      <c r="H35" s="426"/>
      <c r="I35" s="426"/>
      <c r="J35" s="427">
        <f t="shared" ref="J35:J54" si="1">SUM(F35:I35)</f>
        <v>0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483">
        <v>3</v>
      </c>
      <c r="G36" s="483"/>
      <c r="H36" s="483"/>
      <c r="I36" s="483"/>
      <c r="J36" s="427">
        <f>SUM(F36:I36)</f>
        <v>3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483"/>
      <c r="G37" s="483"/>
      <c r="H37" s="483"/>
      <c r="I37" s="483"/>
      <c r="J37" s="427">
        <f>SUM(F37:I37)</f>
        <v>0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0</v>
      </c>
      <c r="H38" s="421">
        <f>SUM(H39:H42)</f>
        <v>0</v>
      </c>
      <c r="I38" s="421">
        <f>SUM(I39:I42)</f>
        <v>0</v>
      </c>
      <c r="J38" s="414">
        <f t="shared" si="1"/>
        <v>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17"/>
      <c r="G39" s="417"/>
      <c r="H39" s="417"/>
      <c r="I39" s="417"/>
      <c r="J39" s="427">
        <f t="shared" si="1"/>
        <v>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483"/>
      <c r="G40" s="483"/>
      <c r="H40" s="483"/>
      <c r="I40" s="483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483"/>
      <c r="G41" s="483"/>
      <c r="H41" s="483"/>
      <c r="I41" s="483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483"/>
      <c r="G42" s="483"/>
      <c r="H42" s="483"/>
      <c r="I42" s="483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2</v>
      </c>
      <c r="H43" s="421">
        <f>SUM(H44:H54)</f>
        <v>0</v>
      </c>
      <c r="I43" s="421">
        <f>SUM(I44:I54)</f>
        <v>0</v>
      </c>
      <c r="J43" s="433">
        <f>SUM(F43:I43)</f>
        <v>2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483"/>
      <c r="G44" s="483">
        <v>1</v>
      </c>
      <c r="H44" s="483"/>
      <c r="I44" s="483"/>
      <c r="J44" s="427">
        <f>SUM(F44:I44)</f>
        <v>1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483"/>
      <c r="G45" s="483"/>
      <c r="H45" s="483"/>
      <c r="I45" s="483"/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483"/>
      <c r="G46" s="483"/>
      <c r="H46" s="483"/>
      <c r="I46" s="483"/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483"/>
      <c r="G47" s="483"/>
      <c r="H47" s="483"/>
      <c r="I47" s="483"/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483"/>
      <c r="G48" s="483"/>
      <c r="H48" s="483"/>
      <c r="I48" s="483"/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483"/>
      <c r="G49" s="483"/>
      <c r="H49" s="483"/>
      <c r="I49" s="483"/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483"/>
      <c r="G50" s="483">
        <v>1</v>
      </c>
      <c r="H50" s="483"/>
      <c r="I50" s="483"/>
      <c r="J50" s="437">
        <f t="shared" si="1"/>
        <v>1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483"/>
      <c r="G51" s="483"/>
      <c r="H51" s="483"/>
      <c r="I51" s="483"/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483"/>
      <c r="G52" s="483"/>
      <c r="H52" s="483"/>
      <c r="I52" s="483"/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483"/>
      <c r="G53" s="483"/>
      <c r="H53" s="483"/>
      <c r="I53" s="483"/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483"/>
      <c r="G54" s="483"/>
      <c r="H54" s="483"/>
      <c r="I54" s="483"/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1</v>
      </c>
      <c r="H55" s="442">
        <f>SUM(H56:H64)</f>
        <v>0</v>
      </c>
      <c r="I55" s="442">
        <f>SUM(I56:I64)</f>
        <v>0</v>
      </c>
      <c r="J55" s="433">
        <f>SUM(F55:F55:I55)</f>
        <v>1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483"/>
      <c r="G56" s="483"/>
      <c r="H56" s="483"/>
      <c r="I56" s="483"/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483"/>
      <c r="G57" s="483"/>
      <c r="H57" s="483"/>
      <c r="I57" s="483"/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483"/>
      <c r="G58" s="483"/>
      <c r="H58" s="483"/>
      <c r="I58" s="483"/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483"/>
      <c r="G59" s="483">
        <v>1</v>
      </c>
      <c r="H59" s="483"/>
      <c r="I59" s="483"/>
      <c r="J59" s="403">
        <f>(I59+H59+G59+F59)</f>
        <v>1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483"/>
      <c r="G60" s="483"/>
      <c r="H60" s="483"/>
      <c r="I60" s="483"/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483"/>
      <c r="G61" s="483"/>
      <c r="H61" s="483"/>
      <c r="I61" s="483"/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483"/>
      <c r="G62" s="483"/>
      <c r="H62" s="483"/>
      <c r="I62" s="483"/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483"/>
      <c r="G63" s="483"/>
      <c r="H63" s="483"/>
      <c r="I63" s="483"/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483"/>
      <c r="G64" s="483"/>
      <c r="H64" s="483"/>
      <c r="I64" s="483"/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3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0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0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483"/>
      <c r="G71" s="483"/>
      <c r="H71" s="483"/>
      <c r="I71" s="483"/>
      <c r="J71" s="437">
        <f>SUM(F71:I71)</f>
        <v>0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0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0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483"/>
      <c r="G73" s="483"/>
      <c r="H73" s="483"/>
      <c r="I73" s="483"/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483"/>
      <c r="G74" s="483"/>
      <c r="H74" s="483"/>
      <c r="I74" s="483"/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483"/>
      <c r="G75" s="483"/>
      <c r="H75" s="483"/>
      <c r="I75" s="483"/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65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554"/>
      <c r="G77" s="554"/>
      <c r="H77" s="554"/>
      <c r="I77" s="554"/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3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3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554"/>
      <c r="G79" s="554"/>
      <c r="H79" s="554"/>
      <c r="I79" s="554"/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554">
        <v>2</v>
      </c>
      <c r="G80" s="554"/>
      <c r="H80" s="554"/>
      <c r="I80" s="554"/>
      <c r="J80" s="468">
        <f>SUM(F80:I80)</f>
        <v>2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554"/>
      <c r="G81" s="554"/>
      <c r="H81" s="554"/>
      <c r="I81" s="554"/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554"/>
      <c r="G82" s="554"/>
      <c r="H82" s="554"/>
      <c r="I82" s="554"/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554"/>
      <c r="G83" s="554"/>
      <c r="H83" s="554"/>
      <c r="I83" s="554"/>
      <c r="J83" s="468">
        <f t="shared" si="2"/>
        <v>0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554"/>
      <c r="G84" s="554"/>
      <c r="H84" s="554"/>
      <c r="I84" s="554"/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554">
        <v>1</v>
      </c>
      <c r="G85" s="554"/>
      <c r="H85" s="554"/>
      <c r="I85" s="554"/>
      <c r="J85" s="468">
        <f t="shared" si="2"/>
        <v>1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554"/>
      <c r="G86" s="554"/>
      <c r="H86" s="554"/>
      <c r="I86" s="554"/>
      <c r="J86" s="468">
        <f t="shared" si="2"/>
        <v>0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0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536"/>
      <c r="H91" s="872">
        <f>SUM(F91:G91)</f>
        <v>0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536"/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536"/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74"/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36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8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/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/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/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/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85"/>
      <c r="J104" s="88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3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>
        <v>2</v>
      </c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/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>
        <v>1</v>
      </c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/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85"/>
      <c r="J110" s="88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/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/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/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/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85"/>
      <c r="J116" s="88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/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/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85"/>
      <c r="J120" s="88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/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/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85"/>
      <c r="J124" s="88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3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>
        <v>1</v>
      </c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/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/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>
        <v>2</v>
      </c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85"/>
      <c r="J130" s="88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2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85"/>
      <c r="J132" s="88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85"/>
      <c r="J133" s="88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85"/>
      <c r="J134" s="88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85">
        <v>2</v>
      </c>
      <c r="J135" s="88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85"/>
      <c r="J136" s="88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85"/>
      <c r="J139" s="88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85"/>
      <c r="J140" s="88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85"/>
      <c r="J141" s="88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85"/>
      <c r="J142" s="88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85"/>
      <c r="J144" s="88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85"/>
      <c r="J145" s="88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85"/>
      <c r="J146" s="88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85"/>
      <c r="J147" s="88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85"/>
      <c r="J149" s="88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85"/>
      <c r="J150" s="88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85"/>
      <c r="J151" s="88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85"/>
      <c r="J152" s="88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85"/>
      <c r="J154" s="88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85"/>
      <c r="J155" s="88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85"/>
      <c r="J156" s="88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85"/>
      <c r="J157" s="88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85"/>
      <c r="J159" s="88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85"/>
      <c r="J160" s="88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85"/>
      <c r="J161" s="88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85"/>
      <c r="J162" s="88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85"/>
      <c r="J164" s="88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88"/>
      <c r="J165" s="888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85"/>
      <c r="J166" s="88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85"/>
      <c r="J167" s="88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85"/>
      <c r="J169" s="88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85"/>
      <c r="J170" s="88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85"/>
      <c r="J171" s="88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85"/>
      <c r="J172" s="88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4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85"/>
      <c r="J174" s="88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85"/>
      <c r="J175" s="88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85"/>
      <c r="J176" s="88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85"/>
      <c r="J177" s="88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85"/>
      <c r="J178" s="88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85"/>
      <c r="J179" s="88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85"/>
      <c r="J180" s="88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85"/>
      <c r="J181" s="88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85"/>
      <c r="J182" s="88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85"/>
      <c r="J183" s="88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85"/>
      <c r="J184" s="88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85">
        <v>3</v>
      </c>
      <c r="J185" s="88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85"/>
      <c r="J186" s="88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85"/>
      <c r="J187" s="88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85"/>
      <c r="J188" s="88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85"/>
      <c r="J189" s="88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85"/>
      <c r="J190" s="88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85"/>
      <c r="J191" s="88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85"/>
      <c r="J192" s="88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85"/>
      <c r="J193" s="88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85"/>
      <c r="J194" s="88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85"/>
      <c r="J195" s="88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85"/>
      <c r="J196" s="88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85"/>
      <c r="J197" s="88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85"/>
      <c r="J198" s="88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85"/>
      <c r="J199" s="88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85"/>
      <c r="J200" s="88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85">
        <v>1</v>
      </c>
      <c r="J201" s="88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85"/>
      <c r="J202" s="88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85"/>
      <c r="J203" s="88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85"/>
      <c r="J204" s="88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85"/>
      <c r="J205" s="88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85"/>
      <c r="J206" s="88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85"/>
      <c r="J207" s="88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61"/>
      <c r="J208" s="861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61"/>
      <c r="J209" s="861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61"/>
      <c r="J210" s="861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8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61">
        <f>'[4]INFORME ADOLESCENTES'!$I$212:$J$212+'[5]INFORME ADOLESCENTES'!$I$212:$J$212+'[6]INFORME ADOLESCENTES'!$I$212:$J$212</f>
        <v>7</v>
      </c>
      <c r="J212" s="861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61"/>
      <c r="J213" s="861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73">
        <f>'[4]INFORME ADOLESCENTES'!$I$214:$J$214+'[6]INFORME ADOLESCENTES'!$I$214:$J$214</f>
        <v>1</v>
      </c>
      <c r="J214" s="874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61"/>
      <c r="J216" s="861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71"/>
      <c r="J217" s="871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0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83"/>
      <c r="J219" s="884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73"/>
      <c r="J220" s="874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73"/>
      <c r="J221" s="874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73"/>
      <c r="J222" s="874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5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71">
        <f>'[6]INFORME ADOLESCENTES'!$I$224:$J$224</f>
        <v>3</v>
      </c>
      <c r="J224" s="871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61"/>
      <c r="J225" s="861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61">
        <v>2</v>
      </c>
      <c r="J226" s="861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9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73">
        <f>'[4]INFORME ADOLESCENTES'!$I$228:$J$228+'[5]INFORME ADOLESCENTES'!$I$228:$J$228+'[6]INFORME ADOLESCENTES'!$I$228:$J$228</f>
        <v>4</v>
      </c>
      <c r="J228" s="874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73"/>
      <c r="J229" s="874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73">
        <v>5</v>
      </c>
      <c r="J230" s="874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73"/>
      <c r="J231" s="874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2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73"/>
      <c r="J233" s="874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73"/>
      <c r="J234" s="874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73">
        <v>1</v>
      </c>
      <c r="J235" s="874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73">
        <v>1</v>
      </c>
      <c r="J236" s="874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0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61"/>
      <c r="J238" s="861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71"/>
      <c r="J239" s="871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61"/>
      <c r="J240" s="861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61"/>
      <c r="J241" s="861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61"/>
      <c r="J243" s="861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71"/>
      <c r="J244" s="871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61"/>
      <c r="J245" s="861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68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zoomScale="85" zoomScaleNormal="85" zoomScaleSheetLayoutView="75" workbookViewId="0">
      <selection activeCell="G40" sqref="G40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 t="s">
        <v>278</v>
      </c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285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286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 t="s">
        <v>287</v>
      </c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430</v>
      </c>
      <c r="G10" s="962"/>
      <c r="H10" s="963">
        <f>SUM(F10:G11)</f>
        <v>430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9</v>
      </c>
      <c r="I15" s="471">
        <f>SUM(I16:I17)</f>
        <v>3</v>
      </c>
      <c r="J15" s="955">
        <f>H15+I15</f>
        <v>12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v>2</v>
      </c>
      <c r="I16" s="394"/>
      <c r="J16" s="891">
        <f>(H16+I16)</f>
        <v>2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>
        <v>7</v>
      </c>
      <c r="I17" s="394">
        <v>3</v>
      </c>
      <c r="J17" s="886">
        <f>(H17+I17)</f>
        <v>10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2</v>
      </c>
      <c r="G21" s="941"/>
      <c r="H21" s="941"/>
      <c r="I21" s="942"/>
      <c r="J21" s="943">
        <f>(J23+J28+J34+J38+J43+J55+J70+J72+J78)</f>
        <v>10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7</v>
      </c>
      <c r="G22" s="410">
        <f>(G23+G28+G34+G38+G43+G55+G70+G72+G77+G78)</f>
        <v>3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/>
      <c r="G24" s="417"/>
      <c r="H24" s="417"/>
      <c r="I24" s="417"/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/>
      <c r="G25" s="417"/>
      <c r="H25" s="417"/>
      <c r="I25" s="417"/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/>
      <c r="G26" s="417"/>
      <c r="H26" s="417"/>
      <c r="I26" s="417"/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/>
      <c r="G27" s="417"/>
      <c r="H27" s="417"/>
      <c r="I27" s="417"/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1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1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/>
      <c r="G29" s="417"/>
      <c r="H29" s="417"/>
      <c r="I29" s="417"/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/>
      <c r="G30" s="417"/>
      <c r="H30" s="417"/>
      <c r="I30" s="417"/>
      <c r="J30" s="418">
        <f t="shared" si="0"/>
        <v>0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/>
      <c r="G31" s="417"/>
      <c r="H31" s="417"/>
      <c r="I31" s="417"/>
      <c r="J31" s="418">
        <f t="shared" si="0"/>
        <v>0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/>
      <c r="G32" s="417"/>
      <c r="H32" s="417"/>
      <c r="I32" s="417"/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>
        <v>1</v>
      </c>
      <c r="G33" s="417"/>
      <c r="H33" s="417"/>
      <c r="I33" s="417"/>
      <c r="J33" s="418">
        <f t="shared" si="0"/>
        <v>1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3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3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26"/>
      <c r="G35" s="426"/>
      <c r="H35" s="426"/>
      <c r="I35" s="426"/>
      <c r="J35" s="427">
        <f t="shared" ref="J35:J54" si="1">SUM(F35:I35)</f>
        <v>0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483">
        <v>3</v>
      </c>
      <c r="G36" s="483"/>
      <c r="H36" s="483"/>
      <c r="I36" s="483"/>
      <c r="J36" s="427">
        <f>SUM(F36:I36)</f>
        <v>3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483"/>
      <c r="G37" s="483"/>
      <c r="H37" s="483"/>
      <c r="I37" s="483"/>
      <c r="J37" s="427">
        <f>SUM(F37:I37)</f>
        <v>0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1</v>
      </c>
      <c r="H38" s="421">
        <f>SUM(H39:H42)</f>
        <v>0</v>
      </c>
      <c r="I38" s="421">
        <f>SUM(I39:I42)</f>
        <v>0</v>
      </c>
      <c r="J38" s="414">
        <f t="shared" si="1"/>
        <v>1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17"/>
      <c r="G39" s="417">
        <v>1</v>
      </c>
      <c r="H39" s="417"/>
      <c r="I39" s="417"/>
      <c r="J39" s="427">
        <f t="shared" si="1"/>
        <v>1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483"/>
      <c r="G40" s="483"/>
      <c r="H40" s="483"/>
      <c r="I40" s="483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483"/>
      <c r="G41" s="483"/>
      <c r="H41" s="483"/>
      <c r="I41" s="483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483"/>
      <c r="G42" s="483"/>
      <c r="H42" s="483"/>
      <c r="I42" s="483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2</v>
      </c>
      <c r="H43" s="421">
        <f>SUM(H44:H54)</f>
        <v>0</v>
      </c>
      <c r="I43" s="421">
        <f>SUM(I44:I54)</f>
        <v>0</v>
      </c>
      <c r="J43" s="433">
        <f>SUM(F43:I43)</f>
        <v>2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483"/>
      <c r="G44" s="483">
        <v>2</v>
      </c>
      <c r="H44" s="483"/>
      <c r="I44" s="483"/>
      <c r="J44" s="427">
        <f>SUM(F44:I44)</f>
        <v>2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483"/>
      <c r="G45" s="483"/>
      <c r="H45" s="483"/>
      <c r="I45" s="483"/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483"/>
      <c r="G46" s="483"/>
      <c r="H46" s="483"/>
      <c r="I46" s="483"/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483"/>
      <c r="G47" s="483"/>
      <c r="H47" s="483"/>
      <c r="I47" s="483"/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483"/>
      <c r="G48" s="483"/>
      <c r="H48" s="483"/>
      <c r="I48" s="483"/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483"/>
      <c r="G49" s="483"/>
      <c r="H49" s="483"/>
      <c r="I49" s="483"/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483"/>
      <c r="G50" s="483"/>
      <c r="H50" s="483"/>
      <c r="I50" s="483"/>
      <c r="J50" s="437">
        <f t="shared" si="1"/>
        <v>0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483"/>
      <c r="G51" s="483"/>
      <c r="H51" s="483"/>
      <c r="I51" s="483"/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483"/>
      <c r="G52" s="483"/>
      <c r="H52" s="483"/>
      <c r="I52" s="483"/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483"/>
      <c r="G53" s="483"/>
      <c r="H53" s="483"/>
      <c r="I53" s="483"/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483"/>
      <c r="G54" s="483"/>
      <c r="H54" s="483"/>
      <c r="I54" s="483"/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0</v>
      </c>
      <c r="H55" s="442">
        <f>SUM(H56:H64)</f>
        <v>0</v>
      </c>
      <c r="I55" s="442">
        <f>SUM(I56:I64)</f>
        <v>0</v>
      </c>
      <c r="J55" s="433">
        <f>SUM(F55:F55:I55)</f>
        <v>0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483"/>
      <c r="G56" s="483"/>
      <c r="H56" s="483"/>
      <c r="I56" s="483"/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483"/>
      <c r="G57" s="483"/>
      <c r="H57" s="483"/>
      <c r="I57" s="483"/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483"/>
      <c r="G58" s="483"/>
      <c r="H58" s="483"/>
      <c r="I58" s="483"/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483"/>
      <c r="G59" s="483"/>
      <c r="H59" s="483"/>
      <c r="I59" s="483"/>
      <c r="J59" s="403">
        <f>(I59+H59+G59+F59)</f>
        <v>0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483"/>
      <c r="G60" s="483"/>
      <c r="H60" s="483"/>
      <c r="I60" s="483"/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483"/>
      <c r="G61" s="483"/>
      <c r="H61" s="483"/>
      <c r="I61" s="483"/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483"/>
      <c r="G62" s="483"/>
      <c r="H62" s="483"/>
      <c r="I62" s="483"/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483"/>
      <c r="G63" s="483"/>
      <c r="H63" s="483"/>
      <c r="I63" s="483"/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483"/>
      <c r="G64" s="483"/>
      <c r="H64" s="483"/>
      <c r="I64" s="483"/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1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1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1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483">
        <v>1</v>
      </c>
      <c r="G71" s="483"/>
      <c r="H71" s="483"/>
      <c r="I71" s="483"/>
      <c r="J71" s="437">
        <f>SUM(F71:I71)</f>
        <v>1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0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0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483"/>
      <c r="G73" s="483"/>
      <c r="H73" s="483"/>
      <c r="I73" s="483"/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483"/>
      <c r="G74" s="483"/>
      <c r="H74" s="483"/>
      <c r="I74" s="483"/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483"/>
      <c r="G75" s="483"/>
      <c r="H75" s="483"/>
      <c r="I75" s="483"/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430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554"/>
      <c r="G77" s="554"/>
      <c r="H77" s="554"/>
      <c r="I77" s="554"/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2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2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554"/>
      <c r="G79" s="554"/>
      <c r="H79" s="554"/>
      <c r="I79" s="554"/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554"/>
      <c r="G80" s="554"/>
      <c r="H80" s="554"/>
      <c r="I80" s="554"/>
      <c r="J80" s="468">
        <f>SUM(F80:I80)</f>
        <v>0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554"/>
      <c r="G81" s="554"/>
      <c r="H81" s="554"/>
      <c r="I81" s="554"/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554"/>
      <c r="G82" s="554"/>
      <c r="H82" s="554"/>
      <c r="I82" s="554"/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554"/>
      <c r="G83" s="554"/>
      <c r="H83" s="554"/>
      <c r="I83" s="554"/>
      <c r="J83" s="468">
        <f t="shared" si="2"/>
        <v>0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554"/>
      <c r="G84" s="554"/>
      <c r="H84" s="554"/>
      <c r="I84" s="554"/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554">
        <v>2</v>
      </c>
      <c r="G85" s="554"/>
      <c r="H85" s="554"/>
      <c r="I85" s="554"/>
      <c r="J85" s="468">
        <f t="shared" si="2"/>
        <v>2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554"/>
      <c r="G86" s="554"/>
      <c r="H86" s="554"/>
      <c r="I86" s="554"/>
      <c r="J86" s="468">
        <f t="shared" si="2"/>
        <v>0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9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536"/>
      <c r="H91" s="872">
        <f>SUM(F91:G91)</f>
        <v>0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536">
        <v>9</v>
      </c>
      <c r="H92" s="872">
        <f>SUM(F92:G92)</f>
        <v>9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536"/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74"/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21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0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/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/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/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/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85"/>
      <c r="J104" s="88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0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/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/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/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/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85"/>
      <c r="J110" s="88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/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/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/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/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85"/>
      <c r="J116" s="88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/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/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85"/>
      <c r="J120" s="88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/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/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85"/>
      <c r="J124" s="88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0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/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/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/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/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85"/>
      <c r="J130" s="88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0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85"/>
      <c r="J132" s="88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85"/>
      <c r="J133" s="88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85"/>
      <c r="J134" s="88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85"/>
      <c r="J135" s="88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85"/>
      <c r="J136" s="88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85"/>
      <c r="J139" s="88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85"/>
      <c r="J140" s="88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85"/>
      <c r="J141" s="88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85"/>
      <c r="J142" s="88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85"/>
      <c r="J144" s="88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85"/>
      <c r="J145" s="88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85"/>
      <c r="J146" s="88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85"/>
      <c r="J147" s="88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85"/>
      <c r="J149" s="88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85"/>
      <c r="J150" s="88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85"/>
      <c r="J151" s="88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85"/>
      <c r="J152" s="88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85"/>
      <c r="J154" s="88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85"/>
      <c r="J155" s="88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85"/>
      <c r="J156" s="88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85"/>
      <c r="J157" s="88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85"/>
      <c r="J159" s="88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85"/>
      <c r="J160" s="88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85"/>
      <c r="J161" s="88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85"/>
      <c r="J162" s="88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85"/>
      <c r="J164" s="88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88"/>
      <c r="J165" s="888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85"/>
      <c r="J166" s="88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85"/>
      <c r="J167" s="88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85"/>
      <c r="J169" s="88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85"/>
      <c r="J170" s="88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85"/>
      <c r="J171" s="88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85"/>
      <c r="J172" s="88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2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85"/>
      <c r="J174" s="88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85"/>
      <c r="J175" s="88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85"/>
      <c r="J176" s="88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85"/>
      <c r="J177" s="88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85"/>
      <c r="J178" s="88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85"/>
      <c r="J179" s="88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85"/>
      <c r="J180" s="88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85"/>
      <c r="J181" s="88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85"/>
      <c r="J182" s="88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85"/>
      <c r="J183" s="88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85"/>
      <c r="J184" s="88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85">
        <v>2</v>
      </c>
      <c r="J185" s="88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85"/>
      <c r="J186" s="88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85"/>
      <c r="J187" s="88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85"/>
      <c r="J188" s="88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85"/>
      <c r="J189" s="88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85"/>
      <c r="J190" s="88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85"/>
      <c r="J191" s="88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85"/>
      <c r="J192" s="88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85"/>
      <c r="J193" s="88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85"/>
      <c r="J194" s="88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85"/>
      <c r="J195" s="88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85"/>
      <c r="J196" s="88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85"/>
      <c r="J197" s="88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85"/>
      <c r="J198" s="88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85"/>
      <c r="J199" s="88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85"/>
      <c r="J200" s="88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85"/>
      <c r="J201" s="88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85"/>
      <c r="J202" s="88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85"/>
      <c r="J203" s="88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85"/>
      <c r="J204" s="88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85"/>
      <c r="J205" s="88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85"/>
      <c r="J206" s="88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85"/>
      <c r="J207" s="88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61"/>
      <c r="J208" s="861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61"/>
      <c r="J209" s="861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61"/>
      <c r="J210" s="861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2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61">
        <v>2</v>
      </c>
      <c r="J212" s="861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61"/>
      <c r="J213" s="861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73"/>
      <c r="J214" s="874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61"/>
      <c r="J216" s="861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71"/>
      <c r="J217" s="871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0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83"/>
      <c r="J219" s="884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73"/>
      <c r="J220" s="874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73"/>
      <c r="J221" s="874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73"/>
      <c r="J222" s="874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6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71">
        <v>3</v>
      </c>
      <c r="J224" s="871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61"/>
      <c r="J225" s="861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61">
        <v>3</v>
      </c>
      <c r="J226" s="861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11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73">
        <v>3</v>
      </c>
      <c r="J228" s="874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73"/>
      <c r="J229" s="874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73">
        <v>8</v>
      </c>
      <c r="J230" s="874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73"/>
      <c r="J231" s="874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0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73"/>
      <c r="J233" s="874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73"/>
      <c r="J234" s="874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73"/>
      <c r="J235" s="874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73"/>
      <c r="J236" s="874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0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61"/>
      <c r="J238" s="861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71"/>
      <c r="J239" s="871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61"/>
      <c r="J240" s="861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61"/>
      <c r="J241" s="861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61"/>
      <c r="J243" s="861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71"/>
      <c r="J244" s="871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61"/>
      <c r="J245" s="861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431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6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zoomScale="85" zoomScaleNormal="85" zoomScaleSheetLayoutView="75" workbookViewId="0">
      <selection activeCell="F39" sqref="F39:I42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/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282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283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 t="s">
        <v>284</v>
      </c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46</v>
      </c>
      <c r="G10" s="962"/>
      <c r="H10" s="963">
        <f>SUM(F10:G11)</f>
        <v>46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0</v>
      </c>
      <c r="I15" s="471">
        <f>SUM(I16:I17)</f>
        <v>1</v>
      </c>
      <c r="J15" s="955">
        <f>H15+I15</f>
        <v>1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/>
      <c r="I16" s="394">
        <v>1</v>
      </c>
      <c r="J16" s="891">
        <f>(H16+I16)</f>
        <v>1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/>
      <c r="I17" s="394"/>
      <c r="J17" s="886">
        <f>(H17+I17)</f>
        <v>0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4</v>
      </c>
      <c r="G21" s="941"/>
      <c r="H21" s="941"/>
      <c r="I21" s="942"/>
      <c r="J21" s="943">
        <f>(J23+J28+J34+J38+J43+J55+J70+J72+J78)</f>
        <v>6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6</v>
      </c>
      <c r="G22" s="410">
        <f>(G23+G28+G34+G38+G43+G55+G70+G72+G77+G78)</f>
        <v>0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/>
      <c r="G24" s="417"/>
      <c r="H24" s="417"/>
      <c r="I24" s="417"/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/>
      <c r="G25" s="417"/>
      <c r="H25" s="417"/>
      <c r="I25" s="417"/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/>
      <c r="G26" s="417"/>
      <c r="H26" s="417"/>
      <c r="I26" s="417"/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/>
      <c r="G27" s="417"/>
      <c r="H27" s="417"/>
      <c r="I27" s="417"/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4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4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/>
      <c r="G29" s="417"/>
      <c r="H29" s="417"/>
      <c r="I29" s="417"/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/>
      <c r="G30" s="417"/>
      <c r="H30" s="417"/>
      <c r="I30" s="417"/>
      <c r="J30" s="418">
        <f t="shared" si="0"/>
        <v>0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>
        <v>4</v>
      </c>
      <c r="G31" s="417"/>
      <c r="H31" s="417"/>
      <c r="I31" s="417"/>
      <c r="J31" s="418">
        <f t="shared" si="0"/>
        <v>4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/>
      <c r="G32" s="417"/>
      <c r="H32" s="417"/>
      <c r="I32" s="417"/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/>
      <c r="G33" s="417"/>
      <c r="H33" s="417"/>
      <c r="I33" s="417"/>
      <c r="J33" s="418">
        <f t="shared" si="0"/>
        <v>0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0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0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26"/>
      <c r="G35" s="426"/>
      <c r="H35" s="426"/>
      <c r="I35" s="426"/>
      <c r="J35" s="427">
        <f t="shared" ref="J35:J54" si="1">SUM(F35:I35)</f>
        <v>0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483"/>
      <c r="G36" s="483"/>
      <c r="H36" s="483"/>
      <c r="I36" s="483"/>
      <c r="J36" s="427">
        <f>SUM(F36:I36)</f>
        <v>0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483"/>
      <c r="G37" s="483"/>
      <c r="H37" s="483"/>
      <c r="I37" s="483"/>
      <c r="J37" s="427">
        <f>SUM(F37:I37)</f>
        <v>0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0</v>
      </c>
      <c r="H38" s="421">
        <f>SUM(H39:H42)</f>
        <v>0</v>
      </c>
      <c r="I38" s="421">
        <f>SUM(I39:I42)</f>
        <v>0</v>
      </c>
      <c r="J38" s="414">
        <f t="shared" si="1"/>
        <v>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17"/>
      <c r="G39" s="417"/>
      <c r="H39" s="417"/>
      <c r="I39" s="417"/>
      <c r="J39" s="427">
        <f t="shared" si="1"/>
        <v>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483"/>
      <c r="G40" s="483"/>
      <c r="H40" s="483"/>
      <c r="I40" s="483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483"/>
      <c r="G41" s="483"/>
      <c r="H41" s="483"/>
      <c r="I41" s="483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483"/>
      <c r="G42" s="483"/>
      <c r="H42" s="483"/>
      <c r="I42" s="483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0</v>
      </c>
      <c r="H43" s="421">
        <f>SUM(H44:H54)</f>
        <v>0</v>
      </c>
      <c r="I43" s="421">
        <f>SUM(I44:I54)</f>
        <v>0</v>
      </c>
      <c r="J43" s="433">
        <f>SUM(F43:I43)</f>
        <v>0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483"/>
      <c r="G44" s="483"/>
      <c r="H44" s="483"/>
      <c r="I44" s="483"/>
      <c r="J44" s="427">
        <f>SUM(F44:I44)</f>
        <v>0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483"/>
      <c r="G45" s="483"/>
      <c r="H45" s="483"/>
      <c r="I45" s="483"/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483"/>
      <c r="G46" s="483"/>
      <c r="H46" s="483"/>
      <c r="I46" s="483"/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483"/>
      <c r="G47" s="483"/>
      <c r="H47" s="483"/>
      <c r="I47" s="483"/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483"/>
      <c r="G48" s="483"/>
      <c r="H48" s="483"/>
      <c r="I48" s="483"/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483"/>
      <c r="G49" s="483"/>
      <c r="H49" s="483"/>
      <c r="I49" s="483"/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483"/>
      <c r="G50" s="483"/>
      <c r="H50" s="483"/>
      <c r="I50" s="483"/>
      <c r="J50" s="437">
        <f t="shared" si="1"/>
        <v>0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483"/>
      <c r="G51" s="483"/>
      <c r="H51" s="483"/>
      <c r="I51" s="483"/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483"/>
      <c r="G52" s="483"/>
      <c r="H52" s="483"/>
      <c r="I52" s="483"/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483"/>
      <c r="G53" s="483"/>
      <c r="H53" s="483"/>
      <c r="I53" s="483"/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483"/>
      <c r="G54" s="483"/>
      <c r="H54" s="483"/>
      <c r="I54" s="483"/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0</v>
      </c>
      <c r="H55" s="442">
        <f>SUM(H56:H64)</f>
        <v>0</v>
      </c>
      <c r="I55" s="442">
        <f>SUM(I56:I64)</f>
        <v>0</v>
      </c>
      <c r="J55" s="433">
        <f>SUM(F55:F55:I55)</f>
        <v>0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483"/>
      <c r="G56" s="483"/>
      <c r="H56" s="483"/>
      <c r="I56" s="483"/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483"/>
      <c r="G57" s="483"/>
      <c r="H57" s="483"/>
      <c r="I57" s="483"/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483"/>
      <c r="G58" s="483"/>
      <c r="H58" s="483"/>
      <c r="I58" s="483"/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483"/>
      <c r="G59" s="483"/>
      <c r="H59" s="483"/>
      <c r="I59" s="483"/>
      <c r="J59" s="403">
        <f>(I59+H59+G59+F59)</f>
        <v>0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483"/>
      <c r="G60" s="483"/>
      <c r="H60" s="483"/>
      <c r="I60" s="483"/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483"/>
      <c r="G61" s="483"/>
      <c r="H61" s="483"/>
      <c r="I61" s="483"/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483"/>
      <c r="G62" s="483"/>
      <c r="H62" s="483"/>
      <c r="I62" s="483"/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483"/>
      <c r="G63" s="483"/>
      <c r="H63" s="483"/>
      <c r="I63" s="483"/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483"/>
      <c r="G64" s="483"/>
      <c r="H64" s="483"/>
      <c r="I64" s="483"/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1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0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0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483"/>
      <c r="G71" s="483"/>
      <c r="H71" s="483"/>
      <c r="I71" s="483"/>
      <c r="J71" s="437">
        <f>SUM(F71:I71)</f>
        <v>0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1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1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483"/>
      <c r="G73" s="483"/>
      <c r="H73" s="483"/>
      <c r="I73" s="483"/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483"/>
      <c r="G74" s="483"/>
      <c r="H74" s="483"/>
      <c r="I74" s="483"/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483">
        <v>1</v>
      </c>
      <c r="G75" s="483"/>
      <c r="H75" s="483"/>
      <c r="I75" s="483"/>
      <c r="J75" s="457">
        <f t="shared" si="2"/>
        <v>1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42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554"/>
      <c r="G77" s="554"/>
      <c r="H77" s="554"/>
      <c r="I77" s="554"/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1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1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554"/>
      <c r="G79" s="554"/>
      <c r="H79" s="554"/>
      <c r="I79" s="554"/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554"/>
      <c r="G80" s="554"/>
      <c r="H80" s="554"/>
      <c r="I80" s="554"/>
      <c r="J80" s="468">
        <f>SUM(F80:I80)</f>
        <v>0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554"/>
      <c r="G81" s="554"/>
      <c r="H81" s="554"/>
      <c r="I81" s="554"/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554"/>
      <c r="G82" s="554"/>
      <c r="H82" s="554"/>
      <c r="I82" s="554"/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554">
        <v>1</v>
      </c>
      <c r="G83" s="554"/>
      <c r="H83" s="554"/>
      <c r="I83" s="554"/>
      <c r="J83" s="468">
        <f t="shared" si="2"/>
        <v>1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554"/>
      <c r="G84" s="554"/>
      <c r="H84" s="554"/>
      <c r="I84" s="554"/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554"/>
      <c r="G85" s="554"/>
      <c r="H85" s="554"/>
      <c r="I85" s="554"/>
      <c r="J85" s="468">
        <f t="shared" si="2"/>
        <v>0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554"/>
      <c r="G86" s="554"/>
      <c r="H86" s="554"/>
      <c r="I86" s="554"/>
      <c r="J86" s="468">
        <f t="shared" si="2"/>
        <v>0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0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536"/>
      <c r="H91" s="872">
        <f>SUM(F91:G91)</f>
        <v>0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536"/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536"/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74"/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15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0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/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/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/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/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85"/>
      <c r="J104" s="88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0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/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/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/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/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85"/>
      <c r="J110" s="88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/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/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/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/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85"/>
      <c r="J116" s="88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/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/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85"/>
      <c r="J120" s="88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/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/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85"/>
      <c r="J124" s="88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0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/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/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/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/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85"/>
      <c r="J130" s="88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0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85"/>
      <c r="J132" s="88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85"/>
      <c r="J133" s="88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85"/>
      <c r="J134" s="88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85"/>
      <c r="J135" s="88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85"/>
      <c r="J136" s="88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85"/>
      <c r="J139" s="88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85"/>
      <c r="J140" s="88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85"/>
      <c r="J141" s="88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85"/>
      <c r="J142" s="88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85"/>
      <c r="J144" s="88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85"/>
      <c r="J145" s="88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85"/>
      <c r="J146" s="88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85"/>
      <c r="J147" s="88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85"/>
      <c r="J149" s="88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85"/>
      <c r="J150" s="88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85"/>
      <c r="J151" s="88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85"/>
      <c r="J152" s="88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85"/>
      <c r="J154" s="88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85"/>
      <c r="J155" s="88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85"/>
      <c r="J156" s="88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85"/>
      <c r="J157" s="88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85"/>
      <c r="J159" s="88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85"/>
      <c r="J160" s="88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85"/>
      <c r="J161" s="88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85"/>
      <c r="J162" s="88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85"/>
      <c r="J164" s="88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88"/>
      <c r="J165" s="888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85"/>
      <c r="J166" s="88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85"/>
      <c r="J167" s="88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85"/>
      <c r="J169" s="88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85"/>
      <c r="J170" s="88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85"/>
      <c r="J171" s="88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85"/>
      <c r="J172" s="88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15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85"/>
      <c r="J174" s="88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85"/>
      <c r="J175" s="88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85"/>
      <c r="J176" s="88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85"/>
      <c r="J177" s="88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85"/>
      <c r="J178" s="88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85"/>
      <c r="J179" s="88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85"/>
      <c r="J180" s="88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85"/>
      <c r="J181" s="88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85"/>
      <c r="J182" s="88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85"/>
      <c r="J183" s="88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85"/>
      <c r="J184" s="88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85"/>
      <c r="J185" s="88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85"/>
      <c r="J186" s="88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85"/>
      <c r="J187" s="88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85"/>
      <c r="J188" s="88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85"/>
      <c r="J189" s="88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85"/>
      <c r="J190" s="88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85"/>
      <c r="J191" s="88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85"/>
      <c r="J192" s="88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85"/>
      <c r="J193" s="88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85"/>
      <c r="J194" s="88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85"/>
      <c r="J195" s="88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85"/>
      <c r="J196" s="88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85"/>
      <c r="J197" s="88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85"/>
      <c r="J198" s="88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85"/>
      <c r="J199" s="88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85"/>
      <c r="J200" s="88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85"/>
      <c r="J201" s="88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85"/>
      <c r="J202" s="88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85"/>
      <c r="J203" s="88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85"/>
      <c r="J204" s="88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85"/>
      <c r="J205" s="88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85"/>
      <c r="J206" s="88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85"/>
      <c r="J207" s="88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61"/>
      <c r="J208" s="861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61">
        <v>13</v>
      </c>
      <c r="J209" s="861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61">
        <v>2</v>
      </c>
      <c r="J210" s="861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0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61"/>
      <c r="J212" s="861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61"/>
      <c r="J213" s="861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73"/>
      <c r="J214" s="874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61"/>
      <c r="J216" s="861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71"/>
      <c r="J217" s="871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0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83"/>
      <c r="J219" s="884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73"/>
      <c r="J220" s="874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73"/>
      <c r="J221" s="874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73"/>
      <c r="J222" s="874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0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71"/>
      <c r="J224" s="871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61"/>
      <c r="J225" s="861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61"/>
      <c r="J226" s="861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0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73"/>
      <c r="J228" s="874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73"/>
      <c r="J229" s="874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73"/>
      <c r="J230" s="874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73"/>
      <c r="J231" s="874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0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73"/>
      <c r="J233" s="874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73"/>
      <c r="J234" s="874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73"/>
      <c r="J235" s="874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73"/>
      <c r="J236" s="874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0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61"/>
      <c r="J238" s="861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71"/>
      <c r="J239" s="871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61"/>
      <c r="J240" s="861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61"/>
      <c r="J241" s="861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61"/>
      <c r="J243" s="861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71"/>
      <c r="J244" s="871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61"/>
      <c r="J245" s="861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43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zoomScale="85" zoomScaleNormal="85" zoomScaleSheetLayoutView="75" workbookViewId="0">
      <selection activeCell="F39" sqref="F39:I42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 t="s">
        <v>278</v>
      </c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279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280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 t="s">
        <v>281</v>
      </c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54</v>
      </c>
      <c r="G10" s="962"/>
      <c r="H10" s="963">
        <f>SUM(F10:G11)</f>
        <v>54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8</v>
      </c>
      <c r="I15" s="471">
        <f>SUM(I16:I17)</f>
        <v>0</v>
      </c>
      <c r="J15" s="955">
        <f>H15+I15</f>
        <v>8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v>8</v>
      </c>
      <c r="I16" s="394"/>
      <c r="J16" s="891">
        <f>(H16+I16)</f>
        <v>8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/>
      <c r="I17" s="394"/>
      <c r="J17" s="886">
        <f>(H17+I17)</f>
        <v>0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0</v>
      </c>
      <c r="G21" s="941"/>
      <c r="H21" s="941"/>
      <c r="I21" s="942"/>
      <c r="J21" s="943">
        <f>(J23+J28+J34+J38+J43+J55+J70+J72+J78)</f>
        <v>12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9</v>
      </c>
      <c r="G22" s="410">
        <f>(G23+G28+G34+G38+G43+G55+G70+G72+G77+G78)</f>
        <v>3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/>
      <c r="G24" s="417"/>
      <c r="H24" s="417"/>
      <c r="I24" s="417"/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/>
      <c r="G25" s="417"/>
      <c r="H25" s="417"/>
      <c r="I25" s="417"/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/>
      <c r="G26" s="417"/>
      <c r="H26" s="417"/>
      <c r="I26" s="417"/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/>
      <c r="G27" s="417"/>
      <c r="H27" s="417"/>
      <c r="I27" s="417"/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0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0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/>
      <c r="G29" s="417"/>
      <c r="H29" s="417"/>
      <c r="I29" s="417"/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/>
      <c r="G30" s="417"/>
      <c r="H30" s="417"/>
      <c r="I30" s="417"/>
      <c r="J30" s="418">
        <f t="shared" si="0"/>
        <v>0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/>
      <c r="G31" s="417"/>
      <c r="H31" s="417"/>
      <c r="I31" s="417"/>
      <c r="J31" s="418">
        <f t="shared" si="0"/>
        <v>0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/>
      <c r="G32" s="417"/>
      <c r="H32" s="417"/>
      <c r="I32" s="417"/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/>
      <c r="G33" s="417"/>
      <c r="H33" s="417"/>
      <c r="I33" s="417"/>
      <c r="J33" s="418">
        <f t="shared" si="0"/>
        <v>0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3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3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26"/>
      <c r="G35" s="426"/>
      <c r="H35" s="426"/>
      <c r="I35" s="426"/>
      <c r="J35" s="427">
        <f t="shared" ref="J35:J54" si="1">SUM(F35:I35)</f>
        <v>0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483">
        <v>3</v>
      </c>
      <c r="G36" s="483"/>
      <c r="H36" s="483"/>
      <c r="I36" s="483"/>
      <c r="J36" s="427">
        <f>SUM(F36:I36)</f>
        <v>3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483"/>
      <c r="G37" s="483"/>
      <c r="H37" s="483"/>
      <c r="I37" s="483"/>
      <c r="J37" s="427">
        <f>SUM(F37:I37)</f>
        <v>0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0</v>
      </c>
      <c r="H38" s="421">
        <f>SUM(H39:H42)</f>
        <v>0</v>
      </c>
      <c r="I38" s="421">
        <f>SUM(I39:I42)</f>
        <v>0</v>
      </c>
      <c r="J38" s="414">
        <f t="shared" si="1"/>
        <v>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17"/>
      <c r="G39" s="417"/>
      <c r="H39" s="417"/>
      <c r="I39" s="417"/>
      <c r="J39" s="427">
        <f t="shared" si="1"/>
        <v>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483"/>
      <c r="G40" s="483"/>
      <c r="H40" s="483"/>
      <c r="I40" s="483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483"/>
      <c r="G41" s="483"/>
      <c r="H41" s="483"/>
      <c r="I41" s="483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483"/>
      <c r="G42" s="483"/>
      <c r="H42" s="483"/>
      <c r="I42" s="483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3</v>
      </c>
      <c r="H43" s="421">
        <f>SUM(H44:H54)</f>
        <v>0</v>
      </c>
      <c r="I43" s="421">
        <f>SUM(I44:I54)</f>
        <v>0</v>
      </c>
      <c r="J43" s="433">
        <f>SUM(F43:I43)</f>
        <v>3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483"/>
      <c r="G44" s="483">
        <v>2</v>
      </c>
      <c r="H44" s="483"/>
      <c r="I44" s="483"/>
      <c r="J44" s="427">
        <f>SUM(F44:I44)</f>
        <v>2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483"/>
      <c r="G45" s="483"/>
      <c r="H45" s="483"/>
      <c r="I45" s="483"/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483"/>
      <c r="G46" s="483"/>
      <c r="H46" s="483"/>
      <c r="I46" s="483"/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483"/>
      <c r="G47" s="483"/>
      <c r="H47" s="483"/>
      <c r="I47" s="483"/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483"/>
      <c r="G48" s="483"/>
      <c r="H48" s="483"/>
      <c r="I48" s="483"/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483"/>
      <c r="G49" s="483"/>
      <c r="H49" s="483"/>
      <c r="I49" s="483"/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483"/>
      <c r="G50" s="483">
        <v>1</v>
      </c>
      <c r="H50" s="483"/>
      <c r="I50" s="483"/>
      <c r="J50" s="437">
        <f t="shared" si="1"/>
        <v>1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483"/>
      <c r="G51" s="483"/>
      <c r="H51" s="483"/>
      <c r="I51" s="483"/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483"/>
      <c r="G52" s="483"/>
      <c r="H52" s="483"/>
      <c r="I52" s="483"/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483"/>
      <c r="G53" s="483"/>
      <c r="H53" s="483"/>
      <c r="I53" s="483"/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483"/>
      <c r="G54" s="483"/>
      <c r="H54" s="483"/>
      <c r="I54" s="483"/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0</v>
      </c>
      <c r="H55" s="442">
        <f>SUM(H56:H64)</f>
        <v>0</v>
      </c>
      <c r="I55" s="442">
        <f>SUM(I56:I64)</f>
        <v>0</v>
      </c>
      <c r="J55" s="433">
        <f>SUM(F55:F55:I55)</f>
        <v>0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483"/>
      <c r="G56" s="483"/>
      <c r="H56" s="483"/>
      <c r="I56" s="483"/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483"/>
      <c r="G57" s="483"/>
      <c r="H57" s="483"/>
      <c r="I57" s="483"/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483"/>
      <c r="G58" s="483"/>
      <c r="H58" s="483"/>
      <c r="I58" s="483"/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483"/>
      <c r="G59" s="483"/>
      <c r="H59" s="483"/>
      <c r="I59" s="483"/>
      <c r="J59" s="403">
        <f>(I59+H59+G59+F59)</f>
        <v>0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483"/>
      <c r="G60" s="483"/>
      <c r="H60" s="483"/>
      <c r="I60" s="483"/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483"/>
      <c r="G61" s="483"/>
      <c r="H61" s="483"/>
      <c r="I61" s="483"/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483"/>
      <c r="G62" s="483"/>
      <c r="H62" s="483"/>
      <c r="I62" s="483"/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483"/>
      <c r="G63" s="483"/>
      <c r="H63" s="483"/>
      <c r="I63" s="483"/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483"/>
      <c r="G64" s="483"/>
      <c r="H64" s="483"/>
      <c r="I64" s="483"/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6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0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0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483"/>
      <c r="G71" s="483"/>
      <c r="H71" s="483"/>
      <c r="I71" s="483"/>
      <c r="J71" s="437">
        <f>SUM(F71:I71)</f>
        <v>0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0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0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483"/>
      <c r="G73" s="483"/>
      <c r="H73" s="483"/>
      <c r="I73" s="483"/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483"/>
      <c r="G74" s="483"/>
      <c r="H74" s="483"/>
      <c r="I74" s="483"/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483"/>
      <c r="G75" s="483"/>
      <c r="H75" s="483"/>
      <c r="I75" s="483"/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56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554"/>
      <c r="G77" s="554"/>
      <c r="H77" s="554"/>
      <c r="I77" s="554"/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6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6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554"/>
      <c r="G79" s="554"/>
      <c r="H79" s="554"/>
      <c r="I79" s="554"/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554">
        <v>2</v>
      </c>
      <c r="G80" s="554"/>
      <c r="H80" s="554"/>
      <c r="I80" s="554"/>
      <c r="J80" s="468">
        <f>SUM(F80:I80)</f>
        <v>2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554"/>
      <c r="G81" s="554"/>
      <c r="H81" s="554"/>
      <c r="I81" s="554"/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554"/>
      <c r="G82" s="554"/>
      <c r="H82" s="554"/>
      <c r="I82" s="554"/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554"/>
      <c r="G83" s="554"/>
      <c r="H83" s="554"/>
      <c r="I83" s="554"/>
      <c r="J83" s="468">
        <f t="shared" si="2"/>
        <v>0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554">
        <v>2</v>
      </c>
      <c r="G84" s="554"/>
      <c r="H84" s="554"/>
      <c r="I84" s="554"/>
      <c r="J84" s="468">
        <f t="shared" si="2"/>
        <v>2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554">
        <v>1</v>
      </c>
      <c r="G85" s="554"/>
      <c r="H85" s="554"/>
      <c r="I85" s="554"/>
      <c r="J85" s="468">
        <f t="shared" si="2"/>
        <v>1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554">
        <v>1</v>
      </c>
      <c r="G86" s="554"/>
      <c r="H86" s="554"/>
      <c r="I86" s="554"/>
      <c r="J86" s="468">
        <f t="shared" si="2"/>
        <v>1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0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536"/>
      <c r="H91" s="872">
        <f>SUM(F91:G91)</f>
        <v>0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536"/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536"/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74"/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202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0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/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/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/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/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85"/>
      <c r="J104" s="88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0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/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/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/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/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85"/>
      <c r="J110" s="88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/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/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/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/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85"/>
      <c r="J116" s="88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/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/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85"/>
      <c r="J120" s="88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/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/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85"/>
      <c r="J124" s="88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0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/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/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/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/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85"/>
      <c r="J130" s="88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0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85"/>
      <c r="J132" s="88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85"/>
      <c r="J133" s="88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85"/>
      <c r="J134" s="88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85"/>
      <c r="J135" s="88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85"/>
      <c r="J136" s="88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85"/>
      <c r="J139" s="88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85"/>
      <c r="J140" s="88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85"/>
      <c r="J141" s="88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85"/>
      <c r="J142" s="88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85"/>
      <c r="J144" s="88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85"/>
      <c r="J145" s="88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85"/>
      <c r="J146" s="88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85"/>
      <c r="J147" s="88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85"/>
      <c r="J149" s="88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85"/>
      <c r="J150" s="88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85"/>
      <c r="J151" s="88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85"/>
      <c r="J152" s="88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85"/>
      <c r="J154" s="88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85"/>
      <c r="J155" s="88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85"/>
      <c r="J156" s="88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85"/>
      <c r="J157" s="88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85"/>
      <c r="J159" s="88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85"/>
      <c r="J160" s="88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85"/>
      <c r="J161" s="88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85"/>
      <c r="J162" s="88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85"/>
      <c r="J164" s="88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88"/>
      <c r="J165" s="888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85"/>
      <c r="J166" s="88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85"/>
      <c r="J167" s="88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85"/>
      <c r="J169" s="88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85"/>
      <c r="J170" s="88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85"/>
      <c r="J171" s="88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85"/>
      <c r="J172" s="88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1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85"/>
      <c r="J174" s="88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85"/>
      <c r="J175" s="88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85"/>
      <c r="J176" s="88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85"/>
      <c r="J177" s="88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85"/>
      <c r="J178" s="88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85"/>
      <c r="J179" s="88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85"/>
      <c r="J180" s="88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85"/>
      <c r="J181" s="88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85"/>
      <c r="J182" s="88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85"/>
      <c r="J183" s="88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85"/>
      <c r="J184" s="88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85"/>
      <c r="J185" s="88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85"/>
      <c r="J186" s="88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85"/>
      <c r="J187" s="88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85"/>
      <c r="J188" s="88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85"/>
      <c r="J189" s="88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85"/>
      <c r="J190" s="88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85"/>
      <c r="J191" s="88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85"/>
      <c r="J192" s="88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85"/>
      <c r="J193" s="88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85"/>
      <c r="J194" s="88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85"/>
      <c r="J195" s="88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85"/>
      <c r="J196" s="88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85"/>
      <c r="J197" s="88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85"/>
      <c r="J198" s="88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85"/>
      <c r="J199" s="88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85"/>
      <c r="J200" s="88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85"/>
      <c r="J201" s="88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85"/>
      <c r="J202" s="88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85"/>
      <c r="J203" s="88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85"/>
      <c r="J204" s="88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85"/>
      <c r="J205" s="88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85"/>
      <c r="J206" s="88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85"/>
      <c r="J207" s="88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61"/>
      <c r="J208" s="861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61"/>
      <c r="J209" s="861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61">
        <v>1</v>
      </c>
      <c r="J210" s="861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4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61">
        <v>4</v>
      </c>
      <c r="J212" s="861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61"/>
      <c r="J213" s="861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73"/>
      <c r="J214" s="874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61"/>
      <c r="J216" s="861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71"/>
      <c r="J217" s="871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0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83"/>
      <c r="J219" s="884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73"/>
      <c r="J220" s="874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73"/>
      <c r="J221" s="874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73"/>
      <c r="J222" s="874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5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71">
        <v>3</v>
      </c>
      <c r="J224" s="871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61"/>
      <c r="J225" s="861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61">
        <v>2</v>
      </c>
      <c r="J226" s="861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7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73">
        <v>3</v>
      </c>
      <c r="J228" s="874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73"/>
      <c r="J229" s="874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73">
        <v>4</v>
      </c>
      <c r="J230" s="874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73"/>
      <c r="J231" s="874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6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73">
        <v>2</v>
      </c>
      <c r="J233" s="874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73"/>
      <c r="J234" s="874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73">
        <v>2</v>
      </c>
      <c r="J235" s="874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73">
        <v>2</v>
      </c>
      <c r="J236" s="874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179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61"/>
      <c r="J238" s="861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71">
        <v>89</v>
      </c>
      <c r="J239" s="871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61">
        <v>89</v>
      </c>
      <c r="J240" s="861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61">
        <v>1</v>
      </c>
      <c r="J241" s="861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61"/>
      <c r="J243" s="861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71"/>
      <c r="J244" s="871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61"/>
      <c r="J245" s="861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62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6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R258"/>
  <sheetViews>
    <sheetView showGridLines="0" showRowColHeaders="0" showZeros="0" zoomScale="85" zoomScaleNormal="85" zoomScaleSheetLayoutView="75" workbookViewId="0">
      <selection activeCell="F39" sqref="F39:I42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 t="s">
        <v>255</v>
      </c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276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277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>
        <v>44348</v>
      </c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239</v>
      </c>
      <c r="G10" s="962"/>
      <c r="H10" s="963">
        <f>SUM(F10:G11)</f>
        <v>239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23</v>
      </c>
      <c r="I15" s="471">
        <f>SUM(I16:I17)</f>
        <v>1</v>
      </c>
      <c r="J15" s="955">
        <f>H15+I15</f>
        <v>24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v>9</v>
      </c>
      <c r="I16" s="394"/>
      <c r="J16" s="891">
        <f>(H16+I16)</f>
        <v>9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>
        <v>14</v>
      </c>
      <c r="I17" s="394">
        <v>1</v>
      </c>
      <c r="J17" s="886">
        <f>(H17+I17)</f>
        <v>15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1</v>
      </c>
      <c r="G21" s="941"/>
      <c r="H21" s="941"/>
      <c r="I21" s="942"/>
      <c r="J21" s="943">
        <f>(J23+J28+J34+J38+J43+J55+J70+J72+J78)</f>
        <v>10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9</v>
      </c>
      <c r="G22" s="410">
        <f>(G23+G28+G34+G38+G43+G55+G70+G72+G77+G78)</f>
        <v>1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/>
      <c r="G24" s="417"/>
      <c r="H24" s="417"/>
      <c r="I24" s="417"/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/>
      <c r="G25" s="417"/>
      <c r="H25" s="417"/>
      <c r="I25" s="417"/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/>
      <c r="G26" s="417"/>
      <c r="H26" s="417"/>
      <c r="I26" s="417"/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/>
      <c r="G27" s="417"/>
      <c r="H27" s="417"/>
      <c r="I27" s="417"/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1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1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/>
      <c r="G29" s="417"/>
      <c r="H29" s="417"/>
      <c r="I29" s="417"/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/>
      <c r="G30" s="417"/>
      <c r="H30" s="417"/>
      <c r="I30" s="417"/>
      <c r="J30" s="418">
        <f t="shared" si="0"/>
        <v>0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>
        <v>1</v>
      </c>
      <c r="G31" s="417"/>
      <c r="H31" s="417"/>
      <c r="I31" s="417"/>
      <c r="J31" s="418">
        <f t="shared" si="0"/>
        <v>1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/>
      <c r="G32" s="417"/>
      <c r="H32" s="417"/>
      <c r="I32" s="417"/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/>
      <c r="G33" s="417"/>
      <c r="H33" s="417"/>
      <c r="I33" s="417"/>
      <c r="J33" s="418">
        <f t="shared" si="0"/>
        <v>0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3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3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26"/>
      <c r="G35" s="426"/>
      <c r="H35" s="426"/>
      <c r="I35" s="426"/>
      <c r="J35" s="427">
        <f t="shared" ref="J35:J54" si="1">SUM(F35:I35)</f>
        <v>0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483">
        <v>3</v>
      </c>
      <c r="G36" s="483"/>
      <c r="H36" s="483"/>
      <c r="I36" s="483"/>
      <c r="J36" s="427">
        <f>SUM(F36:I36)</f>
        <v>3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483"/>
      <c r="G37" s="483"/>
      <c r="H37" s="483"/>
      <c r="I37" s="483"/>
      <c r="J37" s="427">
        <f>SUM(F37:I37)</f>
        <v>0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0</v>
      </c>
      <c r="H38" s="421">
        <f>SUM(H39:H42)</f>
        <v>0</v>
      </c>
      <c r="I38" s="421">
        <f>SUM(I39:I42)</f>
        <v>0</v>
      </c>
      <c r="J38" s="414">
        <f t="shared" si="1"/>
        <v>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17"/>
      <c r="G39" s="417"/>
      <c r="H39" s="417"/>
      <c r="I39" s="417"/>
      <c r="J39" s="427">
        <f t="shared" si="1"/>
        <v>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483"/>
      <c r="G40" s="483"/>
      <c r="H40" s="483"/>
      <c r="I40" s="483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483"/>
      <c r="G41" s="483"/>
      <c r="H41" s="483"/>
      <c r="I41" s="483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483"/>
      <c r="G42" s="483"/>
      <c r="H42" s="483"/>
      <c r="I42" s="483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1</v>
      </c>
      <c r="H43" s="421">
        <f>SUM(H44:H54)</f>
        <v>0</v>
      </c>
      <c r="I43" s="421">
        <f>SUM(I44:I54)</f>
        <v>0</v>
      </c>
      <c r="J43" s="433">
        <f>SUM(F43:I43)</f>
        <v>1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483"/>
      <c r="G44" s="483"/>
      <c r="H44" s="483"/>
      <c r="I44" s="483"/>
      <c r="J44" s="427">
        <f>SUM(F44:I44)</f>
        <v>0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483"/>
      <c r="G45" s="483"/>
      <c r="H45" s="483"/>
      <c r="I45" s="483"/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483"/>
      <c r="G46" s="483"/>
      <c r="H46" s="483"/>
      <c r="I46" s="483"/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483"/>
      <c r="G47" s="483"/>
      <c r="H47" s="483"/>
      <c r="I47" s="483"/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483"/>
      <c r="G48" s="483"/>
      <c r="H48" s="483"/>
      <c r="I48" s="483"/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483"/>
      <c r="G49" s="483">
        <v>1</v>
      </c>
      <c r="H49" s="483"/>
      <c r="I49" s="483"/>
      <c r="J49" s="437">
        <f t="shared" si="1"/>
        <v>1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483"/>
      <c r="G50" s="483"/>
      <c r="H50" s="483"/>
      <c r="I50" s="483"/>
      <c r="J50" s="437">
        <f t="shared" si="1"/>
        <v>0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483"/>
      <c r="G51" s="483"/>
      <c r="H51" s="483"/>
      <c r="I51" s="483"/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483"/>
      <c r="G52" s="483"/>
      <c r="H52" s="483"/>
      <c r="I52" s="483"/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483"/>
      <c r="G53" s="483"/>
      <c r="H53" s="483"/>
      <c r="I53" s="483"/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483"/>
      <c r="G54" s="483"/>
      <c r="H54" s="483"/>
      <c r="I54" s="483"/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0</v>
      </c>
      <c r="H55" s="442">
        <f>SUM(H56:H64)</f>
        <v>0</v>
      </c>
      <c r="I55" s="442">
        <f>SUM(I56:I64)</f>
        <v>0</v>
      </c>
      <c r="J55" s="433">
        <f>SUM(F55:F55:I55)</f>
        <v>0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483"/>
      <c r="G56" s="483"/>
      <c r="H56" s="483"/>
      <c r="I56" s="483"/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483"/>
      <c r="G57" s="483"/>
      <c r="H57" s="483"/>
      <c r="I57" s="483"/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483"/>
      <c r="G58" s="483"/>
      <c r="H58" s="483"/>
      <c r="I58" s="483"/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483"/>
      <c r="G59" s="483"/>
      <c r="H59" s="483"/>
      <c r="I59" s="483"/>
      <c r="J59" s="403">
        <f>(I59+H59+G59+F59)</f>
        <v>0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483"/>
      <c r="G60" s="483"/>
      <c r="H60" s="483"/>
      <c r="I60" s="483"/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483"/>
      <c r="G61" s="483"/>
      <c r="H61" s="483"/>
      <c r="I61" s="483"/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483"/>
      <c r="G62" s="483"/>
      <c r="H62" s="483"/>
      <c r="I62" s="483"/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483"/>
      <c r="G63" s="483"/>
      <c r="H63" s="483"/>
      <c r="I63" s="483"/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483"/>
      <c r="G64" s="483"/>
      <c r="H64" s="483"/>
      <c r="I64" s="483"/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4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1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1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483">
        <v>1</v>
      </c>
      <c r="G71" s="483"/>
      <c r="H71" s="483"/>
      <c r="I71" s="483"/>
      <c r="J71" s="437">
        <f>SUM(F71:I71)</f>
        <v>1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1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1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483"/>
      <c r="G73" s="483"/>
      <c r="H73" s="483"/>
      <c r="I73" s="483"/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483">
        <v>1</v>
      </c>
      <c r="G74" s="483"/>
      <c r="H74" s="483"/>
      <c r="I74" s="483"/>
      <c r="J74" s="437">
        <f t="shared" si="2"/>
        <v>1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483"/>
      <c r="G75" s="483"/>
      <c r="H75" s="483"/>
      <c r="I75" s="483"/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258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554"/>
      <c r="G77" s="554"/>
      <c r="H77" s="554"/>
      <c r="I77" s="554"/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3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3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554"/>
      <c r="G79" s="554"/>
      <c r="H79" s="554"/>
      <c r="I79" s="554"/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554">
        <v>1</v>
      </c>
      <c r="G80" s="554"/>
      <c r="H80" s="554"/>
      <c r="I80" s="554"/>
      <c r="J80" s="468">
        <f>SUM(F80:I80)</f>
        <v>1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554"/>
      <c r="G81" s="554"/>
      <c r="H81" s="554"/>
      <c r="I81" s="554"/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554"/>
      <c r="G82" s="554"/>
      <c r="H82" s="554"/>
      <c r="I82" s="554"/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554"/>
      <c r="G83" s="554"/>
      <c r="H83" s="554"/>
      <c r="I83" s="554"/>
      <c r="J83" s="468">
        <f t="shared" si="2"/>
        <v>0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554"/>
      <c r="G84" s="554"/>
      <c r="H84" s="554"/>
      <c r="I84" s="554"/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554">
        <v>1</v>
      </c>
      <c r="G85" s="554"/>
      <c r="H85" s="554"/>
      <c r="I85" s="554"/>
      <c r="J85" s="468">
        <f t="shared" si="2"/>
        <v>1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554">
        <v>1</v>
      </c>
      <c r="G86" s="554"/>
      <c r="H86" s="554"/>
      <c r="I86" s="554"/>
      <c r="J86" s="468">
        <f t="shared" si="2"/>
        <v>1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0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536"/>
      <c r="H91" s="872">
        <f>SUM(F91:G91)</f>
        <v>0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536"/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536"/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74"/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64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2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/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/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/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/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85"/>
      <c r="J104" s="88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1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>
        <v>1</v>
      </c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/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/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/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85"/>
      <c r="J110" s="88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/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/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/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/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85"/>
      <c r="J116" s="88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/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/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85"/>
      <c r="J120" s="88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/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/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85"/>
      <c r="J124" s="88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0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/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/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/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/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85"/>
      <c r="J130" s="88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1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85"/>
      <c r="J132" s="88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85"/>
      <c r="J133" s="88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85">
        <v>1</v>
      </c>
      <c r="J134" s="88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85"/>
      <c r="J135" s="88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85"/>
      <c r="J136" s="88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85"/>
      <c r="J139" s="88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85"/>
      <c r="J140" s="88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85"/>
      <c r="J141" s="88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85"/>
      <c r="J142" s="88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85"/>
      <c r="J144" s="88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85"/>
      <c r="J145" s="88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85"/>
      <c r="J146" s="88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85"/>
      <c r="J147" s="88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85"/>
      <c r="J149" s="88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85"/>
      <c r="J150" s="88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85"/>
      <c r="J151" s="88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85"/>
      <c r="J152" s="88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85"/>
      <c r="J154" s="88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85"/>
      <c r="J155" s="88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85"/>
      <c r="J156" s="88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85"/>
      <c r="J157" s="88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85"/>
      <c r="J159" s="88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85"/>
      <c r="J160" s="88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85"/>
      <c r="J161" s="88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85"/>
      <c r="J162" s="88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85"/>
      <c r="J164" s="88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88"/>
      <c r="J165" s="888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85"/>
      <c r="J166" s="88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85"/>
      <c r="J167" s="88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85"/>
      <c r="J169" s="88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85"/>
      <c r="J170" s="88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85"/>
      <c r="J171" s="88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85"/>
      <c r="J172" s="88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7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85"/>
      <c r="J174" s="88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85">
        <v>1</v>
      </c>
      <c r="J175" s="88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85"/>
      <c r="J176" s="88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85"/>
      <c r="J177" s="88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85"/>
      <c r="J178" s="88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85"/>
      <c r="J179" s="88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85"/>
      <c r="J180" s="88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85"/>
      <c r="J181" s="88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85"/>
      <c r="J182" s="88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85"/>
      <c r="J183" s="88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85"/>
      <c r="J184" s="88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85"/>
      <c r="J185" s="88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85"/>
      <c r="J186" s="88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85"/>
      <c r="J187" s="88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85"/>
      <c r="J188" s="88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85"/>
      <c r="J189" s="88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85"/>
      <c r="J190" s="88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85"/>
      <c r="J191" s="88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85"/>
      <c r="J192" s="88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85"/>
      <c r="J193" s="88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85"/>
      <c r="J194" s="88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85"/>
      <c r="J195" s="88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85"/>
      <c r="J196" s="88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85"/>
      <c r="J197" s="88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85"/>
      <c r="J198" s="88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85"/>
      <c r="J199" s="88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85"/>
      <c r="J200" s="88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85"/>
      <c r="J201" s="88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85"/>
      <c r="J202" s="88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85"/>
      <c r="J203" s="88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85"/>
      <c r="J204" s="88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85"/>
      <c r="J205" s="88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85"/>
      <c r="J206" s="88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85"/>
      <c r="J207" s="88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61"/>
      <c r="J208" s="861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61">
        <v>3</v>
      </c>
      <c r="J209" s="861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61">
        <v>3</v>
      </c>
      <c r="J210" s="861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15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61">
        <v>8</v>
      </c>
      <c r="J212" s="861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61"/>
      <c r="J213" s="861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73">
        <v>7</v>
      </c>
      <c r="J214" s="874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61"/>
      <c r="J216" s="861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71"/>
      <c r="J217" s="871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0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83"/>
      <c r="J219" s="884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73"/>
      <c r="J220" s="874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73"/>
      <c r="J221" s="874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73"/>
      <c r="J222" s="874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8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71">
        <v>5</v>
      </c>
      <c r="J224" s="871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61"/>
      <c r="J225" s="861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61">
        <v>3</v>
      </c>
      <c r="J226" s="861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2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73">
        <v>1</v>
      </c>
      <c r="J228" s="874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73"/>
      <c r="J229" s="874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73">
        <v>1</v>
      </c>
      <c r="J230" s="874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73"/>
      <c r="J231" s="874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0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73"/>
      <c r="J233" s="874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73"/>
      <c r="J234" s="874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73"/>
      <c r="J235" s="874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73"/>
      <c r="J236" s="874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30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61"/>
      <c r="J238" s="861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71">
        <v>16</v>
      </c>
      <c r="J239" s="871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61">
        <v>14</v>
      </c>
      <c r="J240" s="861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61"/>
      <c r="J241" s="861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61"/>
      <c r="J243" s="861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71"/>
      <c r="J244" s="871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61"/>
      <c r="J245" s="861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262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R258"/>
  <sheetViews>
    <sheetView showGridLines="0" showRowColHeaders="0" showZeros="0" zoomScale="85" zoomScaleNormal="85" zoomScaleSheetLayoutView="75" workbookViewId="0">
      <selection activeCell="F39" sqref="F39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 t="s">
        <v>255</v>
      </c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273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274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 t="s">
        <v>275</v>
      </c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127</v>
      </c>
      <c r="G10" s="962"/>
      <c r="H10" s="963">
        <f>SUM(F10:G11)</f>
        <v>127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11</v>
      </c>
      <c r="I15" s="471">
        <f>SUM(I16:I17)</f>
        <v>3</v>
      </c>
      <c r="J15" s="955">
        <f>H15+I15</f>
        <v>14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v>11</v>
      </c>
      <c r="I16" s="394">
        <v>3</v>
      </c>
      <c r="J16" s="891">
        <f>(H16+I16)</f>
        <v>14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/>
      <c r="I17" s="394"/>
      <c r="J17" s="886">
        <f>(H17+I17)</f>
        <v>0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21</v>
      </c>
      <c r="G21" s="941"/>
      <c r="H21" s="941"/>
      <c r="I21" s="942"/>
      <c r="J21" s="943">
        <f>(J23+J28+J34+J38+J43+J55+J70+J72+J78)</f>
        <v>54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41</v>
      </c>
      <c r="G22" s="410">
        <f>(G23+G28+G34+G38+G43+G55+G70+G72+G77+G78)</f>
        <v>6</v>
      </c>
      <c r="H22" s="410">
        <f>(H23+H28+H34+H38+H43+H55+H70+H72+H77+H78)</f>
        <v>7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/>
      <c r="G24" s="417"/>
      <c r="H24" s="417"/>
      <c r="I24" s="417"/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/>
      <c r="G25" s="417"/>
      <c r="H25" s="417"/>
      <c r="I25" s="417"/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/>
      <c r="G26" s="417"/>
      <c r="H26" s="417"/>
      <c r="I26" s="417"/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/>
      <c r="G27" s="417"/>
      <c r="H27" s="417"/>
      <c r="I27" s="417"/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17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17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/>
      <c r="G29" s="417"/>
      <c r="H29" s="417"/>
      <c r="I29" s="417"/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>
        <v>3</v>
      </c>
      <c r="G30" s="417"/>
      <c r="H30" s="417"/>
      <c r="I30" s="417"/>
      <c r="J30" s="418">
        <f t="shared" si="0"/>
        <v>3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>
        <v>14</v>
      </c>
      <c r="G31" s="417"/>
      <c r="H31" s="417"/>
      <c r="I31" s="417"/>
      <c r="J31" s="418">
        <f t="shared" si="0"/>
        <v>14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/>
      <c r="G32" s="417"/>
      <c r="H32" s="417"/>
      <c r="I32" s="417"/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/>
      <c r="G33" s="417"/>
      <c r="H33" s="417"/>
      <c r="I33" s="417"/>
      <c r="J33" s="418">
        <f t="shared" si="0"/>
        <v>0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11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11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26"/>
      <c r="G35" s="426"/>
      <c r="H35" s="426"/>
      <c r="I35" s="426"/>
      <c r="J35" s="427">
        <f t="shared" ref="J35:J54" si="1">SUM(F35:I35)</f>
        <v>0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483">
        <v>11</v>
      </c>
      <c r="G36" s="483"/>
      <c r="H36" s="483"/>
      <c r="I36" s="483"/>
      <c r="J36" s="427">
        <f>SUM(F36:I36)</f>
        <v>11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483"/>
      <c r="G37" s="483"/>
      <c r="H37" s="483"/>
      <c r="I37" s="483"/>
      <c r="J37" s="427">
        <f>SUM(F37:I37)</f>
        <v>0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2</v>
      </c>
      <c r="H38" s="421">
        <f>SUM(H39:H42)</f>
        <v>0</v>
      </c>
      <c r="I38" s="421">
        <f>SUM(I39:I42)</f>
        <v>0</v>
      </c>
      <c r="J38" s="414">
        <f t="shared" si="1"/>
        <v>2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17"/>
      <c r="G39" s="417">
        <v>2</v>
      </c>
      <c r="H39" s="417"/>
      <c r="I39" s="417"/>
      <c r="J39" s="427">
        <f t="shared" si="1"/>
        <v>2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483"/>
      <c r="G40" s="483"/>
      <c r="H40" s="483"/>
      <c r="I40" s="483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483"/>
      <c r="G41" s="483"/>
      <c r="H41" s="483"/>
      <c r="I41" s="483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483"/>
      <c r="G42" s="483"/>
      <c r="H42" s="483"/>
      <c r="I42" s="483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4</v>
      </c>
      <c r="H43" s="421">
        <f>SUM(H44:H54)</f>
        <v>4</v>
      </c>
      <c r="I43" s="421">
        <f>SUM(I44:I54)</f>
        <v>0</v>
      </c>
      <c r="J43" s="433">
        <f>SUM(F43:I43)</f>
        <v>8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483"/>
      <c r="G44" s="483">
        <v>1</v>
      </c>
      <c r="H44" s="483"/>
      <c r="I44" s="483"/>
      <c r="J44" s="427">
        <f>SUM(F44:I44)</f>
        <v>1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483"/>
      <c r="G45" s="483"/>
      <c r="H45" s="483"/>
      <c r="I45" s="483"/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483"/>
      <c r="G46" s="483"/>
      <c r="H46" s="483"/>
      <c r="I46" s="483"/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483"/>
      <c r="G47" s="483">
        <v>2</v>
      </c>
      <c r="H47" s="483"/>
      <c r="I47" s="483"/>
      <c r="J47" s="427">
        <f t="shared" si="1"/>
        <v>2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483"/>
      <c r="G48" s="483">
        <v>1</v>
      </c>
      <c r="H48" s="483"/>
      <c r="I48" s="483"/>
      <c r="J48" s="437">
        <f t="shared" si="1"/>
        <v>1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483"/>
      <c r="G49" s="483"/>
      <c r="H49" s="483"/>
      <c r="I49" s="483"/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483"/>
      <c r="G50" s="483"/>
      <c r="H50" s="483"/>
      <c r="I50" s="483"/>
      <c r="J50" s="437">
        <f t="shared" si="1"/>
        <v>0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483"/>
      <c r="G51" s="483"/>
      <c r="H51" s="483"/>
      <c r="I51" s="483"/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483"/>
      <c r="G52" s="483"/>
      <c r="H52" s="483"/>
      <c r="I52" s="483"/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483"/>
      <c r="G53" s="483"/>
      <c r="H53" s="483"/>
      <c r="I53" s="483"/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483"/>
      <c r="G54" s="483"/>
      <c r="H54" s="483">
        <v>4</v>
      </c>
      <c r="I54" s="483"/>
      <c r="J54" s="437">
        <f t="shared" si="1"/>
        <v>4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0</v>
      </c>
      <c r="H55" s="442">
        <f>SUM(H56:H64)</f>
        <v>3</v>
      </c>
      <c r="I55" s="442">
        <f>SUM(I56:I64)</f>
        <v>0</v>
      </c>
      <c r="J55" s="433">
        <f>SUM(F55:F55:I55)</f>
        <v>3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483"/>
      <c r="G56" s="483"/>
      <c r="H56" s="483"/>
      <c r="I56" s="483"/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483"/>
      <c r="G57" s="483"/>
      <c r="H57" s="483"/>
      <c r="I57" s="483"/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483"/>
      <c r="G58" s="483"/>
      <c r="H58" s="483">
        <v>1</v>
      </c>
      <c r="I58" s="483"/>
      <c r="J58" s="403">
        <f>(I58+H58+G58+F58)</f>
        <v>1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483"/>
      <c r="G59" s="483"/>
      <c r="H59" s="483">
        <v>2</v>
      </c>
      <c r="I59" s="483"/>
      <c r="J59" s="403">
        <f>(I59+H59+G59+F59)</f>
        <v>2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483"/>
      <c r="G60" s="483"/>
      <c r="H60" s="483"/>
      <c r="I60" s="483"/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483"/>
      <c r="G61" s="483"/>
      <c r="H61" s="483"/>
      <c r="I61" s="483"/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483"/>
      <c r="G62" s="483"/>
      <c r="H62" s="483"/>
      <c r="I62" s="483"/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483"/>
      <c r="G63" s="483"/>
      <c r="H63" s="483"/>
      <c r="I63" s="483"/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483"/>
      <c r="G64" s="483"/>
      <c r="H64" s="483"/>
      <c r="I64" s="483"/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11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1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1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483">
        <v>1</v>
      </c>
      <c r="G71" s="483"/>
      <c r="H71" s="483"/>
      <c r="I71" s="483"/>
      <c r="J71" s="437">
        <f>SUM(F71:I71)</f>
        <v>1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0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0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483"/>
      <c r="G73" s="483"/>
      <c r="H73" s="483"/>
      <c r="I73" s="483"/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483"/>
      <c r="G74" s="483"/>
      <c r="H74" s="483"/>
      <c r="I74" s="483"/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483"/>
      <c r="G75" s="483"/>
      <c r="H75" s="483"/>
      <c r="I75" s="483"/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109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554"/>
      <c r="G77" s="554"/>
      <c r="H77" s="554"/>
      <c r="I77" s="554"/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12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12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554"/>
      <c r="G79" s="554"/>
      <c r="H79" s="554"/>
      <c r="I79" s="554"/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554">
        <v>2</v>
      </c>
      <c r="G80" s="554"/>
      <c r="H80" s="554"/>
      <c r="I80" s="554"/>
      <c r="J80" s="468">
        <f>SUM(F80:I80)</f>
        <v>2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554"/>
      <c r="G81" s="554"/>
      <c r="H81" s="554"/>
      <c r="I81" s="554"/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554"/>
      <c r="G82" s="554"/>
      <c r="H82" s="554"/>
      <c r="I82" s="554"/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554">
        <v>1</v>
      </c>
      <c r="G83" s="554"/>
      <c r="H83" s="554"/>
      <c r="I83" s="554"/>
      <c r="J83" s="468">
        <f t="shared" si="2"/>
        <v>1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554"/>
      <c r="G84" s="554"/>
      <c r="H84" s="554"/>
      <c r="I84" s="554"/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554">
        <v>7</v>
      </c>
      <c r="G85" s="554"/>
      <c r="H85" s="554"/>
      <c r="I85" s="554"/>
      <c r="J85" s="468">
        <f t="shared" si="2"/>
        <v>7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554">
        <v>2</v>
      </c>
      <c r="G86" s="554"/>
      <c r="H86" s="554"/>
      <c r="I86" s="554"/>
      <c r="J86" s="468">
        <f t="shared" si="2"/>
        <v>2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0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536"/>
      <c r="H91" s="872">
        <f>SUM(F91:G91)</f>
        <v>0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536"/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536"/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74"/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125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12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3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>
        <v>3</v>
      </c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/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/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/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85"/>
      <c r="J104" s="88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4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>
        <v>3</v>
      </c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/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/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>
        <v>1</v>
      </c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85"/>
      <c r="J110" s="88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/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/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/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/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85"/>
      <c r="J116" s="88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/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/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85"/>
      <c r="J120" s="88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/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/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85"/>
      <c r="J124" s="88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0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/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/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/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/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85"/>
      <c r="J130" s="88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5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85">
        <v>3</v>
      </c>
      <c r="J132" s="88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85"/>
      <c r="J133" s="88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85"/>
      <c r="J134" s="88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85">
        <v>2</v>
      </c>
      <c r="J135" s="88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85"/>
      <c r="J136" s="88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85"/>
      <c r="J139" s="88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85"/>
      <c r="J140" s="88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85"/>
      <c r="J141" s="88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85"/>
      <c r="J142" s="88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85"/>
      <c r="J144" s="88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85"/>
      <c r="J145" s="88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85"/>
      <c r="J146" s="88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85"/>
      <c r="J147" s="88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85"/>
      <c r="J149" s="88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85"/>
      <c r="J150" s="88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85"/>
      <c r="J151" s="88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85"/>
      <c r="J152" s="88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85"/>
      <c r="J154" s="88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85"/>
      <c r="J155" s="88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85"/>
      <c r="J156" s="88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85"/>
      <c r="J157" s="88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85"/>
      <c r="J159" s="88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85"/>
      <c r="J160" s="88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85"/>
      <c r="J161" s="88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85"/>
      <c r="J162" s="88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85"/>
      <c r="J164" s="88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88"/>
      <c r="J165" s="888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85"/>
      <c r="J166" s="88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85"/>
      <c r="J167" s="88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85"/>
      <c r="J169" s="88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85"/>
      <c r="J170" s="88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85"/>
      <c r="J171" s="88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85"/>
      <c r="J172" s="88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44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85"/>
      <c r="J174" s="88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85"/>
      <c r="J175" s="88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85"/>
      <c r="J176" s="88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85"/>
      <c r="J177" s="88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85"/>
      <c r="J178" s="88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85"/>
      <c r="J179" s="88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85"/>
      <c r="J180" s="88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85"/>
      <c r="J181" s="88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85"/>
      <c r="J182" s="88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85"/>
      <c r="J183" s="88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85">
        <v>1</v>
      </c>
      <c r="J184" s="88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85"/>
      <c r="J185" s="88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85"/>
      <c r="J186" s="88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85"/>
      <c r="J187" s="88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85"/>
      <c r="J188" s="88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85"/>
      <c r="J189" s="88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85"/>
      <c r="J190" s="88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85"/>
      <c r="J191" s="88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85"/>
      <c r="J192" s="88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85"/>
      <c r="J193" s="88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85">
        <v>2</v>
      </c>
      <c r="J194" s="88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85"/>
      <c r="J195" s="88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85"/>
      <c r="J196" s="88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85">
        <v>1</v>
      </c>
      <c r="J197" s="88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85">
        <v>1</v>
      </c>
      <c r="J198" s="88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85"/>
      <c r="J199" s="88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85"/>
      <c r="J200" s="88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85"/>
      <c r="J201" s="88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85"/>
      <c r="J202" s="88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85"/>
      <c r="J203" s="88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85"/>
      <c r="J204" s="88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85"/>
      <c r="J205" s="88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85">
        <v>1</v>
      </c>
      <c r="J206" s="88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85"/>
      <c r="J207" s="88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61"/>
      <c r="J208" s="861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61">
        <v>14</v>
      </c>
      <c r="J209" s="861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61">
        <v>24</v>
      </c>
      <c r="J210" s="861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16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61">
        <v>14</v>
      </c>
      <c r="J212" s="861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61"/>
      <c r="J213" s="861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73">
        <v>2</v>
      </c>
      <c r="J214" s="874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61"/>
      <c r="J216" s="861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71"/>
      <c r="J217" s="871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1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83"/>
      <c r="J219" s="884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73"/>
      <c r="J220" s="874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73">
        <v>1</v>
      </c>
      <c r="J221" s="874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73"/>
      <c r="J222" s="874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17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71">
        <v>10</v>
      </c>
      <c r="J224" s="871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61"/>
      <c r="J225" s="861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61">
        <v>7</v>
      </c>
      <c r="J226" s="861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13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73">
        <v>10</v>
      </c>
      <c r="J228" s="874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73"/>
      <c r="J229" s="874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73">
        <v>3</v>
      </c>
      <c r="J230" s="874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73"/>
      <c r="J231" s="874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3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73">
        <v>1</v>
      </c>
      <c r="J233" s="874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73"/>
      <c r="J234" s="874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73">
        <v>2</v>
      </c>
      <c r="J235" s="874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73"/>
      <c r="J236" s="874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12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61"/>
      <c r="J238" s="861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71"/>
      <c r="J239" s="871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61">
        <v>10</v>
      </c>
      <c r="J240" s="861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61">
        <v>2</v>
      </c>
      <c r="J241" s="861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7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61"/>
      <c r="J243" s="861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71">
        <v>7</v>
      </c>
      <c r="J244" s="871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61"/>
      <c r="J245" s="861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120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R258"/>
  <sheetViews>
    <sheetView showGridLines="0" showRowColHeaders="0" showZeros="0" zoomScale="85" zoomScaleNormal="85" zoomScaleSheetLayoutView="75" workbookViewId="0">
      <selection activeCell="F39" sqref="F39:I42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 t="s">
        <v>255</v>
      </c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/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270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271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 t="s">
        <v>272</v>
      </c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372</v>
      </c>
      <c r="G10" s="962"/>
      <c r="H10" s="963">
        <f>SUM(F10:G11)</f>
        <v>372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23</v>
      </c>
      <c r="I15" s="471">
        <f>SUM(I16:I17)</f>
        <v>0</v>
      </c>
      <c r="J15" s="955">
        <f>H15+I15</f>
        <v>23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v>23</v>
      </c>
      <c r="I16" s="394"/>
      <c r="J16" s="891">
        <f>(H16+I16)</f>
        <v>23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/>
      <c r="I17" s="394"/>
      <c r="J17" s="886">
        <f>(H17+I17)</f>
        <v>0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6</v>
      </c>
      <c r="G21" s="941"/>
      <c r="H21" s="941"/>
      <c r="I21" s="942"/>
      <c r="J21" s="943">
        <f>(J23+J28+J34+J38+J43+J55+J70+J72+J78)</f>
        <v>33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31</v>
      </c>
      <c r="G22" s="410">
        <f>(G23+G28+G34+G38+G43+G55+G70+G72+G77+G78)</f>
        <v>2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/>
      <c r="G24" s="417"/>
      <c r="H24" s="417"/>
      <c r="I24" s="417"/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/>
      <c r="G25" s="417"/>
      <c r="H25" s="417"/>
      <c r="I25" s="417"/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/>
      <c r="G26" s="417"/>
      <c r="H26" s="417"/>
      <c r="I26" s="417"/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/>
      <c r="G27" s="417"/>
      <c r="H27" s="417"/>
      <c r="I27" s="417"/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4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4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/>
      <c r="G29" s="417"/>
      <c r="H29" s="417"/>
      <c r="I29" s="417"/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/>
      <c r="G30" s="417"/>
      <c r="H30" s="417"/>
      <c r="I30" s="417"/>
      <c r="J30" s="418">
        <f t="shared" si="0"/>
        <v>0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/>
      <c r="G31" s="417"/>
      <c r="H31" s="417"/>
      <c r="I31" s="417"/>
      <c r="J31" s="418">
        <f t="shared" si="0"/>
        <v>0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/>
      <c r="G32" s="417"/>
      <c r="H32" s="417"/>
      <c r="I32" s="417"/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>
        <v>4</v>
      </c>
      <c r="G33" s="417"/>
      <c r="H33" s="417"/>
      <c r="I33" s="417"/>
      <c r="J33" s="418">
        <f t="shared" si="0"/>
        <v>4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6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6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26">
        <v>1</v>
      </c>
      <c r="G35" s="426"/>
      <c r="H35" s="426"/>
      <c r="I35" s="426"/>
      <c r="J35" s="427">
        <f t="shared" ref="J35:J54" si="1">SUM(F35:I35)</f>
        <v>1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483">
        <v>3</v>
      </c>
      <c r="G36" s="483"/>
      <c r="H36" s="483"/>
      <c r="I36" s="483"/>
      <c r="J36" s="427">
        <f>SUM(F36:I36)</f>
        <v>3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483">
        <v>2</v>
      </c>
      <c r="G37" s="483"/>
      <c r="H37" s="483"/>
      <c r="I37" s="483"/>
      <c r="J37" s="427">
        <f>SUM(F37:I37)</f>
        <v>2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0</v>
      </c>
      <c r="H38" s="421">
        <f>SUM(H39:H42)</f>
        <v>0</v>
      </c>
      <c r="I38" s="421">
        <f>SUM(I39:I42)</f>
        <v>0</v>
      </c>
      <c r="J38" s="414">
        <f t="shared" si="1"/>
        <v>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17"/>
      <c r="G39" s="417"/>
      <c r="H39" s="417"/>
      <c r="I39" s="417"/>
      <c r="J39" s="427">
        <f t="shared" si="1"/>
        <v>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483"/>
      <c r="G40" s="483"/>
      <c r="H40" s="483"/>
      <c r="I40" s="483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483"/>
      <c r="G41" s="483"/>
      <c r="H41" s="483"/>
      <c r="I41" s="483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483"/>
      <c r="G42" s="483"/>
      <c r="H42" s="483"/>
      <c r="I42" s="483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1</v>
      </c>
      <c r="G43" s="421">
        <f>SUM(G44:G54)</f>
        <v>1</v>
      </c>
      <c r="H43" s="421">
        <f>SUM(H44:H54)</f>
        <v>0</v>
      </c>
      <c r="I43" s="421">
        <f>SUM(I44:I54)</f>
        <v>0</v>
      </c>
      <c r="J43" s="433">
        <f>SUM(F43:I43)</f>
        <v>2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483"/>
      <c r="G44" s="483"/>
      <c r="H44" s="483"/>
      <c r="I44" s="483"/>
      <c r="J44" s="427">
        <f>SUM(F44:I44)</f>
        <v>0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483">
        <v>1</v>
      </c>
      <c r="G45" s="483">
        <v>1</v>
      </c>
      <c r="H45" s="483"/>
      <c r="I45" s="483"/>
      <c r="J45" s="427">
        <f t="shared" si="1"/>
        <v>2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483"/>
      <c r="G46" s="483"/>
      <c r="H46" s="483"/>
      <c r="I46" s="483"/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483"/>
      <c r="G47" s="483"/>
      <c r="H47" s="483"/>
      <c r="I47" s="483"/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483"/>
      <c r="G48" s="483"/>
      <c r="H48" s="483"/>
      <c r="I48" s="483"/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483"/>
      <c r="G49" s="483"/>
      <c r="H49" s="483"/>
      <c r="I49" s="483"/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483"/>
      <c r="G50" s="483"/>
      <c r="H50" s="483"/>
      <c r="I50" s="483"/>
      <c r="J50" s="437">
        <f t="shared" si="1"/>
        <v>0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483"/>
      <c r="G51" s="483"/>
      <c r="H51" s="483"/>
      <c r="I51" s="483"/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483"/>
      <c r="G52" s="483"/>
      <c r="H52" s="483"/>
      <c r="I52" s="483"/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483"/>
      <c r="G53" s="483"/>
      <c r="H53" s="483"/>
      <c r="I53" s="483"/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483"/>
      <c r="G54" s="483"/>
      <c r="H54" s="483"/>
      <c r="I54" s="483"/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1</v>
      </c>
      <c r="H55" s="442">
        <f>SUM(H56:H64)</f>
        <v>0</v>
      </c>
      <c r="I55" s="442">
        <f>SUM(I56:I64)</f>
        <v>0</v>
      </c>
      <c r="J55" s="433">
        <f>SUM(F55:F55:I55)</f>
        <v>1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483"/>
      <c r="G56" s="483"/>
      <c r="H56" s="483"/>
      <c r="I56" s="483"/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483"/>
      <c r="G57" s="483"/>
      <c r="H57" s="483"/>
      <c r="I57" s="483"/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483"/>
      <c r="G58" s="483"/>
      <c r="H58" s="483"/>
      <c r="I58" s="483"/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483"/>
      <c r="G59" s="483">
        <v>1</v>
      </c>
      <c r="H59" s="483"/>
      <c r="I59" s="483"/>
      <c r="J59" s="403">
        <f>(I59+H59+G59+F59)</f>
        <v>1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483"/>
      <c r="G60" s="483"/>
      <c r="H60" s="483"/>
      <c r="I60" s="483"/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483"/>
      <c r="G61" s="483"/>
      <c r="H61" s="483"/>
      <c r="I61" s="483"/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483"/>
      <c r="G62" s="483"/>
      <c r="H62" s="483"/>
      <c r="I62" s="483"/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483"/>
      <c r="G63" s="483"/>
      <c r="H63" s="483"/>
      <c r="I63" s="483"/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483"/>
      <c r="G64" s="483"/>
      <c r="H64" s="483"/>
      <c r="I64" s="483"/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12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1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1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483">
        <v>1</v>
      </c>
      <c r="G71" s="483"/>
      <c r="H71" s="483"/>
      <c r="I71" s="483"/>
      <c r="J71" s="437">
        <f>SUM(F71:I71)</f>
        <v>1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2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2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483"/>
      <c r="G73" s="483"/>
      <c r="H73" s="483"/>
      <c r="I73" s="483"/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483"/>
      <c r="G74" s="483"/>
      <c r="H74" s="483"/>
      <c r="I74" s="483"/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483">
        <v>2</v>
      </c>
      <c r="G75" s="483"/>
      <c r="H75" s="483"/>
      <c r="I75" s="483"/>
      <c r="J75" s="457">
        <f t="shared" si="2"/>
        <v>2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377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554"/>
      <c r="G77" s="554"/>
      <c r="H77" s="554"/>
      <c r="I77" s="554"/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17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17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554"/>
      <c r="G79" s="554"/>
      <c r="H79" s="554"/>
      <c r="I79" s="554"/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554">
        <v>7</v>
      </c>
      <c r="G80" s="554"/>
      <c r="H80" s="554"/>
      <c r="I80" s="554"/>
      <c r="J80" s="468">
        <f>SUM(F80:I80)</f>
        <v>7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554"/>
      <c r="G81" s="554"/>
      <c r="H81" s="554"/>
      <c r="I81" s="554"/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554"/>
      <c r="G82" s="554"/>
      <c r="H82" s="554"/>
      <c r="I82" s="554"/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554">
        <v>2</v>
      </c>
      <c r="G83" s="554"/>
      <c r="H83" s="554"/>
      <c r="I83" s="554"/>
      <c r="J83" s="468">
        <f t="shared" si="2"/>
        <v>2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554"/>
      <c r="G84" s="554"/>
      <c r="H84" s="554"/>
      <c r="I84" s="554"/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554">
        <v>8</v>
      </c>
      <c r="G85" s="554"/>
      <c r="H85" s="554"/>
      <c r="I85" s="554"/>
      <c r="J85" s="468">
        <f t="shared" si="2"/>
        <v>8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554"/>
      <c r="G86" s="554"/>
      <c r="H86" s="554"/>
      <c r="I86" s="554"/>
      <c r="J86" s="468">
        <f t="shared" si="2"/>
        <v>0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0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536"/>
      <c r="H91" s="872">
        <f>SUM(F91:G91)</f>
        <v>0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536"/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536"/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74"/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77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5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/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/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/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/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85"/>
      <c r="J104" s="88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0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/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/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/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/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85"/>
      <c r="J110" s="88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/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/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/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/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85"/>
      <c r="J116" s="88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/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/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85"/>
      <c r="J120" s="88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/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/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85"/>
      <c r="J124" s="88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0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/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/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/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/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85"/>
      <c r="J130" s="88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5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94">
        <v>4</v>
      </c>
      <c r="J132" s="89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94"/>
      <c r="J133" s="89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94">
        <v>1</v>
      </c>
      <c r="J134" s="89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94"/>
      <c r="J135" s="89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94"/>
      <c r="J136" s="89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85"/>
      <c r="J139" s="88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85"/>
      <c r="J140" s="88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85"/>
      <c r="J141" s="88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85"/>
      <c r="J142" s="88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85"/>
      <c r="J144" s="88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85"/>
      <c r="J145" s="88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85"/>
      <c r="J146" s="88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85"/>
      <c r="J147" s="88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85"/>
      <c r="J149" s="88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85"/>
      <c r="J150" s="88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85"/>
      <c r="J151" s="88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85"/>
      <c r="J152" s="88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85"/>
      <c r="J154" s="88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85"/>
      <c r="J155" s="88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85"/>
      <c r="J156" s="88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85"/>
      <c r="J157" s="88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85"/>
      <c r="J159" s="88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85"/>
      <c r="J160" s="88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85"/>
      <c r="J161" s="88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85"/>
      <c r="J162" s="88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85"/>
      <c r="J164" s="88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88"/>
      <c r="J165" s="888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85"/>
      <c r="J166" s="88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85"/>
      <c r="J167" s="88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85"/>
      <c r="J169" s="88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85"/>
      <c r="J170" s="88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85"/>
      <c r="J171" s="88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85"/>
      <c r="J172" s="88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13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94"/>
      <c r="J174" s="89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94"/>
      <c r="J175" s="89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94"/>
      <c r="J176" s="89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94"/>
      <c r="J177" s="89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94"/>
      <c r="J178" s="89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94"/>
      <c r="J179" s="89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94"/>
      <c r="J180" s="89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94">
        <v>1</v>
      </c>
      <c r="J181" s="89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94">
        <v>1</v>
      </c>
      <c r="J182" s="89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94"/>
      <c r="J183" s="89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94"/>
      <c r="J184" s="89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94"/>
      <c r="J185" s="89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94"/>
      <c r="J186" s="89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94"/>
      <c r="J187" s="89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94"/>
      <c r="J188" s="89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94"/>
      <c r="J189" s="89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94"/>
      <c r="J190" s="89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94"/>
      <c r="J191" s="89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94"/>
      <c r="J192" s="89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94"/>
      <c r="J193" s="89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94"/>
      <c r="J194" s="89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94"/>
      <c r="J195" s="89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94"/>
      <c r="J196" s="89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94"/>
      <c r="J197" s="89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94"/>
      <c r="J198" s="89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94"/>
      <c r="J199" s="89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94"/>
      <c r="J200" s="89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94"/>
      <c r="J201" s="89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94"/>
      <c r="J202" s="89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94"/>
      <c r="J203" s="89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94"/>
      <c r="J204" s="89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94"/>
      <c r="J205" s="89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94"/>
      <c r="J206" s="89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94"/>
      <c r="J207" s="89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73"/>
      <c r="J208" s="874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73">
        <v>6</v>
      </c>
      <c r="J209" s="874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73">
        <v>5</v>
      </c>
      <c r="J210" s="874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26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61">
        <v>20</v>
      </c>
      <c r="J212" s="861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61"/>
      <c r="J213" s="861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73">
        <v>6</v>
      </c>
      <c r="J214" s="874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61"/>
      <c r="J216" s="861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71"/>
      <c r="J217" s="871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1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83"/>
      <c r="J219" s="884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73"/>
      <c r="J220" s="874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73"/>
      <c r="J221" s="874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73">
        <v>1</v>
      </c>
      <c r="J222" s="874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5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71">
        <v>1</v>
      </c>
      <c r="J224" s="871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61"/>
      <c r="J225" s="861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61">
        <v>4</v>
      </c>
      <c r="J226" s="861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15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73">
        <v>1</v>
      </c>
      <c r="J228" s="874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73"/>
      <c r="J229" s="874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73">
        <v>14</v>
      </c>
      <c r="J230" s="874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73"/>
      <c r="J231" s="874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0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73"/>
      <c r="J233" s="874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73"/>
      <c r="J234" s="874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73"/>
      <c r="J235" s="874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73"/>
      <c r="J236" s="874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12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61">
        <v>1</v>
      </c>
      <c r="J238" s="861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71"/>
      <c r="J239" s="871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61">
        <v>11</v>
      </c>
      <c r="J240" s="861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61"/>
      <c r="J241" s="861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61"/>
      <c r="J243" s="861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71"/>
      <c r="J244" s="871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61"/>
      <c r="J245" s="861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389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R258"/>
  <sheetViews>
    <sheetView showGridLines="0" showRowColHeaders="0" showZeros="0" zoomScale="70" zoomScaleNormal="70" zoomScaleSheetLayoutView="75" workbookViewId="0">
      <selection activeCell="F39" sqref="F39:I42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 t="s">
        <v>255</v>
      </c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268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269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/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f>'[7]CONS ABRIL 21'!F10:G11</f>
        <v>37</v>
      </c>
      <c r="G10" s="962"/>
      <c r="H10" s="963">
        <f>SUM(F10:G11)</f>
        <v>37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1</v>
      </c>
      <c r="I15" s="471">
        <f>SUM(I16:I17)</f>
        <v>0</v>
      </c>
      <c r="J15" s="955">
        <f>H15+I15</f>
        <v>1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f>'[7]CONS ABRIL 21'!H16+'[7]CONS MAYO 21'!H16+'[7]CONS JUNIO 21'!H16</f>
        <v>1</v>
      </c>
      <c r="I16" s="394">
        <f>'[7]CONS ABRIL 21'!I16+'[7]CONS MAYO 21'!I16+'[7]CONS JUNIO 21'!I16</f>
        <v>0</v>
      </c>
      <c r="J16" s="891">
        <f>(H16+I16)</f>
        <v>1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>
        <f>'[7]CONS ABRIL 21'!H17+'[7]CONS MAYO 21'!H17+'[7]CONS JUNIO 21'!H17</f>
        <v>0</v>
      </c>
      <c r="I17" s="394">
        <f>'[7]CONS ABRIL 21'!I17+'[7]CONS MAYO 21'!I17+'[7]CONS JUNIO 21'!I17</f>
        <v>0</v>
      </c>
      <c r="J17" s="886">
        <f>(H17+I17)</f>
        <v>0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0</v>
      </c>
      <c r="G21" s="941"/>
      <c r="H21" s="941"/>
      <c r="I21" s="942"/>
      <c r="J21" s="943">
        <f>(J23+J28+J34+J38+J43+J55+J70+J72+J78)</f>
        <v>1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1</v>
      </c>
      <c r="G22" s="410">
        <f>(G23+G28+G34+G38+G43+G55+G70+G72+G77+G78)</f>
        <v>0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394">
        <f>'[7]CONS ABRIL 21'!F24+'[7]CONS MAYO 21'!F24+'[7]CONS JUNIO 21'!F24</f>
        <v>0</v>
      </c>
      <c r="G24" s="394">
        <f>'[7]CONS ABRIL 21'!G24+'[7]CONS MAYO 21'!G24+'[7]CONS JUNIO 21'!G24</f>
        <v>0</v>
      </c>
      <c r="H24" s="394">
        <f>'[7]CONS ABRIL 21'!H24+'[7]CONS MAYO 21'!H24+'[7]CONS JUNIO 21'!H24</f>
        <v>0</v>
      </c>
      <c r="I24" s="394">
        <f>'[7]CONS ABRIL 21'!I24+'[7]CONS MAYO 21'!I24+'[7]CONS JUNIO 21'!I24</f>
        <v>0</v>
      </c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394">
        <f>'[7]CONS ABRIL 21'!F25+'[7]CONS MAYO 21'!F25+'[7]CONS JUNIO 21'!F25</f>
        <v>0</v>
      </c>
      <c r="G25" s="394">
        <f>'[7]CONS ABRIL 21'!G25+'[7]CONS MAYO 21'!G25+'[7]CONS JUNIO 21'!G25</f>
        <v>0</v>
      </c>
      <c r="H25" s="394">
        <f>'[7]CONS ABRIL 21'!H25+'[7]CONS MAYO 21'!H25+'[7]CONS JUNIO 21'!H25</f>
        <v>0</v>
      </c>
      <c r="I25" s="394">
        <f>'[7]CONS ABRIL 21'!I25+'[7]CONS MAYO 21'!I25+'[7]CONS JUNIO 21'!I25</f>
        <v>0</v>
      </c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394">
        <f>'[7]CONS ABRIL 21'!F26+'[7]CONS MAYO 21'!F26+'[7]CONS JUNIO 21'!F26</f>
        <v>0</v>
      </c>
      <c r="G26" s="394">
        <f>'[7]CONS ABRIL 21'!G26+'[7]CONS MAYO 21'!G26+'[7]CONS JUNIO 21'!G26</f>
        <v>0</v>
      </c>
      <c r="H26" s="394">
        <f>'[7]CONS ABRIL 21'!H26+'[7]CONS MAYO 21'!H26+'[7]CONS JUNIO 21'!H26</f>
        <v>0</v>
      </c>
      <c r="I26" s="394">
        <f>'[7]CONS ABRIL 21'!I26+'[7]CONS MAYO 21'!I26+'[7]CONS JUNIO 21'!I26</f>
        <v>0</v>
      </c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394">
        <f>'[7]CONS ABRIL 21'!F27+'[7]CONS MAYO 21'!F27+'[7]CONS JUNIO 21'!F27</f>
        <v>0</v>
      </c>
      <c r="G27" s="394">
        <f>'[7]CONS ABRIL 21'!G27+'[7]CONS MAYO 21'!G27+'[7]CONS JUNIO 21'!G27</f>
        <v>0</v>
      </c>
      <c r="H27" s="394">
        <f>'[7]CONS ABRIL 21'!H27+'[7]CONS MAYO 21'!H27+'[7]CONS JUNIO 21'!H27</f>
        <v>0</v>
      </c>
      <c r="I27" s="394">
        <f>'[7]CONS ABRIL 21'!I27+'[7]CONS MAYO 21'!I27+'[7]CONS JUNIO 21'!I27</f>
        <v>0</v>
      </c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0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0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394">
        <f>'[7]CONS ABRIL 21'!F29+'[7]CONS MAYO 21'!F29+'[7]CONS JUNIO 21'!F29</f>
        <v>0</v>
      </c>
      <c r="G29" s="394">
        <f>'[7]CONS ABRIL 21'!G29+'[7]CONS MAYO 21'!G29+'[7]CONS JUNIO 21'!G29</f>
        <v>0</v>
      </c>
      <c r="H29" s="394">
        <f>'[7]CONS ABRIL 21'!H29+'[7]CONS MAYO 21'!H29+'[7]CONS JUNIO 21'!H29</f>
        <v>0</v>
      </c>
      <c r="I29" s="394">
        <f>'[7]CONS ABRIL 21'!I29+'[7]CONS MAYO 21'!I29+'[7]CONS JUNIO 21'!I29</f>
        <v>0</v>
      </c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394">
        <f>'[7]CONS ABRIL 21'!F30+'[7]CONS MAYO 21'!F30+'[7]CONS JUNIO 21'!F30</f>
        <v>0</v>
      </c>
      <c r="G30" s="394">
        <f>'[7]CONS ABRIL 21'!G30+'[7]CONS MAYO 21'!G30+'[7]CONS JUNIO 21'!G30</f>
        <v>0</v>
      </c>
      <c r="H30" s="394">
        <f>'[7]CONS ABRIL 21'!H30+'[7]CONS MAYO 21'!H30+'[7]CONS JUNIO 21'!H30</f>
        <v>0</v>
      </c>
      <c r="I30" s="394">
        <f>'[7]CONS ABRIL 21'!I30+'[7]CONS MAYO 21'!I30+'[7]CONS JUNIO 21'!I30</f>
        <v>0</v>
      </c>
      <c r="J30" s="418">
        <f t="shared" si="0"/>
        <v>0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394">
        <f>'[7]CONS ABRIL 21'!F31+'[7]CONS MAYO 21'!F31+'[7]CONS JUNIO 21'!F31</f>
        <v>0</v>
      </c>
      <c r="G31" s="394">
        <f>'[7]CONS ABRIL 21'!G31+'[7]CONS MAYO 21'!G31+'[7]CONS JUNIO 21'!G31</f>
        <v>0</v>
      </c>
      <c r="H31" s="394">
        <f>'[7]CONS ABRIL 21'!H31+'[7]CONS MAYO 21'!H31+'[7]CONS JUNIO 21'!H31</f>
        <v>0</v>
      </c>
      <c r="I31" s="394">
        <f>'[7]CONS ABRIL 21'!I31+'[7]CONS MAYO 21'!I31+'[7]CONS JUNIO 21'!I31</f>
        <v>0</v>
      </c>
      <c r="J31" s="418">
        <f t="shared" si="0"/>
        <v>0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394">
        <f>'[7]CONS ABRIL 21'!F32+'[7]CONS MAYO 21'!F32+'[7]CONS JUNIO 21'!F32</f>
        <v>0</v>
      </c>
      <c r="G32" s="394">
        <f>'[7]CONS ABRIL 21'!G32+'[7]CONS MAYO 21'!G32+'[7]CONS JUNIO 21'!G32</f>
        <v>0</v>
      </c>
      <c r="H32" s="394">
        <f>'[7]CONS ABRIL 21'!H32+'[7]CONS MAYO 21'!H32+'[7]CONS JUNIO 21'!H32</f>
        <v>0</v>
      </c>
      <c r="I32" s="394">
        <f>'[7]CONS ABRIL 21'!I32+'[7]CONS MAYO 21'!I32+'[7]CONS JUNIO 21'!I32</f>
        <v>0</v>
      </c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394">
        <f>'[7]CONS ABRIL 21'!F33+'[7]CONS MAYO 21'!F33+'[7]CONS JUNIO 21'!F33</f>
        <v>0</v>
      </c>
      <c r="G33" s="394">
        <f>'[7]CONS ABRIL 21'!G33+'[7]CONS MAYO 21'!G33+'[7]CONS JUNIO 21'!G33</f>
        <v>0</v>
      </c>
      <c r="H33" s="394">
        <f>'[7]CONS ABRIL 21'!H33+'[7]CONS MAYO 21'!H33+'[7]CONS JUNIO 21'!H33</f>
        <v>0</v>
      </c>
      <c r="I33" s="394">
        <f>'[7]CONS ABRIL 21'!I33+'[7]CONS MAYO 21'!I33+'[7]CONS JUNIO 21'!I33</f>
        <v>0</v>
      </c>
      <c r="J33" s="418">
        <f t="shared" si="0"/>
        <v>0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0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0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394">
        <f>'[7]CONS ABRIL 21'!F35+'[7]CONS MAYO 21'!F35+'[7]CONS JUNIO 21'!F35</f>
        <v>0</v>
      </c>
      <c r="G35" s="394">
        <f>'[7]CONS ABRIL 21'!G35+'[7]CONS MAYO 21'!G35+'[7]CONS JUNIO 21'!G35</f>
        <v>0</v>
      </c>
      <c r="H35" s="394">
        <f>'[7]CONS ABRIL 21'!H35+'[7]CONS MAYO 21'!H35+'[7]CONS JUNIO 21'!H35</f>
        <v>0</v>
      </c>
      <c r="I35" s="394">
        <f>'[7]CONS ABRIL 21'!I35+'[7]CONS MAYO 21'!I35+'[7]CONS JUNIO 21'!I35</f>
        <v>0</v>
      </c>
      <c r="J35" s="427">
        <f t="shared" ref="J35:J54" si="1">SUM(F35:I35)</f>
        <v>0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394">
        <f>'[7]CONS ABRIL 21'!F36+'[7]CONS MAYO 21'!F36+'[7]CONS JUNIO 21'!F36</f>
        <v>0</v>
      </c>
      <c r="G36" s="394">
        <f>'[7]CONS ABRIL 21'!G36+'[7]CONS MAYO 21'!G36+'[7]CONS JUNIO 21'!G36</f>
        <v>0</v>
      </c>
      <c r="H36" s="394">
        <f>'[7]CONS ABRIL 21'!H36+'[7]CONS MAYO 21'!H36+'[7]CONS JUNIO 21'!H36</f>
        <v>0</v>
      </c>
      <c r="I36" s="394">
        <f>'[7]CONS ABRIL 21'!I36+'[7]CONS MAYO 21'!I36+'[7]CONS JUNIO 21'!I36</f>
        <v>0</v>
      </c>
      <c r="J36" s="427">
        <f>SUM(F36:I36)</f>
        <v>0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394">
        <f>'[7]CONS ABRIL 21'!F37+'[7]CONS MAYO 21'!F37+'[7]CONS JUNIO 21'!F37</f>
        <v>0</v>
      </c>
      <c r="G37" s="394">
        <f>'[7]CONS ABRIL 21'!G37+'[7]CONS MAYO 21'!G37+'[7]CONS JUNIO 21'!G37</f>
        <v>0</v>
      </c>
      <c r="H37" s="394">
        <f>'[7]CONS ABRIL 21'!H37+'[7]CONS MAYO 21'!H37+'[7]CONS JUNIO 21'!H37</f>
        <v>0</v>
      </c>
      <c r="I37" s="394">
        <f>'[7]CONS ABRIL 21'!I37+'[7]CONS MAYO 21'!I37+'[7]CONS JUNIO 21'!I37</f>
        <v>0</v>
      </c>
      <c r="J37" s="427">
        <f>SUM(F37:I37)</f>
        <v>0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0</v>
      </c>
      <c r="H38" s="421">
        <f>SUM(H39:H42)</f>
        <v>0</v>
      </c>
      <c r="I38" s="421">
        <f>SUM(I39:I42)</f>
        <v>0</v>
      </c>
      <c r="J38" s="414">
        <f t="shared" si="1"/>
        <v>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394"/>
      <c r="G39" s="394"/>
      <c r="H39" s="394"/>
      <c r="I39" s="394"/>
      <c r="J39" s="427">
        <f t="shared" si="1"/>
        <v>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394"/>
      <c r="G40" s="394"/>
      <c r="H40" s="394"/>
      <c r="I40" s="394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394"/>
      <c r="G41" s="394"/>
      <c r="H41" s="394"/>
      <c r="I41" s="394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394"/>
      <c r="G42" s="394"/>
      <c r="H42" s="394"/>
      <c r="I42" s="394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0</v>
      </c>
      <c r="H43" s="421">
        <f>SUM(H44:H54)</f>
        <v>0</v>
      </c>
      <c r="I43" s="421">
        <f>SUM(I44:I54)</f>
        <v>0</v>
      </c>
      <c r="J43" s="433">
        <f>SUM(F43:I43)</f>
        <v>0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394">
        <f>'[7]CONS ABRIL 21'!F44+'[7]CONS MAYO 21'!F44+'[7]CONS JUNIO 21'!F44</f>
        <v>0</v>
      </c>
      <c r="G44" s="394">
        <f>'[7]CONS ABRIL 21'!G44+'[7]CONS MAYO 21'!G44+'[7]CONS JUNIO 21'!G44</f>
        <v>0</v>
      </c>
      <c r="H44" s="394">
        <f>'[7]CONS ABRIL 21'!H44+'[7]CONS MAYO 21'!H44+'[7]CONS JUNIO 21'!H44</f>
        <v>0</v>
      </c>
      <c r="I44" s="394">
        <f>'[7]CONS ABRIL 21'!I44+'[7]CONS MAYO 21'!I44+'[7]CONS JUNIO 21'!I44</f>
        <v>0</v>
      </c>
      <c r="J44" s="427">
        <f>SUM(F44:I44)</f>
        <v>0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394">
        <f>'[7]CONS ABRIL 21'!F45+'[7]CONS MAYO 21'!F45+'[7]CONS JUNIO 21'!F45</f>
        <v>0</v>
      </c>
      <c r="G45" s="394">
        <f>'[7]CONS ABRIL 21'!G45+'[7]CONS MAYO 21'!G45+'[7]CONS JUNIO 21'!G45</f>
        <v>0</v>
      </c>
      <c r="H45" s="394">
        <f>'[7]CONS ABRIL 21'!H45+'[7]CONS MAYO 21'!H45+'[7]CONS JUNIO 21'!H45</f>
        <v>0</v>
      </c>
      <c r="I45" s="394">
        <f>'[7]CONS ABRIL 21'!I45+'[7]CONS MAYO 21'!I45+'[7]CONS JUNIO 21'!I45</f>
        <v>0</v>
      </c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394">
        <f>'[7]CONS ABRIL 21'!F46+'[7]CONS MAYO 21'!F46+'[7]CONS JUNIO 21'!F46</f>
        <v>0</v>
      </c>
      <c r="G46" s="394">
        <f>'[7]CONS ABRIL 21'!G46+'[7]CONS MAYO 21'!G46+'[7]CONS JUNIO 21'!G46</f>
        <v>0</v>
      </c>
      <c r="H46" s="394">
        <f>'[7]CONS ABRIL 21'!H46+'[7]CONS MAYO 21'!H46+'[7]CONS JUNIO 21'!H46</f>
        <v>0</v>
      </c>
      <c r="I46" s="394">
        <f>'[7]CONS ABRIL 21'!I46+'[7]CONS MAYO 21'!I46+'[7]CONS JUNIO 21'!I46</f>
        <v>0</v>
      </c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394">
        <f>'[7]CONS ABRIL 21'!F47+'[7]CONS MAYO 21'!F47+'[7]CONS JUNIO 21'!F47</f>
        <v>0</v>
      </c>
      <c r="G47" s="394">
        <f>'[7]CONS ABRIL 21'!G47+'[7]CONS MAYO 21'!G47+'[7]CONS JUNIO 21'!G47</f>
        <v>0</v>
      </c>
      <c r="H47" s="394">
        <f>'[7]CONS ABRIL 21'!H47+'[7]CONS MAYO 21'!H47+'[7]CONS JUNIO 21'!H47</f>
        <v>0</v>
      </c>
      <c r="I47" s="394">
        <f>'[7]CONS ABRIL 21'!I47+'[7]CONS MAYO 21'!I47+'[7]CONS JUNIO 21'!I47</f>
        <v>0</v>
      </c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394">
        <f>'[7]CONS ABRIL 21'!F48+'[7]CONS MAYO 21'!F48+'[7]CONS JUNIO 21'!F48</f>
        <v>0</v>
      </c>
      <c r="G48" s="394">
        <f>'[7]CONS ABRIL 21'!G48+'[7]CONS MAYO 21'!G48+'[7]CONS JUNIO 21'!G48</f>
        <v>0</v>
      </c>
      <c r="H48" s="394">
        <f>'[7]CONS ABRIL 21'!H48+'[7]CONS MAYO 21'!H48+'[7]CONS JUNIO 21'!H48</f>
        <v>0</v>
      </c>
      <c r="I48" s="394">
        <f>'[7]CONS ABRIL 21'!I48+'[7]CONS MAYO 21'!I48+'[7]CONS JUNIO 21'!I48</f>
        <v>0</v>
      </c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394">
        <f>'[7]CONS ABRIL 21'!F49+'[7]CONS MAYO 21'!F49+'[7]CONS JUNIO 21'!F49</f>
        <v>0</v>
      </c>
      <c r="G49" s="394">
        <f>'[7]CONS ABRIL 21'!G49+'[7]CONS MAYO 21'!G49+'[7]CONS JUNIO 21'!G49</f>
        <v>0</v>
      </c>
      <c r="H49" s="394">
        <f>'[7]CONS ABRIL 21'!H49+'[7]CONS MAYO 21'!H49+'[7]CONS JUNIO 21'!H49</f>
        <v>0</v>
      </c>
      <c r="I49" s="394">
        <f>'[7]CONS ABRIL 21'!I49+'[7]CONS MAYO 21'!I49+'[7]CONS JUNIO 21'!I49</f>
        <v>0</v>
      </c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394">
        <f>'[7]CONS ABRIL 21'!F50+'[7]CONS MAYO 21'!F50+'[7]CONS JUNIO 21'!F50</f>
        <v>0</v>
      </c>
      <c r="G50" s="394">
        <f>'[7]CONS ABRIL 21'!G50+'[7]CONS MAYO 21'!G50+'[7]CONS JUNIO 21'!G50</f>
        <v>0</v>
      </c>
      <c r="H50" s="394">
        <f>'[7]CONS ABRIL 21'!H50+'[7]CONS MAYO 21'!H50+'[7]CONS JUNIO 21'!H50</f>
        <v>0</v>
      </c>
      <c r="I50" s="394">
        <f>'[7]CONS ABRIL 21'!I50+'[7]CONS MAYO 21'!I50+'[7]CONS JUNIO 21'!I50</f>
        <v>0</v>
      </c>
      <c r="J50" s="437">
        <f t="shared" si="1"/>
        <v>0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394">
        <f>'[7]CONS ABRIL 21'!F51+'[7]CONS MAYO 21'!F51+'[7]CONS JUNIO 21'!F51</f>
        <v>0</v>
      </c>
      <c r="G51" s="394">
        <f>'[7]CONS ABRIL 21'!G51+'[7]CONS MAYO 21'!G51+'[7]CONS JUNIO 21'!G51</f>
        <v>0</v>
      </c>
      <c r="H51" s="394">
        <f>'[7]CONS ABRIL 21'!H51+'[7]CONS MAYO 21'!H51+'[7]CONS JUNIO 21'!H51</f>
        <v>0</v>
      </c>
      <c r="I51" s="394">
        <f>'[7]CONS ABRIL 21'!I51+'[7]CONS MAYO 21'!I51+'[7]CONS JUNIO 21'!I51</f>
        <v>0</v>
      </c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394">
        <f>'[7]CONS ABRIL 21'!F52+'[7]CONS MAYO 21'!F52+'[7]CONS JUNIO 21'!F52</f>
        <v>0</v>
      </c>
      <c r="G52" s="394">
        <f>'[7]CONS ABRIL 21'!G52+'[7]CONS MAYO 21'!G52+'[7]CONS JUNIO 21'!G52</f>
        <v>0</v>
      </c>
      <c r="H52" s="394">
        <f>'[7]CONS ABRIL 21'!H52+'[7]CONS MAYO 21'!H52+'[7]CONS JUNIO 21'!H52</f>
        <v>0</v>
      </c>
      <c r="I52" s="394">
        <f>'[7]CONS ABRIL 21'!I52+'[7]CONS MAYO 21'!I52+'[7]CONS JUNIO 21'!I52</f>
        <v>0</v>
      </c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394">
        <f>'[7]CONS ABRIL 21'!F53+'[7]CONS MAYO 21'!F53+'[7]CONS JUNIO 21'!F53</f>
        <v>0</v>
      </c>
      <c r="G53" s="394">
        <f>'[7]CONS ABRIL 21'!G53+'[7]CONS MAYO 21'!G53+'[7]CONS JUNIO 21'!G53</f>
        <v>0</v>
      </c>
      <c r="H53" s="394">
        <f>'[7]CONS ABRIL 21'!H53+'[7]CONS MAYO 21'!H53+'[7]CONS JUNIO 21'!H53</f>
        <v>0</v>
      </c>
      <c r="I53" s="394">
        <f>'[7]CONS ABRIL 21'!I53+'[7]CONS MAYO 21'!I53+'[7]CONS JUNIO 21'!I53</f>
        <v>0</v>
      </c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394">
        <f>'[7]CONS ABRIL 21'!F54+'[7]CONS MAYO 21'!F54+'[7]CONS JUNIO 21'!F54</f>
        <v>0</v>
      </c>
      <c r="G54" s="394">
        <f>'[7]CONS ABRIL 21'!G54+'[7]CONS MAYO 21'!G54+'[7]CONS JUNIO 21'!G54</f>
        <v>0</v>
      </c>
      <c r="H54" s="394">
        <f>'[7]CONS ABRIL 21'!H54+'[7]CONS MAYO 21'!H54+'[7]CONS JUNIO 21'!H54</f>
        <v>0</v>
      </c>
      <c r="I54" s="394">
        <f>'[7]CONS ABRIL 21'!I54+'[7]CONS MAYO 21'!I54+'[7]CONS JUNIO 21'!I54</f>
        <v>0</v>
      </c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0</v>
      </c>
      <c r="H55" s="442">
        <f>SUM(H56:H64)</f>
        <v>0</v>
      </c>
      <c r="I55" s="442">
        <f>SUM(I56:I64)</f>
        <v>0</v>
      </c>
      <c r="J55" s="433">
        <f>SUM(F55:F55:I55)</f>
        <v>0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394">
        <f>'[7]CONS ABRIL 21'!F56+'[7]CONS MAYO 21'!F56+'[7]CONS JUNIO 21'!F56</f>
        <v>0</v>
      </c>
      <c r="G56" s="394">
        <f>'[7]CONS ABRIL 21'!G56+'[7]CONS MAYO 21'!G56+'[7]CONS JUNIO 21'!G56</f>
        <v>0</v>
      </c>
      <c r="H56" s="394">
        <f>'[7]CONS ABRIL 21'!H56+'[7]CONS MAYO 21'!H56+'[7]CONS JUNIO 21'!H56</f>
        <v>0</v>
      </c>
      <c r="I56" s="394">
        <f>'[7]CONS ABRIL 21'!I56+'[7]CONS MAYO 21'!I56+'[7]CONS JUNIO 21'!I56</f>
        <v>0</v>
      </c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394">
        <f>'[7]CONS ABRIL 21'!F57+'[7]CONS MAYO 21'!F57+'[7]CONS JUNIO 21'!F57</f>
        <v>0</v>
      </c>
      <c r="G57" s="394">
        <f>'[7]CONS ABRIL 21'!G57+'[7]CONS MAYO 21'!G57+'[7]CONS JUNIO 21'!G57</f>
        <v>0</v>
      </c>
      <c r="H57" s="394">
        <f>'[7]CONS ABRIL 21'!H57+'[7]CONS MAYO 21'!H57+'[7]CONS JUNIO 21'!H57</f>
        <v>0</v>
      </c>
      <c r="I57" s="394">
        <f>'[7]CONS ABRIL 21'!I57+'[7]CONS MAYO 21'!I57+'[7]CONS JUNIO 21'!I57</f>
        <v>0</v>
      </c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394">
        <f>'[7]CONS ABRIL 21'!F58+'[7]CONS MAYO 21'!F58+'[7]CONS JUNIO 21'!F58</f>
        <v>0</v>
      </c>
      <c r="G58" s="394">
        <f>'[7]CONS ABRIL 21'!G58+'[7]CONS MAYO 21'!G58+'[7]CONS JUNIO 21'!G58</f>
        <v>0</v>
      </c>
      <c r="H58" s="394">
        <f>'[7]CONS ABRIL 21'!H58+'[7]CONS MAYO 21'!H58+'[7]CONS JUNIO 21'!H58</f>
        <v>0</v>
      </c>
      <c r="I58" s="394">
        <f>'[7]CONS ABRIL 21'!I58+'[7]CONS MAYO 21'!I58+'[7]CONS JUNIO 21'!I58</f>
        <v>0</v>
      </c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394">
        <f>'[7]CONS ABRIL 21'!F59+'[7]CONS MAYO 21'!F59+'[7]CONS JUNIO 21'!F59</f>
        <v>0</v>
      </c>
      <c r="G59" s="394">
        <f>'[7]CONS ABRIL 21'!G59+'[7]CONS MAYO 21'!G59+'[7]CONS JUNIO 21'!G59</f>
        <v>0</v>
      </c>
      <c r="H59" s="394">
        <f>'[7]CONS ABRIL 21'!H59+'[7]CONS MAYO 21'!H59+'[7]CONS JUNIO 21'!H59</f>
        <v>0</v>
      </c>
      <c r="I59" s="394">
        <f>'[7]CONS ABRIL 21'!I59+'[7]CONS MAYO 21'!I59+'[7]CONS JUNIO 21'!I59</f>
        <v>0</v>
      </c>
      <c r="J59" s="403">
        <f>(I59+H59+G59+F59)</f>
        <v>0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394">
        <f>'[7]CONS ABRIL 21'!F60+'[7]CONS MAYO 21'!F60+'[7]CONS JUNIO 21'!F60</f>
        <v>0</v>
      </c>
      <c r="G60" s="394">
        <f>'[7]CONS ABRIL 21'!G60+'[7]CONS MAYO 21'!G60+'[7]CONS JUNIO 21'!G60</f>
        <v>0</v>
      </c>
      <c r="H60" s="394">
        <f>'[7]CONS ABRIL 21'!H60+'[7]CONS MAYO 21'!H60+'[7]CONS JUNIO 21'!H60</f>
        <v>0</v>
      </c>
      <c r="I60" s="394">
        <f>'[7]CONS ABRIL 21'!I60+'[7]CONS MAYO 21'!I60+'[7]CONS JUNIO 21'!I60</f>
        <v>0</v>
      </c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394">
        <f>'[7]CONS ABRIL 21'!F61+'[7]CONS MAYO 21'!F61+'[7]CONS JUNIO 21'!F61</f>
        <v>0</v>
      </c>
      <c r="G61" s="394">
        <f>'[7]CONS ABRIL 21'!G61+'[7]CONS MAYO 21'!G61+'[7]CONS JUNIO 21'!G61</f>
        <v>0</v>
      </c>
      <c r="H61" s="394">
        <f>'[7]CONS ABRIL 21'!H61+'[7]CONS MAYO 21'!H61+'[7]CONS JUNIO 21'!H61</f>
        <v>0</v>
      </c>
      <c r="I61" s="394">
        <f>'[7]CONS ABRIL 21'!I61+'[7]CONS MAYO 21'!I61+'[7]CONS JUNIO 21'!I61</f>
        <v>0</v>
      </c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394">
        <f>'[7]CONS ABRIL 21'!F62+'[7]CONS MAYO 21'!F62+'[7]CONS JUNIO 21'!F62</f>
        <v>0</v>
      </c>
      <c r="G62" s="394">
        <f>'[7]CONS ABRIL 21'!G62+'[7]CONS MAYO 21'!G62+'[7]CONS JUNIO 21'!G62</f>
        <v>0</v>
      </c>
      <c r="H62" s="394">
        <f>'[7]CONS ABRIL 21'!H62+'[7]CONS MAYO 21'!H62+'[7]CONS JUNIO 21'!H62</f>
        <v>0</v>
      </c>
      <c r="I62" s="394">
        <f>'[7]CONS ABRIL 21'!I62+'[7]CONS MAYO 21'!I62+'[7]CONS JUNIO 21'!I62</f>
        <v>0</v>
      </c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394">
        <f>'[7]CONS ABRIL 21'!F63+'[7]CONS MAYO 21'!F63+'[7]CONS JUNIO 21'!F63</f>
        <v>0</v>
      </c>
      <c r="G63" s="394">
        <f>'[7]CONS ABRIL 21'!G63+'[7]CONS MAYO 21'!G63+'[7]CONS JUNIO 21'!G63</f>
        <v>0</v>
      </c>
      <c r="H63" s="394">
        <f>'[7]CONS ABRIL 21'!H63+'[7]CONS MAYO 21'!H63+'[7]CONS JUNIO 21'!H63</f>
        <v>0</v>
      </c>
      <c r="I63" s="394">
        <f>'[7]CONS ABRIL 21'!I63+'[7]CONS MAYO 21'!I63+'[7]CONS JUNIO 21'!I63</f>
        <v>0</v>
      </c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394">
        <f>'[7]CONS ABRIL 21'!F64+'[7]CONS MAYO 21'!F64+'[7]CONS JUNIO 21'!F64</f>
        <v>0</v>
      </c>
      <c r="G64" s="394">
        <f>'[7]CONS ABRIL 21'!G64+'[7]CONS MAYO 21'!G64+'[7]CONS JUNIO 21'!G64</f>
        <v>0</v>
      </c>
      <c r="H64" s="394">
        <f>'[7]CONS ABRIL 21'!H64+'[7]CONS MAYO 21'!H64+'[7]CONS JUNIO 21'!H64</f>
        <v>0</v>
      </c>
      <c r="I64" s="394">
        <f>'[7]CONS ABRIL 21'!I64+'[7]CONS MAYO 21'!I64+'[7]CONS JUNIO 21'!I64</f>
        <v>0</v>
      </c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1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0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0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394">
        <f>'[7]CONS ABRIL 21'!F71+'[7]CONS MAYO 21'!F71+'[7]CONS JUNIO 21'!F71</f>
        <v>0</v>
      </c>
      <c r="G71" s="394">
        <f>'[7]CONS ABRIL 21'!G71+'[7]CONS MAYO 21'!G71+'[7]CONS JUNIO 21'!G71</f>
        <v>0</v>
      </c>
      <c r="H71" s="394">
        <f>'[7]CONS ABRIL 21'!H71+'[7]CONS MAYO 21'!H71+'[7]CONS JUNIO 21'!H71</f>
        <v>0</v>
      </c>
      <c r="I71" s="394">
        <f>'[7]CONS ABRIL 21'!I71+'[7]CONS MAYO 21'!I71+'[7]CONS JUNIO 21'!I71</f>
        <v>0</v>
      </c>
      <c r="J71" s="437">
        <f>SUM(F71:I71)</f>
        <v>0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0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0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394">
        <f>'[7]CONS ABRIL 21'!F73+'[7]CONS MAYO 21'!F73+'[7]CONS JUNIO 21'!F73</f>
        <v>0</v>
      </c>
      <c r="G73" s="394">
        <f>'[7]CONS ABRIL 21'!G73+'[7]CONS MAYO 21'!G73+'[7]CONS JUNIO 21'!G73</f>
        <v>0</v>
      </c>
      <c r="H73" s="394">
        <f>'[7]CONS ABRIL 21'!H73+'[7]CONS MAYO 21'!H73+'[7]CONS JUNIO 21'!H73</f>
        <v>0</v>
      </c>
      <c r="I73" s="394">
        <f>'[7]CONS ABRIL 21'!I73+'[7]CONS MAYO 21'!I73+'[7]CONS JUNIO 21'!I73</f>
        <v>0</v>
      </c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394">
        <f>'[7]CONS ABRIL 21'!F74+'[7]CONS MAYO 21'!F74+'[7]CONS JUNIO 21'!F74</f>
        <v>0</v>
      </c>
      <c r="G74" s="394">
        <f>'[7]CONS ABRIL 21'!G74+'[7]CONS MAYO 21'!G74+'[7]CONS JUNIO 21'!G74</f>
        <v>0</v>
      </c>
      <c r="H74" s="394">
        <f>'[7]CONS ABRIL 21'!H74+'[7]CONS MAYO 21'!H74+'[7]CONS JUNIO 21'!H74</f>
        <v>0</v>
      </c>
      <c r="I74" s="394">
        <f>'[7]CONS ABRIL 21'!I74+'[7]CONS MAYO 21'!I74+'[7]CONS JUNIO 21'!I74</f>
        <v>0</v>
      </c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394">
        <f>'[7]CONS ABRIL 21'!F75+'[7]CONS MAYO 21'!F75+'[7]CONS JUNIO 21'!F75</f>
        <v>0</v>
      </c>
      <c r="G75" s="394">
        <f>'[7]CONS ABRIL 21'!G75+'[7]CONS MAYO 21'!G75+'[7]CONS JUNIO 21'!G75</f>
        <v>0</v>
      </c>
      <c r="H75" s="394">
        <f>'[7]CONS ABRIL 21'!H75+'[7]CONS MAYO 21'!H75+'[7]CONS JUNIO 21'!H75</f>
        <v>0</v>
      </c>
      <c r="I75" s="394">
        <f>'[7]CONS ABRIL 21'!I75+'[7]CONS MAYO 21'!I75+'[7]CONS JUNIO 21'!I75</f>
        <v>0</v>
      </c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37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394">
        <f>'[7]CONS ABRIL 21'!F77+'[7]CONS MAYO 21'!F77+'[7]CONS JUNIO 21'!F77</f>
        <v>0</v>
      </c>
      <c r="G77" s="394">
        <f>'[7]CONS ABRIL 21'!G77+'[7]CONS MAYO 21'!G77+'[7]CONS JUNIO 21'!G77</f>
        <v>0</v>
      </c>
      <c r="H77" s="394">
        <f>'[7]CONS ABRIL 21'!H77+'[7]CONS MAYO 21'!H77+'[7]CONS JUNIO 21'!H77</f>
        <v>0</v>
      </c>
      <c r="I77" s="394">
        <f>'[7]CONS ABRIL 21'!I77+'[7]CONS MAYO 21'!I77+'[7]CONS JUNIO 21'!I77</f>
        <v>0</v>
      </c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1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1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394">
        <f>'[7]CONS ABRIL 21'!F79+'[7]CONS MAYO 21'!F79+'[7]CONS JUNIO 21'!F79</f>
        <v>0</v>
      </c>
      <c r="G79" s="394">
        <f>'[7]CONS ABRIL 21'!G79+'[7]CONS MAYO 21'!G79+'[7]CONS JUNIO 21'!G79</f>
        <v>0</v>
      </c>
      <c r="H79" s="394">
        <f>'[7]CONS ABRIL 21'!H79+'[7]CONS MAYO 21'!H79+'[7]CONS JUNIO 21'!H79</f>
        <v>0</v>
      </c>
      <c r="I79" s="394">
        <f>'[7]CONS ABRIL 21'!I79+'[7]CONS MAYO 21'!I79+'[7]CONS JUNIO 21'!I79</f>
        <v>0</v>
      </c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394">
        <f>'[7]CONS ABRIL 21'!F80+'[7]CONS MAYO 21'!F80+'[7]CONS JUNIO 21'!F80</f>
        <v>0</v>
      </c>
      <c r="G80" s="394">
        <f>'[7]CONS ABRIL 21'!G80+'[7]CONS MAYO 21'!G80+'[7]CONS JUNIO 21'!G80</f>
        <v>0</v>
      </c>
      <c r="H80" s="394">
        <f>'[7]CONS ABRIL 21'!H80+'[7]CONS MAYO 21'!H80+'[7]CONS JUNIO 21'!H80</f>
        <v>0</v>
      </c>
      <c r="I80" s="394">
        <f>'[7]CONS ABRIL 21'!I80+'[7]CONS MAYO 21'!I80+'[7]CONS JUNIO 21'!I80</f>
        <v>0</v>
      </c>
      <c r="J80" s="468">
        <f>SUM(F80:I80)</f>
        <v>0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394">
        <f>'[7]CONS ABRIL 21'!F81+'[7]CONS MAYO 21'!F81+'[7]CONS JUNIO 21'!F81</f>
        <v>0</v>
      </c>
      <c r="G81" s="394">
        <f>'[7]CONS ABRIL 21'!G81+'[7]CONS MAYO 21'!G81+'[7]CONS JUNIO 21'!G81</f>
        <v>0</v>
      </c>
      <c r="H81" s="394">
        <f>'[7]CONS ABRIL 21'!H81+'[7]CONS MAYO 21'!H81+'[7]CONS JUNIO 21'!H81</f>
        <v>0</v>
      </c>
      <c r="I81" s="394">
        <f>'[7]CONS ABRIL 21'!I81+'[7]CONS MAYO 21'!I81+'[7]CONS JUNIO 21'!I81</f>
        <v>0</v>
      </c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394">
        <f>'[7]CONS ABRIL 21'!F82+'[7]CONS MAYO 21'!F82+'[7]CONS JUNIO 21'!F82</f>
        <v>0</v>
      </c>
      <c r="G82" s="394">
        <f>'[7]CONS ABRIL 21'!G82+'[7]CONS MAYO 21'!G82+'[7]CONS JUNIO 21'!G82</f>
        <v>0</v>
      </c>
      <c r="H82" s="394">
        <f>'[7]CONS ABRIL 21'!H82+'[7]CONS MAYO 21'!H82+'[7]CONS JUNIO 21'!H82</f>
        <v>0</v>
      </c>
      <c r="I82" s="394">
        <f>'[7]CONS ABRIL 21'!I82+'[7]CONS MAYO 21'!I82+'[7]CONS JUNIO 21'!I82</f>
        <v>0</v>
      </c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394">
        <f>'[7]CONS ABRIL 21'!F83+'[7]CONS MAYO 21'!F83+'[7]CONS JUNIO 21'!F83</f>
        <v>0</v>
      </c>
      <c r="G83" s="394">
        <f>'[7]CONS ABRIL 21'!G83+'[7]CONS MAYO 21'!G83+'[7]CONS JUNIO 21'!G83</f>
        <v>0</v>
      </c>
      <c r="H83" s="394">
        <f>'[7]CONS ABRIL 21'!H83+'[7]CONS MAYO 21'!H83+'[7]CONS JUNIO 21'!H83</f>
        <v>0</v>
      </c>
      <c r="I83" s="394">
        <f>'[7]CONS ABRIL 21'!I83+'[7]CONS MAYO 21'!I83+'[7]CONS JUNIO 21'!I83</f>
        <v>0</v>
      </c>
      <c r="J83" s="468">
        <f t="shared" si="2"/>
        <v>0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394">
        <f>'[7]CONS ABRIL 21'!F84+'[7]CONS MAYO 21'!F84+'[7]CONS JUNIO 21'!F84</f>
        <v>0</v>
      </c>
      <c r="G84" s="394">
        <f>'[7]CONS ABRIL 21'!G84+'[7]CONS MAYO 21'!G84+'[7]CONS JUNIO 21'!G84</f>
        <v>0</v>
      </c>
      <c r="H84" s="394">
        <f>'[7]CONS ABRIL 21'!H84+'[7]CONS MAYO 21'!H84+'[7]CONS JUNIO 21'!H84</f>
        <v>0</v>
      </c>
      <c r="I84" s="394">
        <f>'[7]CONS ABRIL 21'!I84+'[7]CONS MAYO 21'!I84+'[7]CONS JUNIO 21'!I84</f>
        <v>0</v>
      </c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394">
        <f>'[7]CONS ABRIL 21'!F85+'[7]CONS MAYO 21'!F85+'[7]CONS JUNIO 21'!F85</f>
        <v>0</v>
      </c>
      <c r="G85" s="394">
        <f>'[7]CONS ABRIL 21'!G85+'[7]CONS MAYO 21'!G85+'[7]CONS JUNIO 21'!G85</f>
        <v>0</v>
      </c>
      <c r="H85" s="394">
        <f>'[7]CONS ABRIL 21'!H85+'[7]CONS MAYO 21'!H85+'[7]CONS JUNIO 21'!H85</f>
        <v>0</v>
      </c>
      <c r="I85" s="394">
        <f>'[7]CONS ABRIL 21'!I85+'[7]CONS MAYO 21'!I85+'[7]CONS JUNIO 21'!I85</f>
        <v>0</v>
      </c>
      <c r="J85" s="468">
        <f t="shared" si="2"/>
        <v>0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394">
        <f>'[7]CONS ABRIL 21'!F86+'[7]CONS MAYO 21'!F86+'[7]CONS JUNIO 21'!F86</f>
        <v>1</v>
      </c>
      <c r="G86" s="394">
        <f>'[7]CONS ABRIL 21'!G86+'[7]CONS MAYO 21'!G86+'[7]CONS JUNIO 21'!G86</f>
        <v>0</v>
      </c>
      <c r="H86" s="394">
        <f>'[7]CONS ABRIL 21'!H86+'[7]CONS MAYO 21'!H86+'[7]CONS JUNIO 21'!H86</f>
        <v>0</v>
      </c>
      <c r="I86" s="394">
        <f>'[7]CONS ABRIL 21'!I86+'[7]CONS MAYO 21'!I86+'[7]CONS JUNIO 21'!I86</f>
        <v>0</v>
      </c>
      <c r="J86" s="468">
        <f t="shared" si="2"/>
        <v>1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0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394">
        <f>'[7]CONS ABRIL 21'!G91+'[7]CONS MAYO 21'!G91+'[7]CONS JUNIO 21'!G91</f>
        <v>0</v>
      </c>
      <c r="H91" s="872">
        <f>SUM(F91:G91)</f>
        <v>0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394">
        <f>'[7]CONS ABRIL 21'!G92+'[7]CONS MAYO 21'!G92+'[7]CONS JUNIO 21'!G92</f>
        <v>0</v>
      </c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394">
        <f>'[7]CONS ABRIL 21'!G93+'[7]CONS MAYO 21'!G93+'[7]CONS JUNIO 21'!G93</f>
        <v>0</v>
      </c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394">
        <f>'[7]CONS ABRIL 21'!G94+'[7]CONS MAYO 21'!G94+'[7]CONS JUNIO 21'!G94</f>
        <v>0</v>
      </c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1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0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4">
        <f>'[7]CONS ABRIL 21'!I100:J100+'[7]CONS MAYO 21'!I100:J100+'[7]CONS JUNIO 21'!I100:J100</f>
        <v>0</v>
      </c>
      <c r="J100" s="895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>
        <f>'[7]CONS ABRIL 21'!I101:J101+'[7]CONS MAYO 21'!I101:J101+'[7]CONS JUNIO 21'!I101:J101</f>
        <v>0</v>
      </c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>
        <f>'[7]CONS ABRIL 21'!I102:J102+'[7]CONS MAYO 21'!I102:J102+'[7]CONS JUNIO 21'!I102:J102</f>
        <v>0</v>
      </c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>
        <f>'[7]CONS ABRIL 21'!I103:J103+'[7]CONS MAYO 21'!I103:J103+'[7]CONS JUNIO 21'!I103:J103</f>
        <v>0</v>
      </c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94">
        <f>'[7]CONS ABRIL 21'!I104:J104+'[7]CONS MAYO 21'!I104:J104+'[7]CONS JUNIO 21'!I104:J104</f>
        <v>0</v>
      </c>
      <c r="J104" s="89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0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4">
        <f>'[7]CONS ABRIL 21'!I106:J106+'[7]CONS MAYO 21'!I106:J106+'[7]CONS JUNIO 21'!I106:J106</f>
        <v>0</v>
      </c>
      <c r="J106" s="895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>
        <f>'[7]CONS ABRIL 21'!I107:J107+'[7]CONS MAYO 21'!I107:J107+'[7]CONS JUNIO 21'!I107:J107</f>
        <v>0</v>
      </c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>
        <f>'[7]CONS ABRIL 21'!I108:J108+'[7]CONS MAYO 21'!I108:J108+'[7]CONS JUNIO 21'!I108:J108</f>
        <v>0</v>
      </c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>
        <f>'[7]CONS ABRIL 21'!I109:J109+'[7]CONS MAYO 21'!I109:J109+'[7]CONS JUNIO 21'!I109:J109</f>
        <v>0</v>
      </c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94">
        <f>'[7]CONS ABRIL 21'!I110:J110+'[7]CONS MAYO 21'!I110:J110+'[7]CONS JUNIO 21'!I110:J110</f>
        <v>0</v>
      </c>
      <c r="J110" s="89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4">
        <f>'[7]CONS ABRIL 21'!I112:J112+'[7]CONS MAYO 21'!I112:J112+'[7]CONS JUNIO 21'!I112:J112</f>
        <v>0</v>
      </c>
      <c r="J112" s="895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>
        <f>'[7]CONS ABRIL 21'!I113:J113+'[7]CONS MAYO 21'!I113:J113+'[7]CONS JUNIO 21'!I113:J113</f>
        <v>0</v>
      </c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>
        <f>'[7]CONS ABRIL 21'!I114:J114+'[7]CONS MAYO 21'!I114:J114+'[7]CONS JUNIO 21'!I114:J114</f>
        <v>0</v>
      </c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>
        <f>'[7]CONS ABRIL 21'!I115:J115+'[7]CONS MAYO 21'!I115:J115+'[7]CONS JUNIO 21'!I115:J115</f>
        <v>0</v>
      </c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94">
        <f>'[7]CONS ABRIL 21'!I116:J116+'[7]CONS MAYO 21'!I116:J116+'[7]CONS JUNIO 21'!I116:J116</f>
        <v>0</v>
      </c>
      <c r="J116" s="89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4">
        <f>'[7]CONS ABRIL 21'!I118:J118+'[7]CONS MAYO 21'!I118:J118+'[7]CONS JUNIO 21'!I118:J118</f>
        <v>0</v>
      </c>
      <c r="J118" s="895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>
        <f>'[7]CONS ABRIL 21'!I119:J119+'[7]CONS MAYO 21'!I119:J119+'[7]CONS JUNIO 21'!I119:J119</f>
        <v>0</v>
      </c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94">
        <f>'[7]CONS ABRIL 21'!I120:J120+'[7]CONS MAYO 21'!I120:J120+'[7]CONS JUNIO 21'!I120:J120</f>
        <v>0</v>
      </c>
      <c r="J120" s="89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4">
        <f>'[7]CONS ABRIL 21'!I122:J122+'[7]CONS MAYO 21'!I122:J122+'[7]CONS JUNIO 21'!I122:J122</f>
        <v>0</v>
      </c>
      <c r="J122" s="895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>
        <f>'[7]CONS ABRIL 21'!I123:J123+'[7]CONS MAYO 21'!I123:J123+'[7]CONS JUNIO 21'!I123:J123</f>
        <v>0</v>
      </c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94">
        <f>'[7]CONS ABRIL 21'!I124:J124+'[7]CONS MAYO 21'!I124:J124+'[7]CONS JUNIO 21'!I124:J124</f>
        <v>0</v>
      </c>
      <c r="J124" s="89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0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4">
        <f>'[7]CONS ABRIL 21'!I126:J126+'[7]CONS MAYO 21'!I126:J126+'[7]CONS JUNIO 21'!I126:J126</f>
        <v>0</v>
      </c>
      <c r="J126" s="895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>
        <f>'[7]CONS ABRIL 21'!I127:J127+'[7]CONS MAYO 21'!I127:J127+'[7]CONS JUNIO 21'!I127:J127</f>
        <v>0</v>
      </c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>
        <f>'[7]CONS ABRIL 21'!I128:J128+'[7]CONS MAYO 21'!I128:J128+'[7]CONS JUNIO 21'!I128:J128</f>
        <v>0</v>
      </c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>
        <f>'[7]CONS ABRIL 21'!I129:J129+'[7]CONS MAYO 21'!I129:J129+'[7]CONS JUNIO 21'!I129:J129</f>
        <v>0</v>
      </c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94">
        <f>'[7]CONS ABRIL 21'!I130:J130+'[7]CONS MAYO 21'!I130:J130+'[7]CONS JUNIO 21'!I130:J130</f>
        <v>0</v>
      </c>
      <c r="J130" s="89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0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94">
        <f>'[7]CONS ABRIL 21'!I132:J132+'[7]CONS MAYO 21'!I132:J132+'[7]CONS JUNIO 21'!I132:J132</f>
        <v>0</v>
      </c>
      <c r="J132" s="89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94">
        <f>'[7]CONS ABRIL 21'!I133:J133+'[7]CONS MAYO 21'!I133:J133+'[7]CONS JUNIO 21'!I133:J133</f>
        <v>0</v>
      </c>
      <c r="J133" s="89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94">
        <f>'[7]CONS ABRIL 21'!I134:J134+'[7]CONS MAYO 21'!I134:J134+'[7]CONS JUNIO 21'!I134:J134</f>
        <v>0</v>
      </c>
      <c r="J134" s="89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94">
        <f>'[7]CONS ABRIL 21'!I135:J135+'[7]CONS MAYO 21'!I135:J135+'[7]CONS JUNIO 21'!I135:J135</f>
        <v>0</v>
      </c>
      <c r="J135" s="89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94">
        <f>'[7]CONS ABRIL 21'!I136:J136+'[7]CONS MAYO 21'!I136:J136+'[7]CONS JUNIO 21'!I136:J136</f>
        <v>0</v>
      </c>
      <c r="J136" s="89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94">
        <f>'[7]CONS ABRIL 21'!I139:J139+'[7]CONS MAYO 21'!I139:J139+'[7]CONS JUNIO 21'!I139:J139</f>
        <v>0</v>
      </c>
      <c r="J139" s="89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94">
        <f>'[7]CONS ABRIL 21'!I140:J140+'[7]CONS MAYO 21'!I140:J140+'[7]CONS JUNIO 21'!I140:J140</f>
        <v>0</v>
      </c>
      <c r="J140" s="89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94">
        <f>'[7]CONS ABRIL 21'!I141:J141+'[7]CONS MAYO 21'!I141:J141+'[7]CONS JUNIO 21'!I141:J141</f>
        <v>0</v>
      </c>
      <c r="J141" s="89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94">
        <f>'[7]CONS ABRIL 21'!I142:J142+'[7]CONS MAYO 21'!I142:J142+'[7]CONS JUNIO 21'!I142:J142</f>
        <v>0</v>
      </c>
      <c r="J142" s="89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94">
        <f>'[7]CONS ABRIL 21'!I144:J144+'[7]CONS MAYO 21'!I144:J144+'[7]CONS JUNIO 21'!I144:J144</f>
        <v>0</v>
      </c>
      <c r="J144" s="89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94">
        <f>'[7]CONS ABRIL 21'!I145:J145+'[7]CONS MAYO 21'!I145:J145+'[7]CONS JUNIO 21'!I145:J145</f>
        <v>0</v>
      </c>
      <c r="J145" s="89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94">
        <f>'[7]CONS ABRIL 21'!I146:J146+'[7]CONS MAYO 21'!I146:J146+'[7]CONS JUNIO 21'!I146:J146</f>
        <v>0</v>
      </c>
      <c r="J146" s="89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94">
        <f>'[7]CONS ABRIL 21'!I147:J147+'[7]CONS MAYO 21'!I147:J147+'[7]CONS JUNIO 21'!I147:J147</f>
        <v>0</v>
      </c>
      <c r="J147" s="89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94">
        <f>'[7]CONS ABRIL 21'!I149:J149+'[7]CONS MAYO 21'!I149:J149+'[7]CONS JUNIO 21'!I149:J149</f>
        <v>0</v>
      </c>
      <c r="J149" s="89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94">
        <f>'[7]CONS ABRIL 21'!I150:J150+'[7]CONS MAYO 21'!I150:J150+'[7]CONS JUNIO 21'!I150:J150</f>
        <v>0</v>
      </c>
      <c r="J150" s="89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94">
        <f>'[7]CONS ABRIL 21'!I151:J151+'[7]CONS MAYO 21'!I151:J151+'[7]CONS JUNIO 21'!I151:J151</f>
        <v>0</v>
      </c>
      <c r="J151" s="89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94">
        <f>'[7]CONS ABRIL 21'!I152:J152+'[7]CONS MAYO 21'!I152:J152+'[7]CONS JUNIO 21'!I152:J152</f>
        <v>0</v>
      </c>
      <c r="J152" s="89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94">
        <f>'[7]CONS ABRIL 21'!I154:J154+'[7]CONS MAYO 21'!I154:J154+'[7]CONS JUNIO 21'!I154:J154</f>
        <v>0</v>
      </c>
      <c r="J154" s="89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94">
        <f>'[7]CONS ABRIL 21'!I155:J155+'[7]CONS MAYO 21'!I155:J155+'[7]CONS JUNIO 21'!I155:J155</f>
        <v>0</v>
      </c>
      <c r="J155" s="89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94">
        <f>'[7]CONS ABRIL 21'!I156:J156+'[7]CONS MAYO 21'!I156:J156+'[7]CONS JUNIO 21'!I156:J156</f>
        <v>0</v>
      </c>
      <c r="J156" s="89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94">
        <f>'[7]CONS ABRIL 21'!I157:J157+'[7]CONS MAYO 21'!I157:J157+'[7]CONS JUNIO 21'!I157:J157</f>
        <v>0</v>
      </c>
      <c r="J157" s="89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94">
        <f>'[7]CONS ABRIL 21'!I159:J159+'[7]CONS MAYO 21'!I159:J159+'[7]CONS JUNIO 21'!I159:J159</f>
        <v>0</v>
      </c>
      <c r="J159" s="89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94">
        <f>'[7]CONS ABRIL 21'!I160:J160+'[7]CONS MAYO 21'!I160:J160+'[7]CONS JUNIO 21'!I160:J160</f>
        <v>0</v>
      </c>
      <c r="J160" s="89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94">
        <f>'[7]CONS ABRIL 21'!I161:J161+'[7]CONS MAYO 21'!I161:J161+'[7]CONS JUNIO 21'!I161:J161</f>
        <v>0</v>
      </c>
      <c r="J161" s="89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94">
        <f>'[7]CONS ABRIL 21'!I162:J162+'[7]CONS MAYO 21'!I162:J162+'[7]CONS JUNIO 21'!I162:J162</f>
        <v>0</v>
      </c>
      <c r="J162" s="89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94">
        <f>'[7]CONS ABRIL 21'!I164:J164+'[7]CONS MAYO 21'!I164:J164+'[7]CONS JUNIO 21'!I164:J164</f>
        <v>0</v>
      </c>
      <c r="J164" s="89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94">
        <f>'[7]CONS ABRIL 21'!I165:J165+'[7]CONS MAYO 21'!I165:J165+'[7]CONS JUNIO 21'!I165:J165</f>
        <v>0</v>
      </c>
      <c r="J165" s="895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94">
        <f>'[7]CONS ABRIL 21'!I166:J166+'[7]CONS MAYO 21'!I166:J166+'[7]CONS JUNIO 21'!I166:J166</f>
        <v>0</v>
      </c>
      <c r="J166" s="89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94">
        <f>'[7]CONS ABRIL 21'!I167:J167+'[7]CONS MAYO 21'!I167:J167+'[7]CONS JUNIO 21'!I167:J167</f>
        <v>0</v>
      </c>
      <c r="J167" s="89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94">
        <f>'[7]CONS ABRIL 21'!I169:J169+'[7]CONS MAYO 21'!I169:J169+'[7]CONS JUNIO 21'!I169:J169</f>
        <v>0</v>
      </c>
      <c r="J169" s="89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94">
        <f>'[7]CONS ABRIL 21'!I170:J170+'[7]CONS MAYO 21'!I170:J170+'[7]CONS JUNIO 21'!I170:J170</f>
        <v>0</v>
      </c>
      <c r="J170" s="89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94">
        <f>'[7]CONS ABRIL 21'!I171:J171+'[7]CONS MAYO 21'!I171:J171+'[7]CONS JUNIO 21'!I171:J171</f>
        <v>0</v>
      </c>
      <c r="J171" s="89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94">
        <f>'[7]CONS ABRIL 21'!I172:J172+'[7]CONS MAYO 21'!I172:J172+'[7]CONS JUNIO 21'!I172:J172</f>
        <v>0</v>
      </c>
      <c r="J172" s="89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0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94">
        <f>'[7]CONS ABRIL 21'!I174:J174+'[7]CONS MAYO 21'!I174:J174+'[7]CONS JUNIO 21'!I174:J174</f>
        <v>0</v>
      </c>
      <c r="J174" s="89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94">
        <f>'[7]CONS ABRIL 21'!I175:J175+'[7]CONS MAYO 21'!I175:J175+'[7]CONS JUNIO 21'!I175:J175</f>
        <v>0</v>
      </c>
      <c r="J175" s="89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94">
        <f>'[7]CONS ABRIL 21'!I176:J176+'[7]CONS MAYO 21'!I176:J176+'[7]CONS JUNIO 21'!I176:J176</f>
        <v>0</v>
      </c>
      <c r="J176" s="89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94">
        <f>'[7]CONS ABRIL 21'!I177:J177+'[7]CONS MAYO 21'!I177:J177+'[7]CONS JUNIO 21'!I177:J177</f>
        <v>0</v>
      </c>
      <c r="J177" s="89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94">
        <f>'[7]CONS ABRIL 21'!I178:J178+'[7]CONS MAYO 21'!I178:J178+'[7]CONS JUNIO 21'!I178:J178</f>
        <v>0</v>
      </c>
      <c r="J178" s="89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94">
        <f>'[7]CONS ABRIL 21'!I179:J179+'[7]CONS MAYO 21'!I179:J179+'[7]CONS JUNIO 21'!I179:J179</f>
        <v>0</v>
      </c>
      <c r="J179" s="89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94">
        <f>'[7]CONS ABRIL 21'!I180:J180+'[7]CONS MAYO 21'!I180:J180+'[7]CONS JUNIO 21'!I180:J180</f>
        <v>0</v>
      </c>
      <c r="J180" s="89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94">
        <f>'[7]CONS ABRIL 21'!I181:J181+'[7]CONS MAYO 21'!I181:J181+'[7]CONS JUNIO 21'!I181:J181</f>
        <v>0</v>
      </c>
      <c r="J181" s="89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94">
        <f>'[7]CONS ABRIL 21'!I182:J182+'[7]CONS MAYO 21'!I182:J182+'[7]CONS JUNIO 21'!I182:J182</f>
        <v>0</v>
      </c>
      <c r="J182" s="89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94">
        <f>'[7]CONS ABRIL 21'!I183:J183+'[7]CONS MAYO 21'!I183:J183+'[7]CONS JUNIO 21'!I183:J183</f>
        <v>0</v>
      </c>
      <c r="J183" s="89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94">
        <f>'[7]CONS ABRIL 21'!I184:J184+'[7]CONS MAYO 21'!I184:J184+'[7]CONS JUNIO 21'!I184:J184</f>
        <v>0</v>
      </c>
      <c r="J184" s="89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94">
        <f>'[7]CONS ABRIL 21'!I185:J185+'[7]CONS MAYO 21'!I185:J185+'[7]CONS JUNIO 21'!I185:J185</f>
        <v>0</v>
      </c>
      <c r="J185" s="89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94">
        <f>'[7]CONS ABRIL 21'!I186:J186+'[7]CONS MAYO 21'!I186:J186+'[7]CONS JUNIO 21'!I186:J186</f>
        <v>0</v>
      </c>
      <c r="J186" s="89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94">
        <f>'[7]CONS ABRIL 21'!I187:J187+'[7]CONS MAYO 21'!I187:J187+'[7]CONS JUNIO 21'!I187:J187</f>
        <v>0</v>
      </c>
      <c r="J187" s="89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94">
        <f>'[7]CONS ABRIL 21'!I188:J188+'[7]CONS MAYO 21'!I188:J188+'[7]CONS JUNIO 21'!I188:J188</f>
        <v>0</v>
      </c>
      <c r="J188" s="89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94">
        <f>'[7]CONS ABRIL 21'!I189:J189+'[7]CONS MAYO 21'!I189:J189+'[7]CONS JUNIO 21'!I189:J189</f>
        <v>0</v>
      </c>
      <c r="J189" s="89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94">
        <f>'[7]CONS ABRIL 21'!I190:J190+'[7]CONS MAYO 21'!I190:J190+'[7]CONS JUNIO 21'!I190:J190</f>
        <v>0</v>
      </c>
      <c r="J190" s="89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94">
        <f>'[7]CONS ABRIL 21'!I191:J191+'[7]CONS MAYO 21'!I191:J191+'[7]CONS JUNIO 21'!I191:J191</f>
        <v>0</v>
      </c>
      <c r="J191" s="89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94">
        <f>'[7]CONS ABRIL 21'!I192:J192+'[7]CONS MAYO 21'!I192:J192+'[7]CONS JUNIO 21'!I192:J192</f>
        <v>0</v>
      </c>
      <c r="J192" s="89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94">
        <f>'[7]CONS ABRIL 21'!I193:J193+'[7]CONS MAYO 21'!I193:J193+'[7]CONS JUNIO 21'!I193:J193</f>
        <v>0</v>
      </c>
      <c r="J193" s="89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94">
        <f>'[7]CONS ABRIL 21'!I194:J194+'[7]CONS MAYO 21'!I194:J194+'[7]CONS JUNIO 21'!I194:J194</f>
        <v>0</v>
      </c>
      <c r="J194" s="89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94">
        <f>'[7]CONS ABRIL 21'!I195:J195+'[7]CONS MAYO 21'!I195:J195+'[7]CONS JUNIO 21'!I195:J195</f>
        <v>0</v>
      </c>
      <c r="J195" s="89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94">
        <f>'[7]CONS ABRIL 21'!I196:J196+'[7]CONS MAYO 21'!I196:J196+'[7]CONS JUNIO 21'!I196:J196</f>
        <v>0</v>
      </c>
      <c r="J196" s="89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94">
        <f>'[7]CONS ABRIL 21'!I197:J197+'[7]CONS MAYO 21'!I197:J197+'[7]CONS JUNIO 21'!I197:J197</f>
        <v>0</v>
      </c>
      <c r="J197" s="89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94">
        <f>'[7]CONS ABRIL 21'!I198:J198+'[7]CONS MAYO 21'!I198:J198+'[7]CONS JUNIO 21'!I198:J198</f>
        <v>0</v>
      </c>
      <c r="J198" s="89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94">
        <f>'[7]CONS ABRIL 21'!I199:J199+'[7]CONS MAYO 21'!I199:J199+'[7]CONS JUNIO 21'!I199:J199</f>
        <v>0</v>
      </c>
      <c r="J199" s="89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94">
        <f>'[7]CONS ABRIL 21'!I200:J200+'[7]CONS MAYO 21'!I200:J200+'[7]CONS JUNIO 21'!I200:J200</f>
        <v>0</v>
      </c>
      <c r="J200" s="89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94">
        <f>'[7]CONS ABRIL 21'!I201:J201+'[7]CONS MAYO 21'!I201:J201+'[7]CONS JUNIO 21'!I201:J201</f>
        <v>0</v>
      </c>
      <c r="J201" s="89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94">
        <f>'[7]CONS ABRIL 21'!I202:J202+'[7]CONS MAYO 21'!I202:J202+'[7]CONS JUNIO 21'!I202:J202</f>
        <v>0</v>
      </c>
      <c r="J202" s="89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94">
        <f>'[7]CONS ABRIL 21'!I203:J203+'[7]CONS MAYO 21'!I203:J203+'[7]CONS JUNIO 21'!I203:J203</f>
        <v>0</v>
      </c>
      <c r="J203" s="89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94">
        <f>'[7]CONS ABRIL 21'!I204:J204+'[7]CONS MAYO 21'!I204:J204+'[7]CONS JUNIO 21'!I204:J204</f>
        <v>0</v>
      </c>
      <c r="J204" s="89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94">
        <f>'[7]CONS ABRIL 21'!I205:J205+'[7]CONS MAYO 21'!I205:J205+'[7]CONS JUNIO 21'!I205:J205</f>
        <v>0</v>
      </c>
      <c r="J205" s="89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94">
        <f>'[7]CONS ABRIL 21'!I206:J206+'[7]CONS MAYO 21'!I206:J206+'[7]CONS JUNIO 21'!I206:J206</f>
        <v>0</v>
      </c>
      <c r="J206" s="89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94">
        <f>'[7]CONS ABRIL 21'!I207:J207+'[7]CONS MAYO 21'!I207:J207+'[7]CONS JUNIO 21'!I207:J207</f>
        <v>0</v>
      </c>
      <c r="J207" s="89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94">
        <f>'[7]CONS ABRIL 21'!I208:J208+'[7]CONS MAYO 21'!I208:J208+'[7]CONS JUNIO 21'!I208:J208</f>
        <v>0</v>
      </c>
      <c r="J208" s="895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94">
        <f>'[7]CONS ABRIL 21'!I209:J209+'[7]CONS MAYO 21'!I209:J209+'[7]CONS JUNIO 21'!I209:J209</f>
        <v>0</v>
      </c>
      <c r="J209" s="895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94">
        <f>'[7]CONS ABRIL 21'!I210:J210+'[7]CONS MAYO 21'!I210:J210+'[7]CONS JUNIO 21'!I210:J210</f>
        <v>0</v>
      </c>
      <c r="J210" s="895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1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94">
        <f>'[7]CONS ABRIL 21'!I212:J212+'[7]CONS MAYO 21'!I212:J212+'[7]CONS JUNIO 21'!I212:J212</f>
        <v>1</v>
      </c>
      <c r="J212" s="895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94">
        <f>'[7]CONS ABRIL 21'!I213:J213+'[7]CONS MAYO 21'!I213:J213+'[7]CONS JUNIO 21'!I213:J213</f>
        <v>0</v>
      </c>
      <c r="J213" s="895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94">
        <f>'[7]CONS ABRIL 21'!I214:J214+'[7]CONS MAYO 21'!I214:J214+'[7]CONS JUNIO 21'!I214:J214</f>
        <v>0</v>
      </c>
      <c r="J214" s="895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94">
        <f>'[7]CONS ABRIL 21'!I216:J216+'[7]CONS MAYO 21'!I216:J216+'[7]CONS JUNIO 21'!I216:J216</f>
        <v>0</v>
      </c>
      <c r="J216" s="895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94">
        <f>'[7]CONS ABRIL 21'!I217:J217+'[7]CONS MAYO 21'!I217:J217+'[7]CONS JUNIO 21'!I217:J217</f>
        <v>0</v>
      </c>
      <c r="J217" s="895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0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94">
        <f>'[7]CONS ABRIL 21'!I219:J219+'[7]CONS MAYO 21'!I219:J219+'[7]CONS JUNIO 21'!I219:J219</f>
        <v>0</v>
      </c>
      <c r="J219" s="895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94">
        <f>'[7]CONS ABRIL 21'!I220:J220+'[7]CONS MAYO 21'!I220:J220+'[7]CONS JUNIO 21'!I220:J220</f>
        <v>0</v>
      </c>
      <c r="J220" s="895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94">
        <f>'[7]CONS ABRIL 21'!I221:J221+'[7]CONS MAYO 21'!I221:J221+'[7]CONS JUNIO 21'!I221:J221</f>
        <v>0</v>
      </c>
      <c r="J221" s="895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94">
        <f>'[7]CONS ABRIL 21'!I222:J222+'[7]CONS MAYO 21'!I222:J222+'[7]CONS JUNIO 21'!I222:J222</f>
        <v>0</v>
      </c>
      <c r="J222" s="895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0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94">
        <f>'[7]CONS ABRIL 21'!I224:J224+'[7]CONS MAYO 21'!I224:J224+'[7]CONS JUNIO 21'!I224:J224</f>
        <v>0</v>
      </c>
      <c r="J224" s="895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94">
        <f>'[7]CONS ABRIL 21'!I225:J225+'[7]CONS MAYO 21'!I225:J225+'[7]CONS JUNIO 21'!I225:J225</f>
        <v>0</v>
      </c>
      <c r="J225" s="895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94">
        <f>'[7]CONS ABRIL 21'!I226:J226+'[7]CONS MAYO 21'!I226:J226+'[7]CONS JUNIO 21'!I226:J226</f>
        <v>0</v>
      </c>
      <c r="J226" s="895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0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94">
        <f>'[7]CONS ABRIL 21'!I228:J228+'[7]CONS MAYO 21'!I228:J228+'[7]CONS JUNIO 21'!I228:J228</f>
        <v>0</v>
      </c>
      <c r="J228" s="895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94">
        <f>'[7]CONS ABRIL 21'!I229:J229+'[7]CONS MAYO 21'!I229:J229+'[7]CONS JUNIO 21'!I229:J229</f>
        <v>0</v>
      </c>
      <c r="J229" s="895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94">
        <f>'[7]CONS ABRIL 21'!I230:J230+'[7]CONS MAYO 21'!I230:J230+'[7]CONS JUNIO 21'!I230:J230</f>
        <v>0</v>
      </c>
      <c r="J230" s="895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94">
        <f>'[7]CONS ABRIL 21'!I231:J231+'[7]CONS MAYO 21'!I231:J231+'[7]CONS JUNIO 21'!I231:J231</f>
        <v>0</v>
      </c>
      <c r="J231" s="895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0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94">
        <f>'[7]CONS ABRIL 21'!I233:J233+'[7]CONS MAYO 21'!I233:J233+'[7]CONS JUNIO 21'!I233:J233</f>
        <v>0</v>
      </c>
      <c r="J233" s="895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94">
        <f>'[7]CONS ABRIL 21'!I234:J234+'[7]CONS MAYO 21'!I234:J234+'[7]CONS JUNIO 21'!I234:J234</f>
        <v>0</v>
      </c>
      <c r="J234" s="895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94">
        <f>'[7]CONS ABRIL 21'!I235:J235+'[7]CONS MAYO 21'!I235:J235+'[7]CONS JUNIO 21'!I235:J235</f>
        <v>0</v>
      </c>
      <c r="J235" s="895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94">
        <f>'[7]CONS ABRIL 21'!I236:J236+'[7]CONS MAYO 21'!I236:J236+'[7]CONS JUNIO 21'!I236:J236</f>
        <v>0</v>
      </c>
      <c r="J236" s="895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0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94">
        <f>'[7]CONS ABRIL 21'!I238:J238+'[7]CONS MAYO 21'!I238:J238+'[7]CONS JUNIO 21'!I238:J238</f>
        <v>0</v>
      </c>
      <c r="J238" s="895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94">
        <f>'[7]CONS ABRIL 21'!I239:J239+'[7]CONS MAYO 21'!I239:J239+'[7]CONS JUNIO 21'!I239:J239</f>
        <v>0</v>
      </c>
      <c r="J239" s="895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94">
        <f>'[7]CONS ABRIL 21'!I240:J240+'[7]CONS MAYO 21'!I240:J240+'[7]CONS JUNIO 21'!I240:J240</f>
        <v>0</v>
      </c>
      <c r="J240" s="895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94">
        <f>'[7]CONS ABRIL 21'!I241:J241+'[7]CONS MAYO 21'!I241:J241+'[7]CONS JUNIO 21'!I241:J241</f>
        <v>0</v>
      </c>
      <c r="J241" s="895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94">
        <f>'[7]CONS ABRIL 21'!I243:J243+'[7]CONS MAYO 21'!I243:J243+'[7]CONS JUNIO 21'!I243:J243</f>
        <v>0</v>
      </c>
      <c r="J243" s="895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94">
        <f>'[7]CONS ABRIL 21'!I244:J244+'[7]CONS MAYO 21'!I244:J244+'[7]CONS JUNIO 21'!I244:J244</f>
        <v>0</v>
      </c>
      <c r="J244" s="895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94">
        <f>'[7]CONS ABRIL 21'!I245:J245+'[7]CONS MAYO 21'!I245:J245+'[7]CONS JUNIO 21'!I245:J245</f>
        <v>0</v>
      </c>
      <c r="J245" s="895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38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R258"/>
  <sheetViews>
    <sheetView showGridLines="0" showRowColHeaders="0" showZeros="0" topLeftCell="C3" zoomScaleNormal="100" zoomScaleSheetLayoutView="75" workbookViewId="0">
      <selection activeCell="F39" sqref="F39:I42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 t="s">
        <v>255</v>
      </c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265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266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 t="s">
        <v>267</v>
      </c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256</v>
      </c>
      <c r="G10" s="962"/>
      <c r="H10" s="963">
        <f>SUM(F10:G11)</f>
        <v>256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18</v>
      </c>
      <c r="I15" s="471">
        <f>SUM(I16:I17)</f>
        <v>1</v>
      </c>
      <c r="J15" s="955">
        <f>H15+I15</f>
        <v>19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f>'[8]CONS ABRIL SPM '!H16+'[8]CONS MAYO SPM '!H16+'[8]CONS JUNIO 21'!H16</f>
        <v>18</v>
      </c>
      <c r="I16" s="394">
        <f>'[8]CONS ABRIL SPM '!I16+'[8]CONS MAYO SPM '!I16+'[8]CONS JUNIO 21'!I16</f>
        <v>1</v>
      </c>
      <c r="J16" s="891">
        <f>(H16+I16)</f>
        <v>19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>
        <f>'[8]CONS ABRIL SPM '!H17+'[8]CONS MAYO SPM '!H17+'[8]CONS JUNIO 21'!H17</f>
        <v>0</v>
      </c>
      <c r="I17" s="394">
        <f>'[8]CONS ABRIL SPM '!I17+'[8]CONS MAYO SPM '!I17+'[8]CONS JUNIO 21'!I17</f>
        <v>0</v>
      </c>
      <c r="J17" s="886">
        <f>(H17+I17)</f>
        <v>0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3</v>
      </c>
      <c r="G21" s="941"/>
      <c r="H21" s="941"/>
      <c r="I21" s="942"/>
      <c r="J21" s="943">
        <f>(J23+J28+J34+J38+J43+J55+J70+J72+J78)</f>
        <v>24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12</v>
      </c>
      <c r="G22" s="410">
        <f>(G23+G28+G34+G38+G43+G55+G70+G72+G77+G78)</f>
        <v>12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394">
        <f>'[8]CONS ABRIL SPM '!F24+'[8]CONS MAYO SPM '!F24+'[8]CONS JUNIO 21'!F24</f>
        <v>0</v>
      </c>
      <c r="G24" s="394">
        <f>'[8]CONS ABRIL SPM '!G24+'[8]CONS MAYO SPM '!G24+'[8]CONS JUNIO 21'!G24</f>
        <v>0</v>
      </c>
      <c r="H24" s="394">
        <f>'[8]CONS ABRIL SPM '!H24+'[8]CONS MAYO SPM '!H24+'[8]CONS JUNIO 21'!H24</f>
        <v>0</v>
      </c>
      <c r="I24" s="394">
        <f>'[8]CONS ABRIL SPM '!I24+'[8]CONS MAYO SPM '!I24+'[8]CONS JUNIO 21'!I24</f>
        <v>0</v>
      </c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394">
        <f>'[8]CONS ABRIL SPM '!F25+'[8]CONS MAYO SPM '!F25+'[8]CONS JUNIO 21'!F25</f>
        <v>0</v>
      </c>
      <c r="G25" s="394">
        <f>'[8]CONS ABRIL SPM '!G25+'[8]CONS MAYO SPM '!G25+'[8]CONS JUNIO 21'!G25</f>
        <v>0</v>
      </c>
      <c r="H25" s="394">
        <f>'[8]CONS ABRIL SPM '!H25+'[8]CONS MAYO SPM '!H25+'[8]CONS JUNIO 21'!H25</f>
        <v>0</v>
      </c>
      <c r="I25" s="394">
        <f>'[8]CONS ABRIL SPM '!I25+'[8]CONS MAYO SPM '!I25+'[8]CONS JUNIO 21'!I25</f>
        <v>0</v>
      </c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394">
        <f>'[8]CONS ABRIL SPM '!F26+'[8]CONS MAYO SPM '!F26+'[8]CONS JUNIO 21'!F26</f>
        <v>0</v>
      </c>
      <c r="G26" s="394">
        <f>'[8]CONS ABRIL SPM '!G26+'[8]CONS MAYO SPM '!G26+'[8]CONS JUNIO 21'!G26</f>
        <v>0</v>
      </c>
      <c r="H26" s="394">
        <f>'[8]CONS ABRIL SPM '!H26+'[8]CONS MAYO SPM '!H26+'[8]CONS JUNIO 21'!H26</f>
        <v>0</v>
      </c>
      <c r="I26" s="394">
        <f>'[8]CONS ABRIL SPM '!I26+'[8]CONS MAYO SPM '!I26+'[8]CONS JUNIO 21'!I26</f>
        <v>0</v>
      </c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394">
        <f>'[8]CONS ABRIL SPM '!F27+'[8]CONS MAYO SPM '!F27+'[8]CONS JUNIO 21'!F27</f>
        <v>0</v>
      </c>
      <c r="G27" s="394">
        <f>'[8]CONS ABRIL SPM '!G27+'[8]CONS MAYO SPM '!G27+'[8]CONS JUNIO 21'!G27</f>
        <v>0</v>
      </c>
      <c r="H27" s="394">
        <f>'[8]CONS ABRIL SPM '!H27+'[8]CONS MAYO SPM '!H27+'[8]CONS JUNIO 21'!H27</f>
        <v>0</v>
      </c>
      <c r="I27" s="394">
        <f>'[8]CONS ABRIL SPM '!I27+'[8]CONS MAYO SPM '!I27+'[8]CONS JUNIO 21'!I27</f>
        <v>0</v>
      </c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1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1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394">
        <f>'[8]CONS ABRIL SPM '!F29+'[8]CONS MAYO SPM '!F29+'[8]CONS JUNIO 21'!F29</f>
        <v>0</v>
      </c>
      <c r="G29" s="394">
        <f>'[8]CONS ABRIL SPM '!G29+'[8]CONS MAYO SPM '!G29+'[8]CONS JUNIO 21'!G29</f>
        <v>0</v>
      </c>
      <c r="H29" s="394">
        <f>'[8]CONS ABRIL SPM '!H29+'[8]CONS MAYO SPM '!H29+'[8]CONS JUNIO 21'!H29</f>
        <v>0</v>
      </c>
      <c r="I29" s="394">
        <f>'[8]CONS ABRIL SPM '!I29+'[8]CONS MAYO SPM '!I29+'[8]CONS JUNIO 21'!I29</f>
        <v>0</v>
      </c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394">
        <f>'[8]CONS ABRIL SPM '!F30+'[8]CONS MAYO SPM '!F30+'[8]CONS JUNIO 21'!F30</f>
        <v>0</v>
      </c>
      <c r="G30" s="394">
        <f>'[8]CONS ABRIL SPM '!G30+'[8]CONS MAYO SPM '!G30+'[8]CONS JUNIO 21'!G30</f>
        <v>0</v>
      </c>
      <c r="H30" s="394">
        <f>'[8]CONS ABRIL SPM '!H30+'[8]CONS MAYO SPM '!H30+'[8]CONS JUNIO 21'!H30</f>
        <v>0</v>
      </c>
      <c r="I30" s="394">
        <f>'[8]CONS ABRIL SPM '!I30+'[8]CONS MAYO SPM '!I30+'[8]CONS JUNIO 21'!I30</f>
        <v>0</v>
      </c>
      <c r="J30" s="418">
        <f t="shared" si="0"/>
        <v>0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394">
        <f>'[8]CONS ABRIL SPM '!F31+'[8]CONS MAYO SPM '!F31+'[8]CONS JUNIO 21'!F31</f>
        <v>0</v>
      </c>
      <c r="G31" s="394">
        <f>'[8]CONS ABRIL SPM '!G31+'[8]CONS MAYO SPM '!G31+'[8]CONS JUNIO 21'!G31</f>
        <v>0</v>
      </c>
      <c r="H31" s="394">
        <f>'[8]CONS ABRIL SPM '!H31+'[8]CONS MAYO SPM '!H31+'[8]CONS JUNIO 21'!H31</f>
        <v>0</v>
      </c>
      <c r="I31" s="394">
        <f>'[8]CONS ABRIL SPM '!I31+'[8]CONS MAYO SPM '!I31+'[8]CONS JUNIO 21'!I31</f>
        <v>0</v>
      </c>
      <c r="J31" s="418">
        <f t="shared" si="0"/>
        <v>0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394">
        <f>'[8]CONS ABRIL SPM '!F32+'[8]CONS MAYO SPM '!F32+'[8]CONS JUNIO 21'!F32</f>
        <v>0</v>
      </c>
      <c r="G32" s="394">
        <f>'[8]CONS ABRIL SPM '!G32+'[8]CONS MAYO SPM '!G32+'[8]CONS JUNIO 21'!G32</f>
        <v>0</v>
      </c>
      <c r="H32" s="394">
        <f>'[8]CONS ABRIL SPM '!H32+'[8]CONS MAYO SPM '!H32+'[8]CONS JUNIO 21'!H32</f>
        <v>0</v>
      </c>
      <c r="I32" s="394">
        <f>'[8]CONS ABRIL SPM '!I32+'[8]CONS MAYO SPM '!I32+'[8]CONS JUNIO 21'!I32</f>
        <v>0</v>
      </c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394">
        <f>'[8]CONS ABRIL SPM '!F33+'[8]CONS MAYO SPM '!F33+'[8]CONS JUNIO 21'!F33</f>
        <v>1</v>
      </c>
      <c r="G33" s="394">
        <f>'[8]CONS ABRIL SPM '!G33+'[8]CONS MAYO SPM '!G33+'[8]CONS JUNIO 21'!G33</f>
        <v>0</v>
      </c>
      <c r="H33" s="394">
        <f>'[8]CONS ABRIL SPM '!H33+'[8]CONS MAYO SPM '!H33+'[8]CONS JUNIO 21'!H33</f>
        <v>0</v>
      </c>
      <c r="I33" s="394">
        <f>'[8]CONS ABRIL SPM '!I33+'[8]CONS MAYO SPM '!I33+'[8]CONS JUNIO 21'!I33</f>
        <v>0</v>
      </c>
      <c r="J33" s="418">
        <f t="shared" si="0"/>
        <v>1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2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2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394">
        <f>'[8]CONS ABRIL SPM '!F35+'[8]CONS MAYO SPM '!F35+'[8]CONS JUNIO 21'!F35</f>
        <v>0</v>
      </c>
      <c r="G35" s="394">
        <f>'[8]CONS ABRIL SPM '!G35+'[8]CONS MAYO SPM '!G35+'[8]CONS JUNIO 21'!G35</f>
        <v>0</v>
      </c>
      <c r="H35" s="394">
        <f>'[8]CONS ABRIL SPM '!H35+'[8]CONS MAYO SPM '!H35+'[8]CONS JUNIO 21'!H35</f>
        <v>0</v>
      </c>
      <c r="I35" s="394">
        <f>'[8]CONS ABRIL SPM '!I35+'[8]CONS MAYO SPM '!I35+'[8]CONS JUNIO 21'!I35</f>
        <v>0</v>
      </c>
      <c r="J35" s="427">
        <f t="shared" ref="J35:J54" si="1">SUM(F35:I35)</f>
        <v>0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394">
        <f>'[8]CONS ABRIL SPM '!F36+'[8]CONS MAYO SPM '!F36+'[8]CONS JUNIO 21'!F36</f>
        <v>2</v>
      </c>
      <c r="G36" s="394">
        <f>'[8]CONS ABRIL SPM '!G36+'[8]CONS MAYO SPM '!G36+'[8]CONS JUNIO 21'!G36</f>
        <v>0</v>
      </c>
      <c r="H36" s="394">
        <f>'[8]CONS ABRIL SPM '!H36+'[8]CONS MAYO SPM '!H36+'[8]CONS JUNIO 21'!H36</f>
        <v>0</v>
      </c>
      <c r="I36" s="394">
        <f>'[8]CONS ABRIL SPM '!I36+'[8]CONS MAYO SPM '!I36+'[8]CONS JUNIO 21'!I36</f>
        <v>0</v>
      </c>
      <c r="J36" s="427">
        <f>SUM(F36:I36)</f>
        <v>2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394">
        <f>'[8]CONS ABRIL SPM '!F37+'[8]CONS MAYO SPM '!F37+'[8]CONS JUNIO 21'!F37</f>
        <v>0</v>
      </c>
      <c r="G37" s="394">
        <f>'[8]CONS ABRIL SPM '!G37+'[8]CONS MAYO SPM '!G37+'[8]CONS JUNIO 21'!G37</f>
        <v>0</v>
      </c>
      <c r="H37" s="394">
        <f>'[8]CONS ABRIL SPM '!H37+'[8]CONS MAYO SPM '!H37+'[8]CONS JUNIO 21'!H37</f>
        <v>0</v>
      </c>
      <c r="I37" s="394">
        <f>'[8]CONS ABRIL SPM '!I37+'[8]CONS MAYO SPM '!I37+'[8]CONS JUNIO 21'!I37</f>
        <v>0</v>
      </c>
      <c r="J37" s="427">
        <f>SUM(F37:I37)</f>
        <v>0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0</v>
      </c>
      <c r="H38" s="421">
        <f>SUM(H39:H42)</f>
        <v>0</v>
      </c>
      <c r="I38" s="421">
        <f>SUM(I39:I42)</f>
        <v>0</v>
      </c>
      <c r="J38" s="414">
        <f t="shared" si="1"/>
        <v>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394"/>
      <c r="G39" s="394"/>
      <c r="H39" s="394"/>
      <c r="I39" s="394"/>
      <c r="J39" s="427">
        <f t="shared" si="1"/>
        <v>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394"/>
      <c r="G40" s="394"/>
      <c r="H40" s="394"/>
      <c r="I40" s="394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394"/>
      <c r="G41" s="394"/>
      <c r="H41" s="394"/>
      <c r="I41" s="394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394"/>
      <c r="G42" s="394"/>
      <c r="H42" s="394"/>
      <c r="I42" s="394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4</v>
      </c>
      <c r="H43" s="421">
        <f>SUM(H44:H54)</f>
        <v>0</v>
      </c>
      <c r="I43" s="421">
        <f>SUM(I44:I54)</f>
        <v>0</v>
      </c>
      <c r="J43" s="433">
        <f>SUM(F43:I43)</f>
        <v>4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394">
        <f>'[8]CONS ABRIL SPM '!F44+'[8]CONS MAYO SPM '!F44+'[8]CONS JUNIO 21'!F44</f>
        <v>0</v>
      </c>
      <c r="G44" s="394">
        <f>'[8]CONS ABRIL SPM '!G44+'[8]CONS MAYO SPM '!G44+'[8]CONS JUNIO 21'!G44</f>
        <v>0</v>
      </c>
      <c r="H44" s="394">
        <f>'[8]CONS ABRIL SPM '!H44+'[8]CONS MAYO SPM '!H44+'[8]CONS JUNIO 21'!H44</f>
        <v>0</v>
      </c>
      <c r="I44" s="394">
        <f>'[8]CONS ABRIL SPM '!I44+'[8]CONS MAYO SPM '!I44+'[8]CONS JUNIO 21'!I44</f>
        <v>0</v>
      </c>
      <c r="J44" s="427">
        <f>SUM(F44:I44)</f>
        <v>0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394">
        <f>'[8]CONS ABRIL SPM '!F45+'[8]CONS MAYO SPM '!F45+'[8]CONS JUNIO 21'!F45</f>
        <v>0</v>
      </c>
      <c r="G45" s="394">
        <f>'[8]CONS ABRIL SPM '!G45+'[8]CONS MAYO SPM '!G45+'[8]CONS JUNIO 21'!G45</f>
        <v>0</v>
      </c>
      <c r="H45" s="394">
        <f>'[8]CONS ABRIL SPM '!H45+'[8]CONS MAYO SPM '!H45+'[8]CONS JUNIO 21'!H45</f>
        <v>0</v>
      </c>
      <c r="I45" s="394">
        <f>'[8]CONS ABRIL SPM '!I45+'[8]CONS MAYO SPM '!I45+'[8]CONS JUNIO 21'!I45</f>
        <v>0</v>
      </c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394">
        <f>'[8]CONS ABRIL SPM '!F46+'[8]CONS MAYO SPM '!F46+'[8]CONS JUNIO 21'!F46</f>
        <v>0</v>
      </c>
      <c r="G46" s="394">
        <f>'[8]CONS ABRIL SPM '!G46+'[8]CONS MAYO SPM '!G46+'[8]CONS JUNIO 21'!G46</f>
        <v>0</v>
      </c>
      <c r="H46" s="394">
        <f>'[8]CONS ABRIL SPM '!H46+'[8]CONS MAYO SPM '!H46+'[8]CONS JUNIO 21'!H46</f>
        <v>0</v>
      </c>
      <c r="I46" s="394">
        <f>'[8]CONS ABRIL SPM '!I46+'[8]CONS MAYO SPM '!I46+'[8]CONS JUNIO 21'!I46</f>
        <v>0</v>
      </c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394">
        <f>'[8]CONS ABRIL SPM '!F47+'[8]CONS MAYO SPM '!F47+'[8]CONS JUNIO 21'!F47</f>
        <v>0</v>
      </c>
      <c r="G47" s="394">
        <f>'[8]CONS ABRIL SPM '!G47+'[8]CONS MAYO SPM '!G47+'[8]CONS JUNIO 21'!G47</f>
        <v>0</v>
      </c>
      <c r="H47" s="394">
        <f>'[8]CONS ABRIL SPM '!H47+'[8]CONS MAYO SPM '!H47+'[8]CONS JUNIO 21'!H47</f>
        <v>0</v>
      </c>
      <c r="I47" s="394">
        <f>'[8]CONS ABRIL SPM '!I47+'[8]CONS MAYO SPM '!I47+'[8]CONS JUNIO 21'!I47</f>
        <v>0</v>
      </c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394">
        <f>'[8]CONS ABRIL SPM '!F48+'[8]CONS MAYO SPM '!F48+'[8]CONS JUNIO 21'!F48</f>
        <v>0</v>
      </c>
      <c r="G48" s="394">
        <f>'[8]CONS ABRIL SPM '!G48+'[8]CONS MAYO SPM '!G48+'[8]CONS JUNIO 21'!G48</f>
        <v>1</v>
      </c>
      <c r="H48" s="394">
        <f>'[8]CONS ABRIL SPM '!H48+'[8]CONS MAYO SPM '!H48+'[8]CONS JUNIO 21'!H48</f>
        <v>0</v>
      </c>
      <c r="I48" s="394">
        <f>'[8]CONS ABRIL SPM '!I48+'[8]CONS MAYO SPM '!I48+'[8]CONS JUNIO 21'!I48</f>
        <v>0</v>
      </c>
      <c r="J48" s="437">
        <f t="shared" si="1"/>
        <v>1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394">
        <f>'[8]CONS ABRIL SPM '!F49+'[8]CONS MAYO SPM '!F49+'[8]CONS JUNIO 21'!F49</f>
        <v>0</v>
      </c>
      <c r="G49" s="394">
        <f>'[8]CONS ABRIL SPM '!G49+'[8]CONS MAYO SPM '!G49+'[8]CONS JUNIO 21'!G49</f>
        <v>0</v>
      </c>
      <c r="H49" s="394">
        <f>'[8]CONS ABRIL SPM '!H49+'[8]CONS MAYO SPM '!H49+'[8]CONS JUNIO 21'!H49</f>
        <v>0</v>
      </c>
      <c r="I49" s="394">
        <f>'[8]CONS ABRIL SPM '!I49+'[8]CONS MAYO SPM '!I49+'[8]CONS JUNIO 21'!I49</f>
        <v>0</v>
      </c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394">
        <f>'[8]CONS ABRIL SPM '!F50+'[8]CONS MAYO SPM '!F50+'[8]CONS JUNIO 21'!F50</f>
        <v>0</v>
      </c>
      <c r="G50" s="394">
        <f>'[8]CONS ABRIL SPM '!G50+'[8]CONS MAYO SPM '!G50+'[8]CONS JUNIO 21'!G50</f>
        <v>1</v>
      </c>
      <c r="H50" s="394">
        <f>'[8]CONS ABRIL SPM '!H50+'[8]CONS MAYO SPM '!H50+'[8]CONS JUNIO 21'!H50</f>
        <v>0</v>
      </c>
      <c r="I50" s="394">
        <f>'[8]CONS ABRIL SPM '!I50+'[8]CONS MAYO SPM '!I50+'[8]CONS JUNIO 21'!I50</f>
        <v>0</v>
      </c>
      <c r="J50" s="437">
        <f t="shared" si="1"/>
        <v>1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394">
        <f>'[8]CONS ABRIL SPM '!F51+'[8]CONS MAYO SPM '!F51+'[8]CONS JUNIO 21'!F51</f>
        <v>0</v>
      </c>
      <c r="G51" s="394">
        <f>'[8]CONS ABRIL SPM '!G51+'[8]CONS MAYO SPM '!G51+'[8]CONS JUNIO 21'!G51</f>
        <v>0</v>
      </c>
      <c r="H51" s="394">
        <f>'[8]CONS ABRIL SPM '!H51+'[8]CONS MAYO SPM '!H51+'[8]CONS JUNIO 21'!H51</f>
        <v>0</v>
      </c>
      <c r="I51" s="394">
        <f>'[8]CONS ABRIL SPM '!I51+'[8]CONS MAYO SPM '!I51+'[8]CONS JUNIO 21'!I51</f>
        <v>0</v>
      </c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394">
        <f>'[8]CONS ABRIL SPM '!F52+'[8]CONS MAYO SPM '!F52+'[8]CONS JUNIO 21'!F52</f>
        <v>0</v>
      </c>
      <c r="G52" s="394">
        <f>'[8]CONS ABRIL SPM '!G52+'[8]CONS MAYO SPM '!G52+'[8]CONS JUNIO 21'!G52</f>
        <v>0</v>
      </c>
      <c r="H52" s="394">
        <f>'[8]CONS ABRIL SPM '!H52+'[8]CONS MAYO SPM '!H52+'[8]CONS JUNIO 21'!H52</f>
        <v>0</v>
      </c>
      <c r="I52" s="394">
        <f>'[8]CONS ABRIL SPM '!I52+'[8]CONS MAYO SPM '!I52+'[8]CONS JUNIO 21'!I52</f>
        <v>0</v>
      </c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394">
        <f>'[8]CONS ABRIL SPM '!F53+'[8]CONS MAYO SPM '!F53+'[8]CONS JUNIO 21'!F53</f>
        <v>0</v>
      </c>
      <c r="G53" s="394">
        <f>'[8]CONS ABRIL SPM '!G53+'[8]CONS MAYO SPM '!G53+'[8]CONS JUNIO 21'!G53</f>
        <v>2</v>
      </c>
      <c r="H53" s="394">
        <f>'[8]CONS ABRIL SPM '!H53+'[8]CONS MAYO SPM '!H53+'[8]CONS JUNIO 21'!H53</f>
        <v>0</v>
      </c>
      <c r="I53" s="394">
        <f>'[8]CONS ABRIL SPM '!I53+'[8]CONS MAYO SPM '!I53+'[8]CONS JUNIO 21'!I53</f>
        <v>0</v>
      </c>
      <c r="J53" s="437">
        <f t="shared" si="1"/>
        <v>2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394">
        <f>'[8]CONS ABRIL SPM '!F54+'[8]CONS MAYO SPM '!F54+'[8]CONS JUNIO 21'!F54</f>
        <v>0</v>
      </c>
      <c r="G54" s="394">
        <f>'[8]CONS ABRIL SPM '!G54+'[8]CONS MAYO SPM '!G54+'[8]CONS JUNIO 21'!G54</f>
        <v>0</v>
      </c>
      <c r="H54" s="394">
        <f>'[8]CONS ABRIL SPM '!H54+'[8]CONS MAYO SPM '!H54+'[8]CONS JUNIO 21'!H54</f>
        <v>0</v>
      </c>
      <c r="I54" s="394">
        <f>'[8]CONS ABRIL SPM '!I54+'[8]CONS MAYO SPM '!I54+'[8]CONS JUNIO 21'!I54</f>
        <v>0</v>
      </c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8</v>
      </c>
      <c r="H55" s="442">
        <f>SUM(H56:H64)</f>
        <v>0</v>
      </c>
      <c r="I55" s="442">
        <f>SUM(I56:I64)</f>
        <v>0</v>
      </c>
      <c r="J55" s="433">
        <f>SUM(F55:F55:I55)</f>
        <v>8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394">
        <f>'[8]CONS ABRIL SPM '!F56+'[8]CONS MAYO SPM '!F56+'[8]CONS JUNIO 21'!F56</f>
        <v>0</v>
      </c>
      <c r="G56" s="394">
        <f>'[8]CONS ABRIL SPM '!G56+'[8]CONS MAYO SPM '!G56+'[8]CONS JUNIO 21'!G56</f>
        <v>0</v>
      </c>
      <c r="H56" s="394">
        <f>'[8]CONS ABRIL SPM '!H56+'[8]CONS MAYO SPM '!H56+'[8]CONS JUNIO 21'!H56</f>
        <v>0</v>
      </c>
      <c r="I56" s="394">
        <f>'[8]CONS ABRIL SPM '!I56+'[8]CONS MAYO SPM '!I56+'[8]CONS JUNIO 21'!I56</f>
        <v>0</v>
      </c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394">
        <f>'[8]CONS ABRIL SPM '!F57+'[8]CONS MAYO SPM '!F57+'[8]CONS JUNIO 21'!F57</f>
        <v>0</v>
      </c>
      <c r="G57" s="394">
        <f>'[8]CONS ABRIL SPM '!G57+'[8]CONS MAYO SPM '!G57+'[8]CONS JUNIO 21'!G57</f>
        <v>6</v>
      </c>
      <c r="H57" s="394">
        <f>'[8]CONS ABRIL SPM '!H57+'[8]CONS MAYO SPM '!H57+'[8]CONS JUNIO 21'!H57</f>
        <v>0</v>
      </c>
      <c r="I57" s="394">
        <f>'[8]CONS ABRIL SPM '!I57+'[8]CONS MAYO SPM '!I57+'[8]CONS JUNIO 21'!I57</f>
        <v>0</v>
      </c>
      <c r="J57" s="403">
        <f>(I57+H57+G57+F57)</f>
        <v>6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394">
        <f>'[8]CONS ABRIL SPM '!F58+'[8]CONS MAYO SPM '!F58+'[8]CONS JUNIO 21'!F58</f>
        <v>0</v>
      </c>
      <c r="G58" s="394">
        <f>'[8]CONS ABRIL SPM '!G58+'[8]CONS MAYO SPM '!G58+'[8]CONS JUNIO 21'!G58</f>
        <v>0</v>
      </c>
      <c r="H58" s="394">
        <f>'[8]CONS ABRIL SPM '!H58+'[8]CONS MAYO SPM '!H58+'[8]CONS JUNIO 21'!H58</f>
        <v>0</v>
      </c>
      <c r="I58" s="394">
        <f>'[8]CONS ABRIL SPM '!I58+'[8]CONS MAYO SPM '!I58+'[8]CONS JUNIO 21'!I58</f>
        <v>0</v>
      </c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394">
        <f>'[8]CONS ABRIL SPM '!F59+'[8]CONS MAYO SPM '!F59+'[8]CONS JUNIO 21'!F59</f>
        <v>0</v>
      </c>
      <c r="G59" s="394">
        <f>'[8]CONS ABRIL SPM '!G59+'[8]CONS MAYO SPM '!G59+'[8]CONS JUNIO 21'!G59</f>
        <v>2</v>
      </c>
      <c r="H59" s="394">
        <f>'[8]CONS ABRIL SPM '!H59+'[8]CONS MAYO SPM '!H59+'[8]CONS JUNIO 21'!H59</f>
        <v>0</v>
      </c>
      <c r="I59" s="394">
        <f>'[8]CONS ABRIL SPM '!I59+'[8]CONS MAYO SPM '!I59+'[8]CONS JUNIO 21'!I59</f>
        <v>0</v>
      </c>
      <c r="J59" s="403">
        <f>(I59+H59+G59+F59)</f>
        <v>2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394">
        <f>'[8]CONS ABRIL SPM '!F60+'[8]CONS MAYO SPM '!F60+'[8]CONS JUNIO 21'!F60</f>
        <v>0</v>
      </c>
      <c r="G60" s="394">
        <f>'[8]CONS ABRIL SPM '!G60+'[8]CONS MAYO SPM '!G60+'[8]CONS JUNIO 21'!G60</f>
        <v>0</v>
      </c>
      <c r="H60" s="394">
        <f>'[8]CONS ABRIL SPM '!H60+'[8]CONS MAYO SPM '!H60+'[8]CONS JUNIO 21'!H60</f>
        <v>0</v>
      </c>
      <c r="I60" s="394">
        <f>'[8]CONS ABRIL SPM '!I60+'[8]CONS MAYO SPM '!I60+'[8]CONS JUNIO 21'!I60</f>
        <v>0</v>
      </c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394">
        <f>'[8]CONS ABRIL SPM '!F61+'[8]CONS MAYO SPM '!F61+'[8]CONS JUNIO 21'!F61</f>
        <v>0</v>
      </c>
      <c r="G61" s="394">
        <f>'[8]CONS ABRIL SPM '!G61+'[8]CONS MAYO SPM '!G61+'[8]CONS JUNIO 21'!G61</f>
        <v>0</v>
      </c>
      <c r="H61" s="394">
        <f>'[8]CONS ABRIL SPM '!H61+'[8]CONS MAYO SPM '!H61+'[8]CONS JUNIO 21'!H61</f>
        <v>0</v>
      </c>
      <c r="I61" s="394">
        <f>'[8]CONS ABRIL SPM '!I61+'[8]CONS MAYO SPM '!I61+'[8]CONS JUNIO 21'!I61</f>
        <v>0</v>
      </c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394">
        <f>'[8]CONS ABRIL SPM '!F62+'[8]CONS MAYO SPM '!F62+'[8]CONS JUNIO 21'!F62</f>
        <v>0</v>
      </c>
      <c r="G62" s="394">
        <f>'[8]CONS ABRIL SPM '!G62+'[8]CONS MAYO SPM '!G62+'[8]CONS JUNIO 21'!G62</f>
        <v>0</v>
      </c>
      <c r="H62" s="394">
        <f>'[8]CONS ABRIL SPM '!H62+'[8]CONS MAYO SPM '!H62+'[8]CONS JUNIO 21'!H62</f>
        <v>0</v>
      </c>
      <c r="I62" s="394">
        <f>'[8]CONS ABRIL SPM '!I62+'[8]CONS MAYO SPM '!I62+'[8]CONS JUNIO 21'!I62</f>
        <v>0</v>
      </c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394">
        <f>'[8]CONS ABRIL SPM '!F63+'[8]CONS MAYO SPM '!F63+'[8]CONS JUNIO 21'!F63</f>
        <v>0</v>
      </c>
      <c r="G63" s="394">
        <f>'[8]CONS ABRIL SPM '!G63+'[8]CONS MAYO SPM '!G63+'[8]CONS JUNIO 21'!G63</f>
        <v>0</v>
      </c>
      <c r="H63" s="394">
        <f>'[8]CONS ABRIL SPM '!H63+'[8]CONS MAYO SPM '!H63+'[8]CONS JUNIO 21'!H63</f>
        <v>0</v>
      </c>
      <c r="I63" s="394">
        <f>'[8]CONS ABRIL SPM '!I63+'[8]CONS MAYO SPM '!I63+'[8]CONS JUNIO 21'!I63</f>
        <v>0</v>
      </c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394">
        <f>'[8]CONS ABRIL SPM '!F64+'[8]CONS MAYO SPM '!F64+'[8]CONS JUNIO 21'!F64</f>
        <v>0</v>
      </c>
      <c r="G64" s="394">
        <f>'[8]CONS ABRIL SPM '!G64+'[8]CONS MAYO SPM '!G64+'[8]CONS JUNIO 21'!G64</f>
        <v>0</v>
      </c>
      <c r="H64" s="394">
        <f>'[8]CONS ABRIL SPM '!H64+'[8]CONS MAYO SPM '!H64+'[8]CONS JUNIO 21'!H64</f>
        <v>0</v>
      </c>
      <c r="I64" s="394">
        <f>'[8]CONS ABRIL SPM '!I64+'[8]CONS MAYO SPM '!I64+'[8]CONS JUNIO 21'!I64</f>
        <v>0</v>
      </c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14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2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2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394">
        <f>'[8]CONS ABRIL SPM '!F71+'[8]CONS MAYO SPM '!F71+'[8]CONS JUNIO 21'!F71</f>
        <v>2</v>
      </c>
      <c r="G71" s="394">
        <f>'[8]CONS ABRIL SPM '!G71+'[8]CONS MAYO SPM '!G71+'[8]CONS JUNIO 21'!G71</f>
        <v>0</v>
      </c>
      <c r="H71" s="394">
        <f>'[8]CONS ABRIL SPM '!H71+'[8]CONS MAYO SPM '!H71+'[8]CONS JUNIO 21'!H71</f>
        <v>0</v>
      </c>
      <c r="I71" s="394">
        <f>'[8]CONS ABRIL SPM '!I71+'[8]CONS MAYO SPM '!I71+'[8]CONS JUNIO 21'!I71</f>
        <v>0</v>
      </c>
      <c r="J71" s="437">
        <f>SUM(F71:I71)</f>
        <v>2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0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0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394">
        <f>'[8]CONS ABRIL SPM '!F73+'[8]CONS MAYO SPM '!F73+'[8]CONS JUNIO 21'!F73</f>
        <v>0</v>
      </c>
      <c r="G73" s="394">
        <f>'[8]CONS ABRIL SPM '!G73+'[8]CONS MAYO SPM '!G73+'[8]CONS JUNIO 21'!G73</f>
        <v>0</v>
      </c>
      <c r="H73" s="394">
        <f>'[8]CONS ABRIL SPM '!H73+'[8]CONS MAYO SPM '!H73+'[8]CONS JUNIO 21'!H73</f>
        <v>0</v>
      </c>
      <c r="I73" s="394">
        <f>'[8]CONS ABRIL SPM '!I73+'[8]CONS MAYO SPM '!I73+'[8]CONS JUNIO 21'!I73</f>
        <v>0</v>
      </c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394">
        <f>'[8]CONS ABRIL SPM '!F74+'[8]CONS MAYO SPM '!F74+'[8]CONS JUNIO 21'!F74</f>
        <v>0</v>
      </c>
      <c r="G74" s="394">
        <f>'[8]CONS ABRIL SPM '!G74+'[8]CONS MAYO SPM '!G74+'[8]CONS JUNIO 21'!G74</f>
        <v>0</v>
      </c>
      <c r="H74" s="394">
        <f>'[8]CONS ABRIL SPM '!H74+'[8]CONS MAYO SPM '!H74+'[8]CONS JUNIO 21'!H74</f>
        <v>0</v>
      </c>
      <c r="I74" s="394">
        <f>'[8]CONS ABRIL SPM '!I74+'[8]CONS MAYO SPM '!I74+'[8]CONS JUNIO 21'!I74</f>
        <v>0</v>
      </c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394">
        <f>'[8]CONS ABRIL SPM '!F75+'[8]CONS MAYO SPM '!F75+'[8]CONS JUNIO 21'!F75</f>
        <v>0</v>
      </c>
      <c r="G75" s="394">
        <f>'[8]CONS ABRIL SPM '!G75+'[8]CONS MAYO SPM '!G75+'[8]CONS JUNIO 21'!G75</f>
        <v>0</v>
      </c>
      <c r="H75" s="394">
        <f>'[8]CONS ABRIL SPM '!H75+'[8]CONS MAYO SPM '!H75+'[8]CONS JUNIO 21'!H75</f>
        <v>0</v>
      </c>
      <c r="I75" s="394">
        <f>'[8]CONS ABRIL SPM '!I75+'[8]CONS MAYO SPM '!I75+'[8]CONS JUNIO 21'!I75</f>
        <v>0</v>
      </c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257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394">
        <f>'[8]CONS ABRIL SPM '!F77+'[8]CONS MAYO SPM '!F77+'[8]CONS JUNIO 21'!F77</f>
        <v>0</v>
      </c>
      <c r="G77" s="394">
        <f>'[8]CONS ABRIL SPM '!G77+'[8]CONS MAYO SPM '!G77+'[8]CONS JUNIO 21'!G77</f>
        <v>0</v>
      </c>
      <c r="H77" s="394">
        <f>'[8]CONS ABRIL SPM '!H77+'[8]CONS MAYO SPM '!H77+'[8]CONS JUNIO 21'!H77</f>
        <v>0</v>
      </c>
      <c r="I77" s="394">
        <f>'[8]CONS ABRIL SPM '!I77+'[8]CONS MAYO SPM '!I77+'[8]CONS JUNIO 21'!I77</f>
        <v>0</v>
      </c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7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7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394">
        <f>'[8]CONS ABRIL SPM '!F79+'[8]CONS MAYO SPM '!F79+'[8]CONS JUNIO 21'!F79</f>
        <v>0</v>
      </c>
      <c r="G79" s="394">
        <f>'[8]CONS ABRIL SPM '!G79+'[8]CONS MAYO SPM '!G79+'[8]CONS JUNIO 21'!G79</f>
        <v>0</v>
      </c>
      <c r="H79" s="394">
        <f>'[8]CONS ABRIL SPM '!H79+'[8]CONS MAYO SPM '!H79+'[8]CONS JUNIO 21'!H79</f>
        <v>0</v>
      </c>
      <c r="I79" s="394">
        <f>'[8]CONS ABRIL SPM '!I79+'[8]CONS MAYO SPM '!I79+'[8]CONS JUNIO 21'!I79</f>
        <v>0</v>
      </c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394">
        <f>'[8]CONS ABRIL SPM '!F80+'[8]CONS MAYO SPM '!F80+'[8]CONS JUNIO 21'!F80</f>
        <v>3</v>
      </c>
      <c r="G80" s="394">
        <f>'[8]CONS ABRIL SPM '!G80+'[8]CONS MAYO SPM '!G80+'[8]CONS JUNIO 21'!G80</f>
        <v>0</v>
      </c>
      <c r="H80" s="394">
        <f>'[8]CONS ABRIL SPM '!H80+'[8]CONS MAYO SPM '!H80+'[8]CONS JUNIO 21'!H80</f>
        <v>0</v>
      </c>
      <c r="I80" s="394">
        <f>'[8]CONS ABRIL SPM '!I80+'[8]CONS MAYO SPM '!I80+'[8]CONS JUNIO 21'!I80</f>
        <v>0</v>
      </c>
      <c r="J80" s="468">
        <f>SUM(F80:I80)</f>
        <v>3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394">
        <f>'[8]CONS ABRIL SPM '!F81+'[8]CONS MAYO SPM '!F81+'[8]CONS JUNIO 21'!F81</f>
        <v>0</v>
      </c>
      <c r="G81" s="394">
        <f>'[8]CONS ABRIL SPM '!G81+'[8]CONS MAYO SPM '!G81+'[8]CONS JUNIO 21'!G81</f>
        <v>0</v>
      </c>
      <c r="H81" s="394">
        <f>'[8]CONS ABRIL SPM '!H81+'[8]CONS MAYO SPM '!H81+'[8]CONS JUNIO 21'!H81</f>
        <v>0</v>
      </c>
      <c r="I81" s="394">
        <f>'[8]CONS ABRIL SPM '!I81+'[8]CONS MAYO SPM '!I81+'[8]CONS JUNIO 21'!I81</f>
        <v>0</v>
      </c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394">
        <f>'[8]CONS ABRIL SPM '!F82+'[8]CONS MAYO SPM '!F82+'[8]CONS JUNIO 21'!F82</f>
        <v>0</v>
      </c>
      <c r="G82" s="394">
        <f>'[8]CONS ABRIL SPM '!G82+'[8]CONS MAYO SPM '!G82+'[8]CONS JUNIO 21'!G82</f>
        <v>0</v>
      </c>
      <c r="H82" s="394">
        <f>'[8]CONS ABRIL SPM '!H82+'[8]CONS MAYO SPM '!H82+'[8]CONS JUNIO 21'!H82</f>
        <v>0</v>
      </c>
      <c r="I82" s="394">
        <f>'[8]CONS ABRIL SPM '!I82+'[8]CONS MAYO SPM '!I82+'[8]CONS JUNIO 21'!I82</f>
        <v>0</v>
      </c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394">
        <f>'[8]CONS ABRIL SPM '!F83+'[8]CONS MAYO SPM '!F83+'[8]CONS JUNIO 21'!F83</f>
        <v>1</v>
      </c>
      <c r="G83" s="394">
        <f>'[8]CONS ABRIL SPM '!G83+'[8]CONS MAYO SPM '!G83+'[8]CONS JUNIO 21'!G83</f>
        <v>0</v>
      </c>
      <c r="H83" s="394">
        <f>'[8]CONS ABRIL SPM '!H83+'[8]CONS MAYO SPM '!H83+'[8]CONS JUNIO 21'!H83</f>
        <v>0</v>
      </c>
      <c r="I83" s="394">
        <f>'[8]CONS ABRIL SPM '!I83+'[8]CONS MAYO SPM '!I83+'[8]CONS JUNIO 21'!I83</f>
        <v>0</v>
      </c>
      <c r="J83" s="468">
        <f t="shared" si="2"/>
        <v>1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394">
        <f>'[8]CONS ABRIL SPM '!F84+'[8]CONS MAYO SPM '!F84+'[8]CONS JUNIO 21'!F84</f>
        <v>0</v>
      </c>
      <c r="G84" s="394">
        <f>'[8]CONS ABRIL SPM '!G84+'[8]CONS MAYO SPM '!G84+'[8]CONS JUNIO 21'!G84</f>
        <v>0</v>
      </c>
      <c r="H84" s="394">
        <f>'[8]CONS ABRIL SPM '!H84+'[8]CONS MAYO SPM '!H84+'[8]CONS JUNIO 21'!H84</f>
        <v>0</v>
      </c>
      <c r="I84" s="394">
        <f>'[8]CONS ABRIL SPM '!I84+'[8]CONS MAYO SPM '!I84+'[8]CONS JUNIO 21'!I84</f>
        <v>0</v>
      </c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394">
        <f>'[8]CONS ABRIL SPM '!F85+'[8]CONS MAYO SPM '!F85+'[8]CONS JUNIO 21'!F85</f>
        <v>2</v>
      </c>
      <c r="G85" s="394">
        <f>'[8]CONS ABRIL SPM '!G85+'[8]CONS MAYO SPM '!G85+'[8]CONS JUNIO 21'!G85</f>
        <v>0</v>
      </c>
      <c r="H85" s="394">
        <f>'[8]CONS ABRIL SPM '!H85+'[8]CONS MAYO SPM '!H85+'[8]CONS JUNIO 21'!H85</f>
        <v>0</v>
      </c>
      <c r="I85" s="394">
        <f>'[8]CONS ABRIL SPM '!I85+'[8]CONS MAYO SPM '!I85+'[8]CONS JUNIO 21'!I85</f>
        <v>0</v>
      </c>
      <c r="J85" s="468">
        <f t="shared" si="2"/>
        <v>2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394">
        <f>'[8]CONS ABRIL SPM '!F86+'[8]CONS MAYO SPM '!F86+'[8]CONS JUNIO 21'!F86</f>
        <v>1</v>
      </c>
      <c r="G86" s="394">
        <f>'[8]CONS ABRIL SPM '!G86+'[8]CONS MAYO SPM '!G86+'[8]CONS JUNIO 21'!G86</f>
        <v>0</v>
      </c>
      <c r="H86" s="394">
        <f>'[8]CONS ABRIL SPM '!H86+'[8]CONS MAYO SPM '!H86+'[8]CONS JUNIO 21'!H86</f>
        <v>0</v>
      </c>
      <c r="I86" s="394">
        <f>'[8]CONS ABRIL SPM '!I86+'[8]CONS MAYO SPM '!I86+'[8]CONS JUNIO 21'!I86</f>
        <v>0</v>
      </c>
      <c r="J86" s="468">
        <f t="shared" si="2"/>
        <v>1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1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394">
        <f>'[8]CONS ABRIL SPM '!G91+'[8]CONS MAYO SPM '!G91+'[8]CONS JUNIO 21'!G91</f>
        <v>1</v>
      </c>
      <c r="H91" s="872">
        <f>SUM(F91:G91)</f>
        <v>1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394">
        <f>'[8]CONS ABRIL SPM '!G92+'[8]CONS MAYO SPM '!G92+'[8]CONS JUNIO 21'!G92</f>
        <v>0</v>
      </c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394">
        <f>'[8]CONS ABRIL SPM '!G93+'[8]CONS MAYO SPM '!G93+'[8]CONS JUNIO 21'!G93</f>
        <v>0</v>
      </c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394">
        <f>'[8]CONS ABRIL SPM '!G94+'[8]CONS MAYO SPM '!G94+'[8]CONS JUNIO 21'!G94</f>
        <v>0</v>
      </c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70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5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4">
        <f>'[8]CONS ABRIL SPM '!I100:J100+'[8]CONS MAYO SPM '!I100:J100+'[8]CONS JUNIO 21'!I100:J100</f>
        <v>0</v>
      </c>
      <c r="J100" s="895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>
        <f>'[8]CONS ABRIL SPM '!I101:J101+'[8]CONS MAYO SPM '!I101:J101+'[8]CONS JUNIO 21'!I101:J101</f>
        <v>0</v>
      </c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>
        <f>'[8]CONS ABRIL SPM '!I102:J102+'[8]CONS MAYO SPM '!I102:J102+'[8]CONS JUNIO 21'!I102:J102</f>
        <v>0</v>
      </c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>
        <f>'[8]CONS ABRIL SPM '!I103:J103+'[8]CONS MAYO SPM '!I103:J103+'[8]CONS JUNIO 21'!I103:J103</f>
        <v>0</v>
      </c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94">
        <f>'[8]CONS ABRIL SPM '!I104:J104+'[8]CONS MAYO SPM '!I104:J104+'[8]CONS JUNIO 21'!I104:J104</f>
        <v>0</v>
      </c>
      <c r="J104" s="89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4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4">
        <f>'[8]CONS ABRIL SPM '!I106:J106+'[8]CONS MAYO SPM '!I106:J106+'[8]CONS JUNIO 21'!I106:J106</f>
        <v>3</v>
      </c>
      <c r="J106" s="895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>
        <f>'[8]CONS ABRIL SPM '!I107:J107+'[8]CONS MAYO SPM '!I107:J107+'[8]CONS JUNIO 21'!I107:J107</f>
        <v>0</v>
      </c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>
        <f>'[8]CONS ABRIL SPM '!I108:J108+'[8]CONS MAYO SPM '!I108:J108+'[8]CONS JUNIO 21'!I108:J108</f>
        <v>1</v>
      </c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>
        <f>'[8]CONS ABRIL SPM '!I109:J109+'[8]CONS MAYO SPM '!I109:J109+'[8]CONS JUNIO 21'!I109:J109</f>
        <v>0</v>
      </c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94">
        <f>'[8]CONS ABRIL SPM '!I110:J110+'[8]CONS MAYO SPM '!I110:J110+'[8]CONS JUNIO 21'!I110:J110</f>
        <v>0</v>
      </c>
      <c r="J110" s="89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4">
        <f>'[8]CONS ABRIL SPM '!I112:J112+'[8]CONS MAYO SPM '!I112:J112+'[8]CONS JUNIO 21'!I112:J112</f>
        <v>0</v>
      </c>
      <c r="J112" s="895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>
        <f>'[8]CONS ABRIL SPM '!I113:J113+'[8]CONS MAYO SPM '!I113:J113+'[8]CONS JUNIO 21'!I113:J113</f>
        <v>0</v>
      </c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>
        <f>'[8]CONS ABRIL SPM '!I114:J114+'[8]CONS MAYO SPM '!I114:J114+'[8]CONS JUNIO 21'!I114:J114</f>
        <v>0</v>
      </c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>
        <f>'[8]CONS ABRIL SPM '!I115:J115+'[8]CONS MAYO SPM '!I115:J115+'[8]CONS JUNIO 21'!I115:J115</f>
        <v>0</v>
      </c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94">
        <f>'[8]CONS ABRIL SPM '!I116:J116+'[8]CONS MAYO SPM '!I116:J116+'[8]CONS JUNIO 21'!I116:J116</f>
        <v>0</v>
      </c>
      <c r="J116" s="89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4">
        <f>'[8]CONS ABRIL SPM '!I118:J118+'[8]CONS MAYO SPM '!I118:J118+'[8]CONS JUNIO 21'!I118:J118</f>
        <v>0</v>
      </c>
      <c r="J118" s="895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>
        <f>'[8]CONS ABRIL SPM '!I119:J119+'[8]CONS MAYO SPM '!I119:J119+'[8]CONS JUNIO 21'!I119:J119</f>
        <v>0</v>
      </c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94">
        <f>'[8]CONS ABRIL SPM '!I120:J120+'[8]CONS MAYO SPM '!I120:J120+'[8]CONS JUNIO 21'!I120:J120</f>
        <v>0</v>
      </c>
      <c r="J120" s="89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4">
        <f>'[8]CONS ABRIL SPM '!I122:J122+'[8]CONS MAYO SPM '!I122:J122+'[8]CONS JUNIO 21'!I122:J122</f>
        <v>0</v>
      </c>
      <c r="J122" s="895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>
        <f>'[8]CONS ABRIL SPM '!I123:J123+'[8]CONS MAYO SPM '!I123:J123+'[8]CONS JUNIO 21'!I123:J123</f>
        <v>0</v>
      </c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94">
        <f>'[8]CONS ABRIL SPM '!I124:J124+'[8]CONS MAYO SPM '!I124:J124+'[8]CONS JUNIO 21'!I124:J124</f>
        <v>0</v>
      </c>
      <c r="J124" s="89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0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4">
        <f>'[8]CONS ABRIL SPM '!I126:J126+'[8]CONS MAYO SPM '!I126:J126+'[8]CONS JUNIO 21'!I126:J126</f>
        <v>0</v>
      </c>
      <c r="J126" s="895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>
        <f>'[8]CONS ABRIL SPM '!I127:J127+'[8]CONS MAYO SPM '!I127:J127+'[8]CONS JUNIO 21'!I127:J127</f>
        <v>0</v>
      </c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>
        <f>'[8]CONS ABRIL SPM '!I128:J128+'[8]CONS MAYO SPM '!I128:J128+'[8]CONS JUNIO 21'!I128:J128</f>
        <v>0</v>
      </c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>
        <f>'[8]CONS ABRIL SPM '!I129:J129+'[8]CONS MAYO SPM '!I129:J129+'[8]CONS JUNIO 21'!I129:J129</f>
        <v>0</v>
      </c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94">
        <f>'[8]CONS ABRIL SPM '!I130:J130+'[8]CONS MAYO SPM '!I130:J130+'[8]CONS JUNIO 21'!I130:J130</f>
        <v>0</v>
      </c>
      <c r="J130" s="89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1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94">
        <f>'[8]CONS ABRIL SPM '!I132:J132+'[8]CONS MAYO SPM '!I132:J132+'[8]CONS JUNIO 21'!I132:J132</f>
        <v>0</v>
      </c>
      <c r="J132" s="89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94">
        <f>'[8]CONS ABRIL SPM '!I133:J133+'[8]CONS MAYO SPM '!I133:J133+'[8]CONS JUNIO 21'!I133:J133</f>
        <v>0</v>
      </c>
      <c r="J133" s="89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94">
        <f>'[8]CONS ABRIL SPM '!I134:J134+'[8]CONS MAYO SPM '!I134:J134+'[8]CONS JUNIO 21'!I134:J134</f>
        <v>1</v>
      </c>
      <c r="J134" s="89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94">
        <f>'[8]CONS ABRIL SPM '!I135:J135+'[8]CONS MAYO SPM '!I135:J135+'[8]CONS JUNIO 21'!I135:J135</f>
        <v>0</v>
      </c>
      <c r="J135" s="89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94">
        <f>'[8]CONS ABRIL SPM '!I136:J136+'[8]CONS MAYO SPM '!I136:J136+'[8]CONS JUNIO 21'!I136:J136</f>
        <v>0</v>
      </c>
      <c r="J136" s="89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94">
        <f>'[8]CONS ABRIL SPM '!I139:J139+'[8]CONS MAYO SPM '!I139:J139+'[8]CONS JUNIO 21'!I139:J139</f>
        <v>0</v>
      </c>
      <c r="J139" s="89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94">
        <f>'[8]CONS ABRIL SPM '!I140:J140+'[8]CONS MAYO SPM '!I140:J140+'[8]CONS JUNIO 21'!I140:J140</f>
        <v>0</v>
      </c>
      <c r="J140" s="89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94">
        <f>'[8]CONS ABRIL SPM '!I141:J141+'[8]CONS MAYO SPM '!I141:J141+'[8]CONS JUNIO 21'!I141:J141</f>
        <v>0</v>
      </c>
      <c r="J141" s="89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94">
        <f>'[8]CONS ABRIL SPM '!I142:J142+'[8]CONS MAYO SPM '!I142:J142+'[8]CONS JUNIO 21'!I142:J142</f>
        <v>0</v>
      </c>
      <c r="J142" s="89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94">
        <f>'[8]CONS ABRIL SPM '!I144:J144+'[8]CONS MAYO SPM '!I144:J144+'[8]CONS JUNIO 21'!I144:J144</f>
        <v>0</v>
      </c>
      <c r="J144" s="89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94">
        <f>'[8]CONS ABRIL SPM '!I145:J145+'[8]CONS MAYO SPM '!I145:J145+'[8]CONS JUNIO 21'!I145:J145</f>
        <v>0</v>
      </c>
      <c r="J145" s="89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94">
        <f>'[8]CONS ABRIL SPM '!I146:J146+'[8]CONS MAYO SPM '!I146:J146+'[8]CONS JUNIO 21'!I146:J146</f>
        <v>0</v>
      </c>
      <c r="J146" s="89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94">
        <f>'[8]CONS ABRIL SPM '!I147:J147+'[8]CONS MAYO SPM '!I147:J147+'[8]CONS JUNIO 21'!I147:J147</f>
        <v>0</v>
      </c>
      <c r="J147" s="89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94">
        <f>'[8]CONS ABRIL SPM '!I149:J149+'[8]CONS MAYO SPM '!I149:J149+'[8]CONS JUNIO 21'!I149:J149</f>
        <v>0</v>
      </c>
      <c r="J149" s="89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94">
        <f>'[8]CONS ABRIL SPM '!I150:J150+'[8]CONS MAYO SPM '!I150:J150+'[8]CONS JUNIO 21'!I150:J150</f>
        <v>0</v>
      </c>
      <c r="J150" s="89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94">
        <f>'[8]CONS ABRIL SPM '!I151:J151+'[8]CONS MAYO SPM '!I151:J151+'[8]CONS JUNIO 21'!I151:J151</f>
        <v>0</v>
      </c>
      <c r="J151" s="89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94">
        <f>'[8]CONS ABRIL SPM '!I152:J152+'[8]CONS MAYO SPM '!I152:J152+'[8]CONS JUNIO 21'!I152:J152</f>
        <v>0</v>
      </c>
      <c r="J152" s="89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94">
        <f>'[8]CONS ABRIL SPM '!I154:J154+'[8]CONS MAYO SPM '!I154:J154+'[8]CONS JUNIO 21'!I154:J154</f>
        <v>0</v>
      </c>
      <c r="J154" s="89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94">
        <f>'[8]CONS ABRIL SPM '!I155:J155+'[8]CONS MAYO SPM '!I155:J155+'[8]CONS JUNIO 21'!I155:J155</f>
        <v>0</v>
      </c>
      <c r="J155" s="89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94">
        <f>'[8]CONS ABRIL SPM '!I156:J156+'[8]CONS MAYO SPM '!I156:J156+'[8]CONS JUNIO 21'!I156:J156</f>
        <v>0</v>
      </c>
      <c r="J156" s="89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94">
        <f>'[8]CONS ABRIL SPM '!I157:J157+'[8]CONS MAYO SPM '!I157:J157+'[8]CONS JUNIO 21'!I157:J157</f>
        <v>0</v>
      </c>
      <c r="J157" s="89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94">
        <f>'[8]CONS ABRIL SPM '!I159:J159+'[8]CONS MAYO SPM '!I159:J159+'[8]CONS JUNIO 21'!I159:J159</f>
        <v>0</v>
      </c>
      <c r="J159" s="89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94">
        <f>'[8]CONS ABRIL SPM '!I160:J160+'[8]CONS MAYO SPM '!I160:J160+'[8]CONS JUNIO 21'!I160:J160</f>
        <v>0</v>
      </c>
      <c r="J160" s="89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94">
        <f>'[8]CONS ABRIL SPM '!I161:J161+'[8]CONS MAYO SPM '!I161:J161+'[8]CONS JUNIO 21'!I161:J161</f>
        <v>0</v>
      </c>
      <c r="J161" s="89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94">
        <f>'[8]CONS ABRIL SPM '!I162:J162+'[8]CONS MAYO SPM '!I162:J162+'[8]CONS JUNIO 21'!I162:J162</f>
        <v>0</v>
      </c>
      <c r="J162" s="89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94">
        <f>'[8]CONS ABRIL SPM '!I164:J164+'[8]CONS MAYO SPM '!I164:J164+'[8]CONS JUNIO 21'!I164:J164</f>
        <v>0</v>
      </c>
      <c r="J164" s="89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94">
        <f>'[8]CONS ABRIL SPM '!I165:J165+'[8]CONS MAYO SPM '!I165:J165+'[8]CONS JUNIO 21'!I165:J165</f>
        <v>0</v>
      </c>
      <c r="J165" s="895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94">
        <f>'[8]CONS ABRIL SPM '!I166:J166+'[8]CONS MAYO SPM '!I166:J166+'[8]CONS JUNIO 21'!I166:J166</f>
        <v>0</v>
      </c>
      <c r="J166" s="89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94">
        <f>'[8]CONS ABRIL SPM '!I167:J167+'[8]CONS MAYO SPM '!I167:J167+'[8]CONS JUNIO 21'!I167:J167</f>
        <v>0</v>
      </c>
      <c r="J167" s="89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94">
        <f>'[8]CONS ABRIL SPM '!I169:J169+'[8]CONS MAYO SPM '!I169:J169+'[8]CONS JUNIO 21'!I169:J169</f>
        <v>0</v>
      </c>
      <c r="J169" s="89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94">
        <f>'[8]CONS ABRIL SPM '!I170:J170+'[8]CONS MAYO SPM '!I170:J170+'[8]CONS JUNIO 21'!I170:J170</f>
        <v>0</v>
      </c>
      <c r="J170" s="89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94">
        <f>'[8]CONS ABRIL SPM '!I171:J171+'[8]CONS MAYO SPM '!I171:J171+'[8]CONS JUNIO 21'!I171:J171</f>
        <v>0</v>
      </c>
      <c r="J171" s="89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94">
        <f>'[8]CONS ABRIL SPM '!I172:J172+'[8]CONS MAYO SPM '!I172:J172+'[8]CONS JUNIO 21'!I172:J172</f>
        <v>0</v>
      </c>
      <c r="J172" s="89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9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94">
        <f>'[8]CONS ABRIL SPM '!I174:J174+'[8]CONS MAYO SPM '!I174:J174+'[8]CONS JUNIO 21'!I174:J174</f>
        <v>0</v>
      </c>
      <c r="J174" s="89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94">
        <f>'[8]CONS ABRIL SPM '!I175:J175+'[8]CONS MAYO SPM '!I175:J175+'[8]CONS JUNIO 21'!I175:J175</f>
        <v>0</v>
      </c>
      <c r="J175" s="89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94">
        <f>'[8]CONS ABRIL SPM '!I176:J176+'[8]CONS MAYO SPM '!I176:J176+'[8]CONS JUNIO 21'!I176:J176</f>
        <v>0</v>
      </c>
      <c r="J176" s="89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94">
        <f>'[8]CONS ABRIL SPM '!I177:J177+'[8]CONS MAYO SPM '!I177:J177+'[8]CONS JUNIO 21'!I177:J177</f>
        <v>0</v>
      </c>
      <c r="J177" s="89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94">
        <f>'[8]CONS ABRIL SPM '!I178:J178+'[8]CONS MAYO SPM '!I178:J178+'[8]CONS JUNIO 21'!I178:J178</f>
        <v>0</v>
      </c>
      <c r="J178" s="89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94">
        <f>'[8]CONS ABRIL SPM '!I179:J179+'[8]CONS MAYO SPM '!I179:J179+'[8]CONS JUNIO 21'!I179:J179</f>
        <v>0</v>
      </c>
      <c r="J179" s="89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94">
        <f>'[8]CONS ABRIL SPM '!I180:J180+'[8]CONS MAYO SPM '!I180:J180+'[8]CONS JUNIO 21'!I180:J180</f>
        <v>0</v>
      </c>
      <c r="J180" s="89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94">
        <f>'[8]CONS ABRIL SPM '!I181:J181+'[8]CONS MAYO SPM '!I181:J181+'[8]CONS JUNIO 21'!I181:J181</f>
        <v>0</v>
      </c>
      <c r="J181" s="89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94">
        <f>'[8]CONS ABRIL SPM '!I182:J182+'[8]CONS MAYO SPM '!I182:J182+'[8]CONS JUNIO 21'!I182:J182</f>
        <v>0</v>
      </c>
      <c r="J182" s="89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94">
        <f>'[8]CONS ABRIL SPM '!I183:J183+'[8]CONS MAYO SPM '!I183:J183+'[8]CONS JUNIO 21'!I183:J183</f>
        <v>0</v>
      </c>
      <c r="J183" s="89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94">
        <f>'[8]CONS ABRIL SPM '!I184:J184+'[8]CONS MAYO SPM '!I184:J184+'[8]CONS JUNIO 21'!I184:J184</f>
        <v>0</v>
      </c>
      <c r="J184" s="89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94">
        <f>'[8]CONS ABRIL SPM '!I185:J185+'[8]CONS MAYO SPM '!I185:J185+'[8]CONS JUNIO 21'!I185:J185</f>
        <v>0</v>
      </c>
      <c r="J185" s="89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94">
        <f>'[8]CONS ABRIL SPM '!I186:J186+'[8]CONS MAYO SPM '!I186:J186+'[8]CONS JUNIO 21'!I186:J186</f>
        <v>0</v>
      </c>
      <c r="J186" s="89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94">
        <f>'[8]CONS ABRIL SPM '!I187:J187+'[8]CONS MAYO SPM '!I187:J187+'[8]CONS JUNIO 21'!I187:J187</f>
        <v>0</v>
      </c>
      <c r="J187" s="89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94">
        <f>'[8]CONS ABRIL SPM '!I188:J188+'[8]CONS MAYO SPM '!I188:J188+'[8]CONS JUNIO 21'!I188:J188</f>
        <v>0</v>
      </c>
      <c r="J188" s="89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94">
        <f>'[8]CONS ABRIL SPM '!I189:J189+'[8]CONS MAYO SPM '!I189:J189+'[8]CONS JUNIO 21'!I189:J189</f>
        <v>0</v>
      </c>
      <c r="J189" s="89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94">
        <f>'[8]CONS ABRIL SPM '!I190:J190+'[8]CONS MAYO SPM '!I190:J190+'[8]CONS JUNIO 21'!I190:J190</f>
        <v>0</v>
      </c>
      <c r="J190" s="89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94">
        <f>'[8]CONS ABRIL SPM '!I191:J191+'[8]CONS MAYO SPM '!I191:J191+'[8]CONS JUNIO 21'!I191:J191</f>
        <v>0</v>
      </c>
      <c r="J191" s="89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94">
        <f>'[8]CONS ABRIL SPM '!I192:J192+'[8]CONS MAYO SPM '!I192:J192+'[8]CONS JUNIO 21'!I192:J192</f>
        <v>0</v>
      </c>
      <c r="J192" s="89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94">
        <f>'[8]CONS ABRIL SPM '!I193:J193+'[8]CONS MAYO SPM '!I193:J193+'[8]CONS JUNIO 21'!I193:J193</f>
        <v>0</v>
      </c>
      <c r="J193" s="89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94">
        <f>'[8]CONS ABRIL SPM '!I194:J194+'[8]CONS MAYO SPM '!I194:J194+'[8]CONS JUNIO 21'!I194:J194</f>
        <v>0</v>
      </c>
      <c r="J194" s="89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94">
        <f>'[8]CONS ABRIL SPM '!I195:J195+'[8]CONS MAYO SPM '!I195:J195+'[8]CONS JUNIO 21'!I195:J195</f>
        <v>0</v>
      </c>
      <c r="J195" s="89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94">
        <f>'[8]CONS ABRIL SPM '!I196:J196+'[8]CONS MAYO SPM '!I196:J196+'[8]CONS JUNIO 21'!I196:J196</f>
        <v>0</v>
      </c>
      <c r="J196" s="89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94">
        <f>'[8]CONS ABRIL SPM '!I197:J197+'[8]CONS MAYO SPM '!I197:J197+'[8]CONS JUNIO 21'!I197:J197</f>
        <v>2</v>
      </c>
      <c r="J197" s="89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94">
        <f>'[8]CONS ABRIL SPM '!I198:J198+'[8]CONS MAYO SPM '!I198:J198+'[8]CONS JUNIO 21'!I198:J198</f>
        <v>6</v>
      </c>
      <c r="J198" s="89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94">
        <f>'[8]CONS ABRIL SPM '!I199:J199+'[8]CONS MAYO SPM '!I199:J199+'[8]CONS JUNIO 21'!I199:J199</f>
        <v>0</v>
      </c>
      <c r="J199" s="89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94">
        <f>'[8]CONS ABRIL SPM '!I200:J200+'[8]CONS MAYO SPM '!I200:J200+'[8]CONS JUNIO 21'!I200:J200</f>
        <v>0</v>
      </c>
      <c r="J200" s="89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94">
        <f>'[8]CONS ABRIL SPM '!I201:J201+'[8]CONS MAYO SPM '!I201:J201+'[8]CONS JUNIO 21'!I201:J201</f>
        <v>0</v>
      </c>
      <c r="J201" s="89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94">
        <f>'[8]CONS ABRIL SPM '!I202:J202+'[8]CONS MAYO SPM '!I202:J202+'[8]CONS JUNIO 21'!I202:J202</f>
        <v>0</v>
      </c>
      <c r="J202" s="89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94">
        <f>'[8]CONS ABRIL SPM '!I203:J203+'[8]CONS MAYO SPM '!I203:J203+'[8]CONS JUNIO 21'!I203:J203</f>
        <v>0</v>
      </c>
      <c r="J203" s="89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94">
        <f>'[8]CONS ABRIL SPM '!I204:J204+'[8]CONS MAYO SPM '!I204:J204+'[8]CONS JUNIO 21'!I204:J204</f>
        <v>0</v>
      </c>
      <c r="J204" s="89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94">
        <f>'[8]CONS ABRIL SPM '!I205:J205+'[8]CONS MAYO SPM '!I205:J205+'[8]CONS JUNIO 21'!I205:J205</f>
        <v>0</v>
      </c>
      <c r="J205" s="89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94">
        <f>'[8]CONS ABRIL SPM '!I206:J206+'[8]CONS MAYO SPM '!I206:J206+'[8]CONS JUNIO 21'!I206:J206</f>
        <v>0</v>
      </c>
      <c r="J206" s="89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94">
        <f>'[8]CONS ABRIL SPM '!I207:J207+'[8]CONS MAYO SPM '!I207:J207+'[8]CONS JUNIO 21'!I207:J207</f>
        <v>0</v>
      </c>
      <c r="J207" s="89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94">
        <f>'[8]CONS ABRIL SPM '!I208:J208+'[8]CONS MAYO SPM '!I208:J208+'[8]CONS JUNIO 21'!I208:J208</f>
        <v>0</v>
      </c>
      <c r="J208" s="895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94">
        <f>'[8]CONS ABRIL SPM '!I209:J209+'[8]CONS MAYO SPM '!I209:J209+'[8]CONS JUNIO 21'!I209:J209</f>
        <v>0</v>
      </c>
      <c r="J209" s="895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94">
        <f>'[8]CONS ABRIL SPM '!I210:J210+'[8]CONS MAYO SPM '!I210:J210+'[8]CONS JUNIO 21'!I210:J210</f>
        <v>1</v>
      </c>
      <c r="J210" s="895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13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94">
        <f>'[8]CONS ABRIL SPM '!I212:J212+'[8]CONS MAYO SPM '!I212:J212+'[8]CONS JUNIO 21'!I212:J212</f>
        <v>8</v>
      </c>
      <c r="J212" s="895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94">
        <f>'[8]CONS ABRIL SPM '!I213:J213+'[8]CONS MAYO SPM '!I213:J213+'[8]CONS JUNIO 21'!I213:J213</f>
        <v>0</v>
      </c>
      <c r="J213" s="895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94">
        <f>'[8]CONS ABRIL SPM '!I214:J214+'[8]CONS MAYO SPM '!I214:J214+'[8]CONS JUNIO 21'!I214:J214</f>
        <v>5</v>
      </c>
      <c r="J214" s="895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94">
        <f>'[8]CONS ABRIL SPM '!I216:J216+'[8]CONS MAYO SPM '!I216:J216+'[8]CONS JUNIO 21'!I216:J216</f>
        <v>0</v>
      </c>
      <c r="J216" s="895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94">
        <f>'[8]CONS ABRIL SPM '!I217:J217+'[8]CONS MAYO SPM '!I217:J217+'[8]CONS JUNIO 21'!I217:J217</f>
        <v>0</v>
      </c>
      <c r="J217" s="895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0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94">
        <f>'[8]CONS ABRIL SPM '!I219:J219+'[8]CONS MAYO SPM '!I219:J219+'[8]CONS JUNIO 21'!I219:J219</f>
        <v>0</v>
      </c>
      <c r="J219" s="895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94">
        <f>'[8]CONS ABRIL SPM '!I220:J220+'[8]CONS MAYO SPM '!I220:J220+'[8]CONS JUNIO 21'!I220:J220</f>
        <v>0</v>
      </c>
      <c r="J220" s="895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94">
        <f>'[8]CONS ABRIL SPM '!I221:J221+'[8]CONS MAYO SPM '!I221:J221+'[8]CONS JUNIO 21'!I221:J221</f>
        <v>0</v>
      </c>
      <c r="J221" s="895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94">
        <f>'[8]CONS ABRIL SPM '!I222:J222+'[8]CONS MAYO SPM '!I222:J222+'[8]CONS JUNIO 21'!I222:J222</f>
        <v>0</v>
      </c>
      <c r="J222" s="895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18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94">
        <f>'[8]CONS ABRIL SPM '!I224:J224+'[8]CONS MAYO SPM '!I224:J224+'[8]CONS JUNIO 21'!I224:J224</f>
        <v>2</v>
      </c>
      <c r="J224" s="895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94">
        <f>'[8]CONS ABRIL SPM '!I225:J225+'[8]CONS MAYO SPM '!I225:J225+'[8]CONS JUNIO 21'!I225:J225</f>
        <v>0</v>
      </c>
      <c r="J225" s="895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94">
        <f>'[8]CONS ABRIL SPM '!I226:J226+'[8]CONS MAYO SPM '!I226:J226+'[8]CONS JUNIO 21'!I226:J226</f>
        <v>16</v>
      </c>
      <c r="J226" s="895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20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94">
        <f>'[8]CONS ABRIL SPM '!I228:J228+'[8]CONS MAYO SPM '!I228:J228+'[8]CONS JUNIO 21'!I228:J228</f>
        <v>8</v>
      </c>
      <c r="J228" s="895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94">
        <f>'[8]CONS ABRIL SPM '!I229:J229+'[8]CONS MAYO SPM '!I229:J229+'[8]CONS JUNIO 21'!I229:J229</f>
        <v>0</v>
      </c>
      <c r="J229" s="895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94">
        <f>'[8]CONS ABRIL SPM '!I230:J230+'[8]CONS MAYO SPM '!I230:J230+'[8]CONS JUNIO 21'!I230:J230</f>
        <v>12</v>
      </c>
      <c r="J230" s="895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94">
        <f>'[8]CONS ABRIL SPM '!I231:J231+'[8]CONS MAYO SPM '!I231:J231+'[8]CONS JUNIO 21'!I231:J231</f>
        <v>0</v>
      </c>
      <c r="J231" s="895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5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94">
        <f>'[8]CONS ABRIL SPM '!I233:J233+'[8]CONS MAYO SPM '!I233:J233+'[8]CONS JUNIO 21'!I233:J233</f>
        <v>0</v>
      </c>
      <c r="J233" s="895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94">
        <f>'[8]CONS ABRIL SPM '!I234:J234+'[8]CONS MAYO SPM '!I234:J234+'[8]CONS JUNIO 21'!I234:J234</f>
        <v>0</v>
      </c>
      <c r="J234" s="895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94">
        <f>'[8]CONS ABRIL SPM '!I235:J235+'[8]CONS MAYO SPM '!I235:J235+'[8]CONS JUNIO 21'!I235:J235</f>
        <v>1</v>
      </c>
      <c r="J235" s="895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94">
        <f>'[8]CONS ABRIL SPM '!I236:J236+'[8]CONS MAYO SPM '!I236:J236+'[8]CONS JUNIO 21'!I236:J236</f>
        <v>4</v>
      </c>
      <c r="J236" s="895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0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94">
        <f>'[8]CONS ABRIL SPM '!I238:J238+'[8]CONS MAYO SPM '!I238:J238+'[8]CONS JUNIO 21'!I238:J238</f>
        <v>0</v>
      </c>
      <c r="J238" s="895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94">
        <f>'[8]CONS ABRIL SPM '!I239:J239+'[8]CONS MAYO SPM '!I239:J239+'[8]CONS JUNIO 21'!I239:J239</f>
        <v>0</v>
      </c>
      <c r="J239" s="895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94">
        <f>'[8]CONS ABRIL SPM '!I240:J240+'[8]CONS MAYO SPM '!I240:J240+'[8]CONS JUNIO 21'!I240:J240</f>
        <v>0</v>
      </c>
      <c r="J240" s="895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94">
        <f>'[8]CONS ABRIL SPM '!I241:J241+'[8]CONS MAYO SPM '!I241:J241+'[8]CONS JUNIO 21'!I241:J241</f>
        <v>0</v>
      </c>
      <c r="J241" s="895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94">
        <f>'[8]CONS ABRIL SPM '!I243:J243+'[8]CONS MAYO SPM '!I243:J243+'[8]CONS JUNIO 21'!I243:J243</f>
        <v>0</v>
      </c>
      <c r="J243" s="895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94">
        <f>'[8]CONS ABRIL SPM '!I244:J244+'[8]CONS MAYO SPM '!I244:J244+'[8]CONS JUNIO 21'!I244:J244</f>
        <v>0</v>
      </c>
      <c r="J244" s="895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94">
        <f>'[8]CONS ABRIL SPM '!I245:J245+'[8]CONS MAYO SPM '!I245:J245+'[8]CONS JUNIO 21'!I245:J245</f>
        <v>0</v>
      </c>
      <c r="J245" s="895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271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R258"/>
  <sheetViews>
    <sheetView showGridLines="0" showRowColHeaders="0" showZeros="0" zoomScale="85" zoomScaleNormal="85" zoomScaleSheetLayoutView="75" workbookViewId="0">
      <selection activeCell="J16" sqref="J16:K16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 t="s">
        <v>255</v>
      </c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262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263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>
        <v>44377</v>
      </c>
      <c r="D7" s="960"/>
      <c r="E7" s="387" t="s">
        <v>264</v>
      </c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98</v>
      </c>
      <c r="G10" s="962"/>
      <c r="H10" s="963">
        <f>SUM(F10:G11)</f>
        <v>98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4</v>
      </c>
      <c r="I15" s="471">
        <f>SUM(I16:I17)</f>
        <v>0</v>
      </c>
      <c r="J15" s="955">
        <f>H15+I15</f>
        <v>4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f>[9]Abril!H16+[9]Mayo!H16+[9]Junio!H16</f>
        <v>4</v>
      </c>
      <c r="I16" s="394">
        <f>[9]Abril!I16+[9]Mayo!I16+[9]Junio!I16</f>
        <v>0</v>
      </c>
      <c r="J16" s="891">
        <f>(H16+I16)</f>
        <v>4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>
        <f>[9]Abril!H17+[9]Mayo!H17+[9]Junio!H17</f>
        <v>0</v>
      </c>
      <c r="I17" s="394">
        <f>[9]Abril!I17+[9]Mayo!I17+[9]Junio!I17</f>
        <v>0</v>
      </c>
      <c r="J17" s="886">
        <f>(H17+I17)</f>
        <v>0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2</v>
      </c>
      <c r="G21" s="941"/>
      <c r="H21" s="941"/>
      <c r="I21" s="942"/>
      <c r="J21" s="943">
        <f>(J23+J28+J34+J38+J43+J55+J70+J72+J78)</f>
        <v>10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9</v>
      </c>
      <c r="G22" s="410">
        <f>(G23+G28+G34+G38+G43+G55+G70+G72+G77+G78)</f>
        <v>1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/>
      <c r="G24" s="417"/>
      <c r="H24" s="417"/>
      <c r="I24" s="417"/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/>
      <c r="G25" s="417"/>
      <c r="H25" s="417"/>
      <c r="I25" s="417"/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/>
      <c r="G26" s="417"/>
      <c r="H26" s="417"/>
      <c r="I26" s="417"/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/>
      <c r="G27" s="417"/>
      <c r="H27" s="417"/>
      <c r="I27" s="417"/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1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1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/>
      <c r="G29" s="417"/>
      <c r="H29" s="417"/>
      <c r="I29" s="417"/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/>
      <c r="G30" s="417"/>
      <c r="H30" s="417"/>
      <c r="I30" s="417"/>
      <c r="J30" s="418">
        <f t="shared" si="0"/>
        <v>0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>
        <v>1</v>
      </c>
      <c r="G31" s="417"/>
      <c r="H31" s="417"/>
      <c r="I31" s="417"/>
      <c r="J31" s="418">
        <f t="shared" si="0"/>
        <v>1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/>
      <c r="G32" s="417"/>
      <c r="H32" s="417"/>
      <c r="I32" s="417"/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/>
      <c r="G33" s="417"/>
      <c r="H33" s="417"/>
      <c r="I33" s="417"/>
      <c r="J33" s="418">
        <f t="shared" si="0"/>
        <v>0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3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3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26">
        <f>[9]Abril!F35+[9]Mayo!F35+[9]Junio!F35</f>
        <v>1</v>
      </c>
      <c r="G35" s="426">
        <f>[9]Abril!G35+[9]Mayo!G35+[9]Junio!G35</f>
        <v>0</v>
      </c>
      <c r="H35" s="426">
        <f>[9]Abril!H35+[9]Mayo!H35+[9]Junio!H35</f>
        <v>0</v>
      </c>
      <c r="I35" s="426">
        <f>[9]Abril!I35+[9]Mayo!I35+[9]Junio!I35</f>
        <v>0</v>
      </c>
      <c r="J35" s="427">
        <f t="shared" ref="J35:J54" si="1">SUM(F35:I35)</f>
        <v>1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426">
        <f>[9]Abril!F36+[9]Mayo!F36+[9]Junio!F36</f>
        <v>2</v>
      </c>
      <c r="G36" s="426">
        <f>[9]Abril!G36+[9]Mayo!G36+[9]Junio!G36</f>
        <v>0</v>
      </c>
      <c r="H36" s="426">
        <f>[9]Abril!H36+[9]Mayo!H36+[9]Junio!H36</f>
        <v>0</v>
      </c>
      <c r="I36" s="426">
        <f>[9]Abril!I36+[9]Mayo!I36+[9]Junio!I36</f>
        <v>0</v>
      </c>
      <c r="J36" s="427">
        <f>SUM(F36:I36)</f>
        <v>2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426">
        <f>[9]Abril!F37+[9]Mayo!F37+[9]Junio!F37</f>
        <v>0</v>
      </c>
      <c r="G37" s="426">
        <f>[9]Abril!G37+[9]Mayo!G37+[9]Junio!G37</f>
        <v>0</v>
      </c>
      <c r="H37" s="426">
        <f>[9]Abril!H37+[9]Mayo!H37+[9]Junio!H37</f>
        <v>0</v>
      </c>
      <c r="I37" s="426">
        <f>[9]Abril!I37+[9]Mayo!I37+[9]Junio!I37</f>
        <v>0</v>
      </c>
      <c r="J37" s="427">
        <f>SUM(F37:I37)</f>
        <v>0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0</v>
      </c>
      <c r="H38" s="421">
        <f>SUM(H39:H42)</f>
        <v>0</v>
      </c>
      <c r="I38" s="421">
        <f>SUM(I39:I42)</f>
        <v>0</v>
      </c>
      <c r="J38" s="414">
        <f t="shared" si="1"/>
        <v>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26"/>
      <c r="G39" s="426"/>
      <c r="H39" s="426"/>
      <c r="I39" s="426"/>
      <c r="J39" s="427">
        <f t="shared" si="1"/>
        <v>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426"/>
      <c r="G40" s="426"/>
      <c r="H40" s="426"/>
      <c r="I40" s="426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426"/>
      <c r="G41" s="426"/>
      <c r="H41" s="426"/>
      <c r="I41" s="426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426"/>
      <c r="G42" s="426"/>
      <c r="H42" s="426"/>
      <c r="I42" s="426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0</v>
      </c>
      <c r="H43" s="421">
        <f>SUM(H44:H54)</f>
        <v>0</v>
      </c>
      <c r="I43" s="421">
        <f>SUM(I44:I54)</f>
        <v>0</v>
      </c>
      <c r="J43" s="433">
        <f>SUM(F43:I43)</f>
        <v>0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426">
        <f>[9]Abril!F44+[9]Mayo!F44+[9]Junio!F44</f>
        <v>0</v>
      </c>
      <c r="G44" s="426">
        <f>[9]Abril!G44+[9]Mayo!G44+[9]Junio!G44</f>
        <v>0</v>
      </c>
      <c r="H44" s="426">
        <f>[9]Abril!H44+[9]Mayo!H44+[9]Junio!H44</f>
        <v>0</v>
      </c>
      <c r="I44" s="426">
        <f>[9]Abril!I44+[9]Mayo!I44+[9]Junio!I44</f>
        <v>0</v>
      </c>
      <c r="J44" s="427">
        <f>SUM(F44:I44)</f>
        <v>0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426">
        <f>[9]Abril!F45+[9]Mayo!F45+[9]Junio!F45</f>
        <v>0</v>
      </c>
      <c r="G45" s="426">
        <f>[9]Abril!G45+[9]Mayo!G45+[9]Junio!G45</f>
        <v>0</v>
      </c>
      <c r="H45" s="426">
        <f>[9]Abril!H45+[9]Mayo!H45+[9]Junio!H45</f>
        <v>0</v>
      </c>
      <c r="I45" s="426">
        <f>[9]Abril!I45+[9]Mayo!I45+[9]Junio!I45</f>
        <v>0</v>
      </c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426">
        <f>[9]Abril!F46+[9]Mayo!F46+[9]Junio!F46</f>
        <v>0</v>
      </c>
      <c r="G46" s="426">
        <f>[9]Abril!G46+[9]Mayo!G46+[9]Junio!G46</f>
        <v>0</v>
      </c>
      <c r="H46" s="426">
        <f>[9]Abril!H46+[9]Mayo!H46+[9]Junio!H46</f>
        <v>0</v>
      </c>
      <c r="I46" s="426">
        <f>[9]Abril!I46+[9]Mayo!I46+[9]Junio!I46</f>
        <v>0</v>
      </c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426">
        <f>[9]Abril!F47+[9]Mayo!F47+[9]Junio!F47</f>
        <v>0</v>
      </c>
      <c r="G47" s="426">
        <f>[9]Abril!G47+[9]Mayo!G47+[9]Junio!G47</f>
        <v>0</v>
      </c>
      <c r="H47" s="426">
        <f>[9]Abril!H47+[9]Mayo!H47+[9]Junio!H47</f>
        <v>0</v>
      </c>
      <c r="I47" s="426">
        <f>[9]Abril!I47+[9]Mayo!I47+[9]Junio!I47</f>
        <v>0</v>
      </c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426">
        <f>[9]Abril!F48+[9]Mayo!F48+[9]Junio!F48</f>
        <v>0</v>
      </c>
      <c r="G48" s="426">
        <f>[9]Abril!G48+[9]Mayo!G48+[9]Junio!G48</f>
        <v>0</v>
      </c>
      <c r="H48" s="426">
        <f>[9]Abril!H48+[9]Mayo!H48+[9]Junio!H48</f>
        <v>0</v>
      </c>
      <c r="I48" s="426">
        <f>[9]Abril!I48+[9]Mayo!I48+[9]Junio!I48</f>
        <v>0</v>
      </c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426">
        <f>[9]Abril!F49+[9]Mayo!F49+[9]Junio!F49</f>
        <v>0</v>
      </c>
      <c r="G49" s="426">
        <f>[9]Abril!G49+[9]Mayo!G49+[9]Junio!G49</f>
        <v>0</v>
      </c>
      <c r="H49" s="426">
        <f>[9]Abril!H49+[9]Mayo!H49+[9]Junio!H49</f>
        <v>0</v>
      </c>
      <c r="I49" s="426">
        <f>[9]Abril!I49+[9]Mayo!I49+[9]Junio!I49</f>
        <v>0</v>
      </c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426">
        <f>[9]Abril!F50+[9]Mayo!F50+[9]Junio!F50</f>
        <v>0</v>
      </c>
      <c r="G50" s="426">
        <f>[9]Abril!G50+[9]Mayo!G50+[9]Junio!G50</f>
        <v>0</v>
      </c>
      <c r="H50" s="426">
        <f>[9]Abril!H50+[9]Mayo!H50+[9]Junio!H50</f>
        <v>0</v>
      </c>
      <c r="I50" s="426">
        <f>[9]Abril!I50+[9]Mayo!I50+[9]Junio!I50</f>
        <v>0</v>
      </c>
      <c r="J50" s="437">
        <f t="shared" si="1"/>
        <v>0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426">
        <f>[9]Abril!F51+[9]Mayo!F51+[9]Junio!F51</f>
        <v>0</v>
      </c>
      <c r="G51" s="426">
        <f>[9]Abril!G51+[9]Mayo!G51+[9]Junio!G51</f>
        <v>0</v>
      </c>
      <c r="H51" s="426">
        <f>[9]Abril!H51+[9]Mayo!H51+[9]Junio!H51</f>
        <v>0</v>
      </c>
      <c r="I51" s="426">
        <f>[9]Abril!I51+[9]Mayo!I51+[9]Junio!I51</f>
        <v>0</v>
      </c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426">
        <f>[9]Abril!F52+[9]Mayo!F52+[9]Junio!F52</f>
        <v>0</v>
      </c>
      <c r="G52" s="426">
        <f>[9]Abril!G52+[9]Mayo!G52+[9]Junio!G52</f>
        <v>0</v>
      </c>
      <c r="H52" s="426">
        <f>[9]Abril!H52+[9]Mayo!H52+[9]Junio!H52</f>
        <v>0</v>
      </c>
      <c r="I52" s="426">
        <f>[9]Abril!I52+[9]Mayo!I52+[9]Junio!I52</f>
        <v>0</v>
      </c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426">
        <f>[9]Abril!F53+[9]Mayo!F53+[9]Junio!F53</f>
        <v>0</v>
      </c>
      <c r="G53" s="426">
        <f>[9]Abril!G53+[9]Mayo!G53+[9]Junio!G53</f>
        <v>0</v>
      </c>
      <c r="H53" s="426">
        <f>[9]Abril!H53+[9]Mayo!H53+[9]Junio!H53</f>
        <v>0</v>
      </c>
      <c r="I53" s="426">
        <f>[9]Abril!I53+[9]Mayo!I53+[9]Junio!I53</f>
        <v>0</v>
      </c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426">
        <f>[9]Abril!F54+[9]Mayo!F54+[9]Junio!F54</f>
        <v>0</v>
      </c>
      <c r="G54" s="426">
        <f>[9]Abril!G54+[9]Mayo!G54+[9]Junio!G54</f>
        <v>0</v>
      </c>
      <c r="H54" s="426">
        <f>[9]Abril!H54+[9]Mayo!H54+[9]Junio!H54</f>
        <v>0</v>
      </c>
      <c r="I54" s="426">
        <f>[9]Abril!I54+[9]Mayo!I54+[9]Junio!I54</f>
        <v>0</v>
      </c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0</v>
      </c>
      <c r="H55" s="442">
        <f>SUM(H56:H64)</f>
        <v>0</v>
      </c>
      <c r="I55" s="442">
        <f>SUM(I56:I64)</f>
        <v>0</v>
      </c>
      <c r="J55" s="433">
        <f>SUM(F55:F55:I55)</f>
        <v>0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426">
        <f>[9]Abril!F56+[9]Mayo!F56+[9]Junio!F56</f>
        <v>0</v>
      </c>
      <c r="G56" s="426">
        <f>[9]Abril!G56+[9]Mayo!G56+[9]Junio!G56</f>
        <v>0</v>
      </c>
      <c r="H56" s="426">
        <f>[9]Abril!H56+[9]Mayo!H56+[9]Junio!H56</f>
        <v>0</v>
      </c>
      <c r="I56" s="426">
        <f>[9]Abril!I56+[9]Mayo!I56+[9]Junio!I56</f>
        <v>0</v>
      </c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426">
        <f>[9]Abril!F57+[9]Mayo!F57+[9]Junio!F57</f>
        <v>0</v>
      </c>
      <c r="G57" s="426">
        <f>[9]Abril!G57+[9]Mayo!G57+[9]Junio!G57</f>
        <v>0</v>
      </c>
      <c r="H57" s="426">
        <f>[9]Abril!H57+[9]Mayo!H57+[9]Junio!H57</f>
        <v>0</v>
      </c>
      <c r="I57" s="426">
        <f>[9]Abril!I57+[9]Mayo!I57+[9]Junio!I57</f>
        <v>0</v>
      </c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426">
        <f>[9]Abril!F58+[9]Mayo!F58+[9]Junio!F58</f>
        <v>0</v>
      </c>
      <c r="G58" s="426">
        <f>[9]Abril!G58+[9]Mayo!G58+[9]Junio!G58</f>
        <v>0</v>
      </c>
      <c r="H58" s="426">
        <f>[9]Abril!H58+[9]Mayo!H58+[9]Junio!H58</f>
        <v>0</v>
      </c>
      <c r="I58" s="426">
        <f>[9]Abril!I58+[9]Mayo!I58+[9]Junio!I58</f>
        <v>0</v>
      </c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426">
        <f>[9]Abril!F59+[9]Mayo!F59+[9]Junio!F59</f>
        <v>0</v>
      </c>
      <c r="G59" s="426">
        <f>[9]Abril!G59+[9]Mayo!G59+[9]Junio!G59</f>
        <v>0</v>
      </c>
      <c r="H59" s="426">
        <f>[9]Abril!H59+[9]Mayo!H59+[9]Junio!H59</f>
        <v>0</v>
      </c>
      <c r="I59" s="426">
        <f>[9]Abril!I59+[9]Mayo!I59+[9]Junio!I59</f>
        <v>0</v>
      </c>
      <c r="J59" s="403">
        <f>(I59+H59+G59+F59)</f>
        <v>0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426">
        <f>[9]Abril!F60+[9]Mayo!F60+[9]Junio!F60</f>
        <v>0</v>
      </c>
      <c r="G60" s="426">
        <f>[9]Abril!G60+[9]Mayo!G60+[9]Junio!G60</f>
        <v>0</v>
      </c>
      <c r="H60" s="426">
        <f>[9]Abril!H60+[9]Mayo!H60+[9]Junio!H60</f>
        <v>0</v>
      </c>
      <c r="I60" s="426">
        <f>[9]Abril!I60+[9]Mayo!I60+[9]Junio!I60</f>
        <v>0</v>
      </c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426">
        <f>[9]Abril!F61+[9]Mayo!F61+[9]Junio!F61</f>
        <v>0</v>
      </c>
      <c r="G61" s="426">
        <f>[9]Abril!G61+[9]Mayo!G61+[9]Junio!G61</f>
        <v>0</v>
      </c>
      <c r="H61" s="426">
        <f>[9]Abril!H61+[9]Mayo!H61+[9]Junio!H61</f>
        <v>0</v>
      </c>
      <c r="I61" s="426">
        <f>[9]Abril!I61+[9]Mayo!I61+[9]Junio!I61</f>
        <v>0</v>
      </c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426">
        <f>[9]Abril!F62+[9]Mayo!F62+[9]Junio!F62</f>
        <v>0</v>
      </c>
      <c r="G62" s="426">
        <f>[9]Abril!G62+[9]Mayo!G62+[9]Junio!G62</f>
        <v>0</v>
      </c>
      <c r="H62" s="426">
        <f>[9]Abril!H62+[9]Mayo!H62+[9]Junio!H62</f>
        <v>0</v>
      </c>
      <c r="I62" s="426">
        <f>[9]Abril!I62+[9]Mayo!I62+[9]Junio!I62</f>
        <v>0</v>
      </c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426">
        <f>[9]Abril!F63+[9]Mayo!F63+[9]Junio!F63</f>
        <v>0</v>
      </c>
      <c r="G63" s="426">
        <f>[9]Abril!G63+[9]Mayo!G63+[9]Junio!G63</f>
        <v>0</v>
      </c>
      <c r="H63" s="426">
        <f>[9]Abril!H63+[9]Mayo!H63+[9]Junio!H63</f>
        <v>0</v>
      </c>
      <c r="I63" s="426">
        <f>[9]Abril!I63+[9]Mayo!I63+[9]Junio!I63</f>
        <v>0</v>
      </c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426">
        <f>[9]Abril!F64+[9]Mayo!F64+[9]Junio!F64</f>
        <v>0</v>
      </c>
      <c r="G64" s="426">
        <f>[9]Abril!G64+[9]Mayo!G64+[9]Junio!G64</f>
        <v>0</v>
      </c>
      <c r="H64" s="426">
        <f>[9]Abril!H64+[9]Mayo!H64+[9]Junio!H64</f>
        <v>0</v>
      </c>
      <c r="I64" s="426">
        <f>[9]Abril!I64+[9]Mayo!I64+[9]Junio!I64</f>
        <v>0</v>
      </c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3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1</v>
      </c>
      <c r="G70" s="421">
        <f>(G71)</f>
        <v>1</v>
      </c>
      <c r="H70" s="421">
        <f>(H71)</f>
        <v>0</v>
      </c>
      <c r="I70" s="421">
        <f>(I71)</f>
        <v>0</v>
      </c>
      <c r="J70" s="421">
        <f>SUM(F70:I70)</f>
        <v>2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483">
        <v>1</v>
      </c>
      <c r="G71" s="483">
        <v>1</v>
      </c>
      <c r="H71" s="483"/>
      <c r="I71" s="483"/>
      <c r="J71" s="437">
        <f>SUM(F71:I71)</f>
        <v>2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0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0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483"/>
      <c r="G73" s="483"/>
      <c r="H73" s="483"/>
      <c r="I73" s="483"/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483"/>
      <c r="G74" s="483"/>
      <c r="H74" s="483"/>
      <c r="I74" s="483"/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483"/>
      <c r="G75" s="483"/>
      <c r="H75" s="483"/>
      <c r="I75" s="483"/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97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554"/>
      <c r="G77" s="554"/>
      <c r="H77" s="554"/>
      <c r="I77" s="554"/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4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4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554">
        <f>[9]Abril!F79+[9]Mayo!F79+[9]Junio!F79</f>
        <v>0</v>
      </c>
      <c r="G79" s="554">
        <f>[9]Abril!G79+[9]Mayo!G79+[9]Junio!G79</f>
        <v>0</v>
      </c>
      <c r="H79" s="554">
        <f>[9]Abril!H79+[9]Mayo!H79+[9]Junio!H79</f>
        <v>0</v>
      </c>
      <c r="I79" s="554">
        <f>[9]Abril!I79+[9]Mayo!I79+[9]Junio!I79</f>
        <v>0</v>
      </c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554">
        <f>[9]Abril!F80+[9]Mayo!F80+[9]Junio!F80</f>
        <v>1</v>
      </c>
      <c r="G80" s="554">
        <f>[9]Abril!G80+[9]Mayo!G80+[9]Junio!G80</f>
        <v>0</v>
      </c>
      <c r="H80" s="554">
        <f>[9]Abril!H80+[9]Mayo!H80+[9]Junio!H80</f>
        <v>0</v>
      </c>
      <c r="I80" s="554">
        <f>[9]Abril!I80+[9]Mayo!I80+[9]Junio!I80</f>
        <v>0</v>
      </c>
      <c r="J80" s="468">
        <f>SUM(F80:I80)</f>
        <v>1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554">
        <f>[9]Abril!F81+[9]Mayo!F81+[9]Junio!F81</f>
        <v>0</v>
      </c>
      <c r="G81" s="554">
        <f>[9]Abril!G81+[9]Mayo!G81+[9]Junio!G81</f>
        <v>0</v>
      </c>
      <c r="H81" s="554">
        <f>[9]Abril!H81+[9]Mayo!H81+[9]Junio!H81</f>
        <v>0</v>
      </c>
      <c r="I81" s="554">
        <f>[9]Abril!I81+[9]Mayo!I81+[9]Junio!I81</f>
        <v>0</v>
      </c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554">
        <f>[9]Abril!F82+[9]Mayo!F82+[9]Junio!F82</f>
        <v>0</v>
      </c>
      <c r="G82" s="554">
        <f>[9]Abril!G82+[9]Mayo!G82+[9]Junio!G82</f>
        <v>0</v>
      </c>
      <c r="H82" s="554">
        <f>[9]Abril!H82+[9]Mayo!H82+[9]Junio!H82</f>
        <v>0</v>
      </c>
      <c r="I82" s="554">
        <f>[9]Abril!I82+[9]Mayo!I82+[9]Junio!I82</f>
        <v>0</v>
      </c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554">
        <f>[9]Abril!F83+[9]Mayo!F83+[9]Junio!F83</f>
        <v>1</v>
      </c>
      <c r="G83" s="554">
        <f>[9]Abril!G83+[9]Mayo!G83+[9]Junio!G83</f>
        <v>0</v>
      </c>
      <c r="H83" s="554">
        <f>[9]Abril!H83+[9]Mayo!H83+[9]Junio!H83</f>
        <v>0</v>
      </c>
      <c r="I83" s="554">
        <f>[9]Abril!I83+[9]Mayo!I83+[9]Junio!I83</f>
        <v>0</v>
      </c>
      <c r="J83" s="468">
        <f t="shared" si="2"/>
        <v>1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554">
        <f>[9]Abril!F84+[9]Mayo!F84+[9]Junio!F84</f>
        <v>0</v>
      </c>
      <c r="G84" s="554">
        <f>[9]Abril!G84+[9]Mayo!G84+[9]Junio!G84</f>
        <v>0</v>
      </c>
      <c r="H84" s="554">
        <f>[9]Abril!H84+[9]Mayo!H84+[9]Junio!H84</f>
        <v>0</v>
      </c>
      <c r="I84" s="554">
        <f>[9]Abril!I84+[9]Mayo!I84+[9]Junio!I84</f>
        <v>0</v>
      </c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554">
        <f>[9]Abril!F85+[9]Mayo!F85+[9]Junio!F85</f>
        <v>2</v>
      </c>
      <c r="G85" s="554">
        <f>[9]Abril!G85+[9]Mayo!G85+[9]Junio!G85</f>
        <v>0</v>
      </c>
      <c r="H85" s="554">
        <f>[9]Abril!H85+[9]Mayo!H85+[9]Junio!H85</f>
        <v>0</v>
      </c>
      <c r="I85" s="554">
        <f>[9]Abril!I85+[9]Mayo!I85+[9]Junio!I85</f>
        <v>0</v>
      </c>
      <c r="J85" s="468">
        <f t="shared" si="2"/>
        <v>2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554">
        <f>[9]Abril!F86+[9]Mayo!F86+[9]Junio!F86</f>
        <v>0</v>
      </c>
      <c r="G86" s="554">
        <f>[9]Abril!G86+[9]Mayo!G86+[9]Junio!G86</f>
        <v>0</v>
      </c>
      <c r="H86" s="554">
        <f>[9]Abril!H86+[9]Mayo!H86+[9]Junio!H86</f>
        <v>0</v>
      </c>
      <c r="I86" s="554">
        <f>[9]Abril!I86+[9]Mayo!I86+[9]Junio!I86</f>
        <v>0</v>
      </c>
      <c r="J86" s="468">
        <f t="shared" si="2"/>
        <v>0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0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536"/>
      <c r="H91" s="872">
        <f>SUM(F91:G91)</f>
        <v>0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536"/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536"/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74"/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68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3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/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/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/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/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85"/>
      <c r="J104" s="88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0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/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/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/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/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85"/>
      <c r="J110" s="88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/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/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/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/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85"/>
      <c r="J116" s="88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/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/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85"/>
      <c r="J120" s="88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/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/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85"/>
      <c r="J124" s="88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1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/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/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/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>
        <v>1</v>
      </c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85"/>
      <c r="J130" s="88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2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85">
        <v>1</v>
      </c>
      <c r="J132" s="88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85"/>
      <c r="J133" s="88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85">
        <v>1</v>
      </c>
      <c r="J134" s="88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85"/>
      <c r="J135" s="88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85"/>
      <c r="J136" s="88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85"/>
      <c r="J139" s="88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85"/>
      <c r="J140" s="88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85"/>
      <c r="J141" s="88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85"/>
      <c r="J142" s="88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85"/>
      <c r="J144" s="88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85"/>
      <c r="J145" s="88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85"/>
      <c r="J146" s="88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85"/>
      <c r="J147" s="88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85"/>
      <c r="J149" s="88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85"/>
      <c r="J150" s="88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85"/>
      <c r="J151" s="88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85"/>
      <c r="J152" s="88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85"/>
      <c r="J154" s="88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85"/>
      <c r="J155" s="88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85"/>
      <c r="J156" s="88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85"/>
      <c r="J157" s="88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85"/>
      <c r="J159" s="88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85"/>
      <c r="J160" s="88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85"/>
      <c r="J161" s="88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85"/>
      <c r="J162" s="88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85"/>
      <c r="J164" s="88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88"/>
      <c r="J165" s="888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85"/>
      <c r="J166" s="88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85"/>
      <c r="J167" s="88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85"/>
      <c r="J169" s="88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85"/>
      <c r="J170" s="88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85"/>
      <c r="J171" s="88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85"/>
      <c r="J172" s="88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6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85">
        <f>[9]Abril!I174+[9]Mayo!I174+[9]Junio!I174</f>
        <v>0</v>
      </c>
      <c r="J174" s="88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85">
        <f>[9]Abril!I175+[9]Mayo!I175+[9]Junio!I175</f>
        <v>0</v>
      </c>
      <c r="J175" s="88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85">
        <f>[9]Abril!I176+[9]Mayo!I176+[9]Junio!I176</f>
        <v>1</v>
      </c>
      <c r="J176" s="88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85">
        <f>[9]Abril!I177+[9]Mayo!I177+[9]Junio!I177</f>
        <v>0</v>
      </c>
      <c r="J177" s="88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85">
        <f>[9]Abril!I178+[9]Mayo!I178+[9]Junio!I178</f>
        <v>0</v>
      </c>
      <c r="J178" s="88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85">
        <f>[9]Abril!I179+[9]Mayo!I179+[9]Junio!I179</f>
        <v>0</v>
      </c>
      <c r="J179" s="88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85">
        <f>[9]Abril!I180+[9]Mayo!I180+[9]Junio!I180</f>
        <v>0</v>
      </c>
      <c r="J180" s="88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85">
        <f>[9]Abril!I181+[9]Mayo!I181+[9]Junio!I181</f>
        <v>0</v>
      </c>
      <c r="J181" s="88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85">
        <f>[9]Abril!I182+[9]Mayo!I182+[9]Junio!I182</f>
        <v>0</v>
      </c>
      <c r="J182" s="88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85">
        <f>[9]Abril!I183+[9]Mayo!I183+[9]Junio!I183</f>
        <v>0</v>
      </c>
      <c r="J183" s="88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85">
        <f>[9]Abril!I184+[9]Mayo!I184+[9]Junio!I184</f>
        <v>0</v>
      </c>
      <c r="J184" s="88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85">
        <f>[9]Abril!I185+[9]Mayo!I185+[9]Junio!I185</f>
        <v>3</v>
      </c>
      <c r="J185" s="88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85">
        <f>[9]Abril!I186+[9]Mayo!I186+[9]Junio!I186</f>
        <v>0</v>
      </c>
      <c r="J186" s="88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85">
        <f>[9]Abril!I187+[9]Mayo!I187+[9]Junio!I187</f>
        <v>0</v>
      </c>
      <c r="J187" s="88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85">
        <f>[9]Abril!I188+[9]Mayo!I188+[9]Junio!I188</f>
        <v>0</v>
      </c>
      <c r="J188" s="88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85">
        <f>[9]Abril!I189+[9]Mayo!I189+[9]Junio!I189</f>
        <v>0</v>
      </c>
      <c r="J189" s="88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85">
        <f>[9]Abril!I190+[9]Mayo!I190+[9]Junio!I190</f>
        <v>0</v>
      </c>
      <c r="J190" s="88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85">
        <f>[9]Abril!I191+[9]Mayo!I191+[9]Junio!I191</f>
        <v>0</v>
      </c>
      <c r="J191" s="88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85">
        <f>[9]Abril!I192+[9]Mayo!I192+[9]Junio!I192</f>
        <v>0</v>
      </c>
      <c r="J192" s="88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85">
        <f>[9]Abril!I193+[9]Mayo!I193+[9]Junio!I193</f>
        <v>0</v>
      </c>
      <c r="J193" s="88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85">
        <f>[9]Abril!I194+[9]Mayo!I194+[9]Junio!I194</f>
        <v>0</v>
      </c>
      <c r="J194" s="88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85">
        <f>[9]Abril!I195+[9]Mayo!I195+[9]Junio!I195</f>
        <v>0</v>
      </c>
      <c r="J195" s="88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85">
        <f>[9]Abril!I196+[9]Mayo!I196+[9]Junio!I196</f>
        <v>0</v>
      </c>
      <c r="J196" s="88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85">
        <f>[9]Abril!I197+[9]Mayo!I197+[9]Junio!I197</f>
        <v>0</v>
      </c>
      <c r="J197" s="88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85">
        <f>[9]Abril!I198+[9]Mayo!I198+[9]Junio!I198</f>
        <v>0</v>
      </c>
      <c r="J198" s="88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85">
        <f>[9]Abril!I199+[9]Mayo!I199+[9]Junio!I199</f>
        <v>0</v>
      </c>
      <c r="J199" s="88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85">
        <f>[9]Abril!I200+[9]Mayo!I200+[9]Junio!I200</f>
        <v>0</v>
      </c>
      <c r="J200" s="88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85">
        <f>[9]Abril!I201+[9]Mayo!I201+[9]Junio!I201</f>
        <v>0</v>
      </c>
      <c r="J201" s="88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85">
        <f>[9]Abril!I202+[9]Mayo!I202+[9]Junio!I202</f>
        <v>0</v>
      </c>
      <c r="J202" s="88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85">
        <f>[9]Abril!I203+[9]Mayo!I203+[9]Junio!I203</f>
        <v>0</v>
      </c>
      <c r="J203" s="88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85">
        <f>[9]Abril!I204+[9]Mayo!I204+[9]Junio!I204</f>
        <v>0</v>
      </c>
      <c r="J204" s="88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85">
        <f>[9]Abril!I205+[9]Mayo!I205+[9]Junio!I205</f>
        <v>0</v>
      </c>
      <c r="J205" s="88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85">
        <f>[9]Abril!I206+[9]Mayo!I206+[9]Junio!I206</f>
        <v>0</v>
      </c>
      <c r="J206" s="88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85">
        <f>[9]Abril!I207+[9]Mayo!I207+[9]Junio!I207</f>
        <v>0</v>
      </c>
      <c r="J207" s="88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85">
        <f>[9]Abril!I208+[9]Mayo!I208+[9]Junio!I208</f>
        <v>0</v>
      </c>
      <c r="J208" s="885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85">
        <f>[9]Abril!I209+[9]Mayo!I209+[9]Junio!I209</f>
        <v>0</v>
      </c>
      <c r="J209" s="885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85">
        <f>[9]Abril!I210+[9]Mayo!I210+[9]Junio!I210</f>
        <v>2</v>
      </c>
      <c r="J210" s="885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6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85">
        <f>[9]Abril!I212+[9]Mayo!I212+[9]Junio!I212</f>
        <v>5</v>
      </c>
      <c r="J212" s="885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85">
        <f>[9]Abril!I213+[9]Mayo!I213+[9]Junio!I213</f>
        <v>0</v>
      </c>
      <c r="J213" s="885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85">
        <f>[9]Abril!I214+[9]Mayo!I214+[9]Junio!I214</f>
        <v>1</v>
      </c>
      <c r="J214" s="885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61"/>
      <c r="J216" s="861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71"/>
      <c r="J217" s="871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0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83"/>
      <c r="J219" s="884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73"/>
      <c r="J220" s="874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73"/>
      <c r="J221" s="874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73"/>
      <c r="J222" s="874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18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71">
        <f>[9]Abril!I224+[9]Mayo!I224+[9]Junio!I224</f>
        <v>3</v>
      </c>
      <c r="J224" s="871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71">
        <f>[9]Abril!I225+[9]Mayo!I225+[9]Junio!I225</f>
        <v>0</v>
      </c>
      <c r="J225" s="871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71">
        <f>[9]Abril!I226+[9]Mayo!I226+[9]Junio!I226</f>
        <v>15</v>
      </c>
      <c r="J226" s="871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11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71">
        <f>[9]Abril!I228+[9]Mayo!I228+[9]Junio!I228</f>
        <v>0</v>
      </c>
      <c r="J228" s="871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71">
        <f>[9]Abril!I229+[9]Mayo!I229+[9]Junio!I229</f>
        <v>0</v>
      </c>
      <c r="J229" s="871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71">
        <f>[9]Abril!I230+[9]Mayo!I230+[9]Junio!I230</f>
        <v>11</v>
      </c>
      <c r="J230" s="871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71">
        <f>[9]Abril!I231+[9]Mayo!I231+[9]Junio!I231</f>
        <v>0</v>
      </c>
      <c r="J231" s="871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0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71">
        <f>[9]Abril!I233+[9]Mayo!I233+[9]Junio!I233</f>
        <v>0</v>
      </c>
      <c r="J233" s="871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71">
        <f>[9]Abril!I234+[9]Mayo!I234+[9]Junio!I234</f>
        <v>0</v>
      </c>
      <c r="J234" s="871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71">
        <f>[9]Abril!I235+[9]Mayo!I235+[9]Junio!I235</f>
        <v>0</v>
      </c>
      <c r="J235" s="871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71">
        <f>[9]Abril!I236+[9]Mayo!I236+[9]Junio!I236</f>
        <v>0</v>
      </c>
      <c r="J236" s="871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24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71">
        <f>[9]Abril!I238+[9]Mayo!I238+[9]Junio!I238</f>
        <v>0</v>
      </c>
      <c r="J238" s="871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71">
        <f>[9]Abril!I239+[9]Mayo!I239+[9]Junio!I239</f>
        <v>11</v>
      </c>
      <c r="J239" s="871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71">
        <f>[9]Abril!I240+[9]Mayo!I240+[9]Junio!I240</f>
        <v>13</v>
      </c>
      <c r="J240" s="871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71">
        <f>[9]Abril!I241+[9]Mayo!I241+[9]Junio!I241</f>
        <v>0</v>
      </c>
      <c r="J241" s="871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71">
        <f>[9]Abril!I243+[9]Mayo!I243+[9]Junio!I243</f>
        <v>0</v>
      </c>
      <c r="J243" s="871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71">
        <f>[9]Abril!I244+[9]Mayo!I244+[9]Junio!I244</f>
        <v>0</v>
      </c>
      <c r="J244" s="871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71">
        <f>[9]Abril!I245+[9]Mayo!I245+[9]Junio!I245</f>
        <v>0</v>
      </c>
      <c r="J245" s="871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100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76" zoomScale="110" zoomScaleNormal="110" zoomScaleSheetLayoutView="75" workbookViewId="0">
      <selection activeCell="B29" sqref="B29"/>
    </sheetView>
  </sheetViews>
  <sheetFormatPr baseColWidth="10" defaultColWidth="11.42578125" defaultRowHeight="12.75" x14ac:dyDescent="0.2"/>
  <cols>
    <col min="1" max="1" width="7.5703125" style="608" customWidth="1"/>
    <col min="2" max="2" width="18.7109375" style="608" customWidth="1"/>
    <col min="3" max="3" width="13.5703125" style="608" customWidth="1"/>
    <col min="4" max="4" width="13.85546875" style="608" customWidth="1"/>
    <col min="5" max="5" width="46.85546875" style="608" customWidth="1"/>
    <col min="6" max="6" width="9.28515625" style="608" customWidth="1"/>
    <col min="7" max="7" width="7.7109375" style="608" customWidth="1"/>
    <col min="8" max="8" width="8.7109375" style="608" customWidth="1"/>
    <col min="9" max="9" width="7.85546875" style="608" customWidth="1"/>
    <col min="10" max="10" width="9.7109375" style="608" customWidth="1"/>
    <col min="11" max="17" width="7.7109375" style="608" customWidth="1"/>
    <col min="18" max="16384" width="11.42578125" style="608"/>
  </cols>
  <sheetData>
    <row r="1" spans="1:18" ht="60.75" customHeight="1" thickBot="1" x14ac:dyDescent="0.25">
      <c r="A1" s="607"/>
      <c r="B1" s="365"/>
      <c r="C1" s="365"/>
      <c r="D1" s="365"/>
      <c r="E1" s="365"/>
      <c r="F1" s="12"/>
      <c r="G1" s="229"/>
      <c r="H1" s="229"/>
      <c r="I1" s="229"/>
      <c r="J1" s="365"/>
      <c r="K1" s="365"/>
      <c r="M1" s="607"/>
      <c r="N1" s="607"/>
    </row>
    <row r="2" spans="1:18" ht="17.25" thickTop="1" thickBot="1" x14ac:dyDescent="0.3">
      <c r="A2" s="607"/>
      <c r="B2" s="12"/>
      <c r="C2" s="609"/>
      <c r="D2" s="609"/>
      <c r="E2" s="609"/>
      <c r="F2" s="609"/>
      <c r="G2" s="365"/>
      <c r="H2" s="76" t="s">
        <v>16</v>
      </c>
      <c r="I2" s="77"/>
      <c r="J2" s="81"/>
      <c r="K2" s="609"/>
      <c r="L2" s="607"/>
      <c r="M2" s="607"/>
      <c r="N2" s="607"/>
    </row>
    <row r="3" spans="1:18" ht="17.25" thickTop="1" thickBot="1" x14ac:dyDescent="0.3">
      <c r="A3" s="607"/>
      <c r="B3" s="609"/>
      <c r="C3" s="609"/>
      <c r="D3" s="12"/>
      <c r="E3" s="12"/>
      <c r="F3" s="12"/>
      <c r="G3" s="365"/>
      <c r="H3" s="78" t="s">
        <v>17</v>
      </c>
      <c r="I3" s="610"/>
      <c r="J3" s="81" t="s">
        <v>255</v>
      </c>
      <c r="K3" s="609"/>
      <c r="L3" s="607"/>
      <c r="M3" s="611"/>
      <c r="N3" s="611"/>
    </row>
    <row r="4" spans="1:18" ht="12" customHeight="1" thickTop="1" thickBot="1" x14ac:dyDescent="0.25">
      <c r="A4" s="607"/>
      <c r="B4" s="609"/>
      <c r="C4" s="609"/>
      <c r="D4" s="609"/>
      <c r="E4" s="612"/>
      <c r="F4" s="613"/>
      <c r="G4" s="612"/>
      <c r="H4" s="612"/>
      <c r="I4" s="612"/>
      <c r="J4" s="612"/>
      <c r="K4" s="612"/>
      <c r="L4" s="611"/>
      <c r="M4" s="611"/>
      <c r="N4" s="611"/>
      <c r="O4" s="614"/>
      <c r="P4" s="614"/>
      <c r="Q4" s="614"/>
      <c r="R4" s="614"/>
    </row>
    <row r="5" spans="1:18" ht="17.25" thickTop="1" thickBot="1" x14ac:dyDescent="0.3">
      <c r="A5" s="607"/>
      <c r="B5" s="76" t="s">
        <v>211</v>
      </c>
      <c r="C5" s="781" t="s">
        <v>329</v>
      </c>
      <c r="D5" s="782"/>
      <c r="E5" s="782"/>
      <c r="F5" s="782"/>
      <c r="G5" s="782"/>
      <c r="H5" s="783"/>
      <c r="I5" s="365"/>
      <c r="J5" s="365"/>
      <c r="K5" s="365"/>
      <c r="L5" s="57"/>
      <c r="M5" s="611"/>
      <c r="N5" s="607"/>
    </row>
    <row r="6" spans="1:18" ht="21" customHeight="1" thickTop="1" thickBot="1" x14ac:dyDescent="0.3">
      <c r="A6" s="607"/>
      <c r="B6" s="76" t="s">
        <v>18</v>
      </c>
      <c r="C6" s="781" t="s">
        <v>332</v>
      </c>
      <c r="D6" s="782"/>
      <c r="E6" s="782"/>
      <c r="F6" s="782"/>
      <c r="G6" s="782"/>
      <c r="H6" s="783"/>
      <c r="I6" s="365"/>
      <c r="J6" s="365"/>
      <c r="K6" s="365"/>
      <c r="L6" s="57"/>
      <c r="M6" s="58"/>
      <c r="N6" s="611"/>
      <c r="O6" s="614"/>
      <c r="P6" s="614"/>
      <c r="Q6" s="614"/>
    </row>
    <row r="7" spans="1:18" ht="19.5" customHeight="1" thickTop="1" thickBot="1" x14ac:dyDescent="0.3">
      <c r="A7" s="607"/>
      <c r="B7" s="80" t="s">
        <v>19</v>
      </c>
      <c r="C7" s="784" t="s">
        <v>333</v>
      </c>
      <c r="D7" s="785"/>
      <c r="E7" s="82"/>
      <c r="F7" s="83"/>
      <c r="G7" s="83"/>
      <c r="H7" s="82"/>
      <c r="I7" s="365"/>
      <c r="J7" s="365"/>
      <c r="K7" s="365"/>
      <c r="L7" s="58"/>
      <c r="M7" s="607"/>
      <c r="N7" s="607"/>
    </row>
    <row r="8" spans="1:18" ht="6.75" customHeight="1" thickTop="1" thickBot="1" x14ac:dyDescent="0.25">
      <c r="B8" s="609"/>
      <c r="C8" s="609"/>
      <c r="D8" s="609"/>
      <c r="E8" s="609"/>
      <c r="F8" s="609"/>
      <c r="G8" s="609"/>
      <c r="H8" s="615"/>
      <c r="I8" s="609"/>
      <c r="J8" s="609"/>
      <c r="K8" s="609"/>
      <c r="L8" s="607"/>
    </row>
    <row r="9" spans="1:18" ht="14.25" customHeight="1" thickTop="1" thickBot="1" x14ac:dyDescent="0.25">
      <c r="B9" s="365"/>
      <c r="C9" s="786" t="s">
        <v>63</v>
      </c>
      <c r="D9" s="786"/>
      <c r="E9" s="786"/>
      <c r="F9" s="787" t="s">
        <v>32</v>
      </c>
      <c r="G9" s="788"/>
      <c r="H9" s="787" t="s">
        <v>0</v>
      </c>
      <c r="I9" s="788"/>
      <c r="J9" s="365"/>
      <c r="K9" s="365"/>
    </row>
    <row r="10" spans="1:18" ht="14.25" customHeight="1" thickTop="1" thickBot="1" x14ac:dyDescent="0.25">
      <c r="B10" s="365"/>
      <c r="C10" s="786"/>
      <c r="D10" s="786"/>
      <c r="E10" s="786"/>
      <c r="F10" s="789">
        <v>43</v>
      </c>
      <c r="G10" s="789"/>
      <c r="H10" s="790">
        <f>SUM(F10:G11)</f>
        <v>43</v>
      </c>
      <c r="I10" s="790"/>
      <c r="J10" s="365"/>
      <c r="K10" s="365"/>
    </row>
    <row r="11" spans="1:18" ht="14.25" customHeight="1" thickTop="1" thickBot="1" x14ac:dyDescent="0.25">
      <c r="B11" s="365"/>
      <c r="C11" s="786"/>
      <c r="D11" s="786"/>
      <c r="E11" s="786"/>
      <c r="F11" s="789"/>
      <c r="G11" s="789"/>
      <c r="H11" s="790"/>
      <c r="I11" s="790"/>
      <c r="J11" s="365"/>
      <c r="K11" s="365"/>
    </row>
    <row r="12" spans="1:18" ht="4.5" customHeight="1" thickTop="1" thickBot="1" x14ac:dyDescent="0.25">
      <c r="B12" s="365"/>
      <c r="C12" s="616"/>
      <c r="D12" s="616"/>
      <c r="E12" s="616"/>
      <c r="F12" s="616"/>
      <c r="G12" s="616"/>
      <c r="H12" s="616"/>
      <c r="I12" s="616"/>
      <c r="J12" s="616"/>
      <c r="K12" s="616"/>
      <c r="L12" s="617"/>
    </row>
    <row r="13" spans="1:18" ht="12.75" customHeight="1" thickTop="1" thickBot="1" x14ac:dyDescent="0.25">
      <c r="B13" s="365"/>
      <c r="C13" s="760" t="s">
        <v>64</v>
      </c>
      <c r="D13" s="761"/>
      <c r="E13" s="761"/>
      <c r="F13" s="761"/>
      <c r="G13" s="762"/>
      <c r="H13" s="769" t="s">
        <v>0</v>
      </c>
      <c r="I13" s="770"/>
      <c r="J13" s="771" t="s">
        <v>12</v>
      </c>
      <c r="K13" s="772"/>
    </row>
    <row r="14" spans="1:18" ht="12.75" customHeight="1" thickTop="1" thickBot="1" x14ac:dyDescent="0.25">
      <c r="B14" s="365"/>
      <c r="C14" s="763"/>
      <c r="D14" s="764"/>
      <c r="E14" s="764"/>
      <c r="F14" s="764"/>
      <c r="G14" s="765"/>
      <c r="H14" s="744" t="s">
        <v>1</v>
      </c>
      <c r="I14" s="744" t="s">
        <v>2</v>
      </c>
      <c r="J14" s="773"/>
      <c r="K14" s="774"/>
    </row>
    <row r="15" spans="1:18" ht="14.1" customHeight="1" thickTop="1" thickBot="1" x14ac:dyDescent="0.25">
      <c r="B15" s="365"/>
      <c r="C15" s="766"/>
      <c r="D15" s="767"/>
      <c r="E15" s="767"/>
      <c r="F15" s="767"/>
      <c r="G15" s="768"/>
      <c r="H15" s="743">
        <f>SUM(H16:H17)</f>
        <v>2</v>
      </c>
      <c r="I15" s="743">
        <f>SUM(I16:I17)</f>
        <v>0</v>
      </c>
      <c r="J15" s="775">
        <f>H15+I15</f>
        <v>2</v>
      </c>
      <c r="K15" s="775"/>
      <c r="M15" s="608" t="s">
        <v>9</v>
      </c>
    </row>
    <row r="16" spans="1:18" ht="14.1" customHeight="1" thickTop="1" thickBot="1" x14ac:dyDescent="0.25">
      <c r="B16" s="365"/>
      <c r="C16" s="776" t="s">
        <v>15</v>
      </c>
      <c r="D16" s="777"/>
      <c r="E16" s="777"/>
      <c r="F16" s="777"/>
      <c r="G16" s="778"/>
      <c r="H16" s="84">
        <v>1</v>
      </c>
      <c r="I16" s="84"/>
      <c r="J16" s="779">
        <f>(H16+I16)</f>
        <v>1</v>
      </c>
      <c r="K16" s="780"/>
    </row>
    <row r="17" spans="2:15" ht="14.1" customHeight="1" thickTop="1" thickBot="1" x14ac:dyDescent="0.25">
      <c r="B17" s="365"/>
      <c r="C17" s="776" t="s">
        <v>212</v>
      </c>
      <c r="D17" s="777"/>
      <c r="E17" s="777"/>
      <c r="F17" s="777"/>
      <c r="G17" s="777"/>
      <c r="H17" s="84">
        <v>1</v>
      </c>
      <c r="I17" s="84"/>
      <c r="J17" s="807">
        <f>(H17+I17)</f>
        <v>1</v>
      </c>
      <c r="K17" s="807"/>
    </row>
    <row r="18" spans="2:15" ht="12.75" customHeight="1" thickTop="1" thickBot="1" x14ac:dyDescent="0.25">
      <c r="B18" s="365"/>
      <c r="C18" s="136" t="s">
        <v>9</v>
      </c>
      <c r="D18" s="135"/>
      <c r="E18" s="134"/>
      <c r="F18" s="618"/>
      <c r="G18" s="618"/>
      <c r="H18" s="618"/>
      <c r="I18" s="619"/>
      <c r="J18" s="620"/>
      <c r="K18" s="365"/>
    </row>
    <row r="19" spans="2:15" ht="18" customHeight="1" thickTop="1" thickBot="1" x14ac:dyDescent="0.25">
      <c r="B19" s="365"/>
      <c r="C19" s="89"/>
      <c r="D19" s="90"/>
      <c r="E19" s="90"/>
      <c r="F19" s="787" t="s">
        <v>62</v>
      </c>
      <c r="G19" s="787"/>
      <c r="H19" s="787"/>
      <c r="I19" s="769"/>
      <c r="J19" s="744" t="s">
        <v>0</v>
      </c>
      <c r="K19" s="365"/>
    </row>
    <row r="20" spans="2:15" ht="20.100000000000001" customHeight="1" thickTop="1" thickBot="1" x14ac:dyDescent="0.25">
      <c r="B20" s="365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621"/>
      <c r="K20" s="365"/>
    </row>
    <row r="21" spans="2:15" ht="18" customHeight="1" thickTop="1" thickBot="1" x14ac:dyDescent="0.25">
      <c r="B21" s="365"/>
      <c r="C21" s="93"/>
      <c r="D21" s="94"/>
      <c r="E21" s="94"/>
      <c r="F21" s="808">
        <f>(J23+J28+J35+J38+J59+J60+J61+J63)</f>
        <v>0</v>
      </c>
      <c r="G21" s="808"/>
      <c r="H21" s="808"/>
      <c r="I21" s="809"/>
      <c r="J21" s="810">
        <f>(J23+J28+J34+J38+J43+J55+J70+J72+J78)</f>
        <v>1</v>
      </c>
      <c r="K21" s="365"/>
    </row>
    <row r="22" spans="2:15" ht="15.75" thickTop="1" thickBot="1" x14ac:dyDescent="0.25">
      <c r="B22" s="365"/>
      <c r="C22" s="622"/>
      <c r="D22" s="96"/>
      <c r="E22" s="96"/>
      <c r="F22" s="97">
        <f>(F23+F28+F34+F38+F43+F55+F70+F72+F77+F78)</f>
        <v>1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10"/>
      <c r="K22" s="365"/>
    </row>
    <row r="23" spans="2:15" ht="17.25" thickTop="1" thickBot="1" x14ac:dyDescent="0.3">
      <c r="B23" s="365"/>
      <c r="C23" s="623"/>
      <c r="D23" s="811" t="s">
        <v>66</v>
      </c>
      <c r="E23" s="812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65"/>
    </row>
    <row r="24" spans="2:15" ht="14.25" thickTop="1" thickBot="1" x14ac:dyDescent="0.25">
      <c r="B24" s="365"/>
      <c r="C24" s="623"/>
      <c r="D24" s="624"/>
      <c r="E24" s="625" t="s">
        <v>37</v>
      </c>
      <c r="F24" s="626"/>
      <c r="G24" s="626"/>
      <c r="H24" s="626"/>
      <c r="I24" s="626"/>
      <c r="J24" s="627">
        <f t="shared" si="0"/>
        <v>0</v>
      </c>
      <c r="K24" s="365"/>
    </row>
    <row r="25" spans="2:15" ht="14.25" thickTop="1" thickBot="1" x14ac:dyDescent="0.25">
      <c r="B25" s="365"/>
      <c r="C25" s="623"/>
      <c r="D25" s="624"/>
      <c r="E25" s="625" t="s">
        <v>24</v>
      </c>
      <c r="F25" s="626"/>
      <c r="G25" s="626"/>
      <c r="H25" s="626"/>
      <c r="I25" s="626"/>
      <c r="J25" s="627">
        <f t="shared" si="0"/>
        <v>0</v>
      </c>
      <c r="K25" s="365"/>
    </row>
    <row r="26" spans="2:15" ht="14.25" thickTop="1" thickBot="1" x14ac:dyDescent="0.25">
      <c r="B26" s="365"/>
      <c r="C26" s="623"/>
      <c r="D26" s="624"/>
      <c r="E26" s="625" t="s">
        <v>25</v>
      </c>
      <c r="F26" s="626"/>
      <c r="G26" s="626"/>
      <c r="H26" s="626"/>
      <c r="I26" s="626"/>
      <c r="J26" s="627">
        <f t="shared" si="0"/>
        <v>0</v>
      </c>
      <c r="K26" s="365"/>
    </row>
    <row r="27" spans="2:15" ht="14.25" thickTop="1" thickBot="1" x14ac:dyDescent="0.25">
      <c r="B27" s="365"/>
      <c r="C27" s="623"/>
      <c r="D27" s="624"/>
      <c r="E27" s="625" t="s">
        <v>7</v>
      </c>
      <c r="F27" s="626"/>
      <c r="G27" s="626"/>
      <c r="H27" s="626"/>
      <c r="I27" s="626"/>
      <c r="J27" s="627">
        <f t="shared" si="0"/>
        <v>0</v>
      </c>
      <c r="K27" s="365"/>
    </row>
    <row r="28" spans="2:15" ht="17.25" thickTop="1" thickBot="1" x14ac:dyDescent="0.3">
      <c r="B28" s="365"/>
      <c r="C28" s="623"/>
      <c r="D28" s="749" t="s">
        <v>20</v>
      </c>
      <c r="E28" s="101"/>
      <c r="F28" s="46">
        <f>SUM(F29:F33)</f>
        <v>0</v>
      </c>
      <c r="G28" s="46">
        <f>SUM(G29:G33)</f>
        <v>0</v>
      </c>
      <c r="H28" s="46">
        <f>SUM(H29:H33)</f>
        <v>0</v>
      </c>
      <c r="I28" s="46">
        <f>SUM(I29:I33)</f>
        <v>0</v>
      </c>
      <c r="J28" s="102">
        <f t="shared" si="0"/>
        <v>0</v>
      </c>
      <c r="K28" s="365"/>
      <c r="O28" s="628"/>
    </row>
    <row r="29" spans="2:15" ht="14.25" thickTop="1" thickBot="1" x14ac:dyDescent="0.25">
      <c r="B29" s="365"/>
      <c r="C29" s="623"/>
      <c r="D29" s="624"/>
      <c r="E29" s="625" t="s">
        <v>54</v>
      </c>
      <c r="F29" s="626"/>
      <c r="G29" s="626"/>
      <c r="H29" s="626"/>
      <c r="I29" s="626"/>
      <c r="J29" s="627">
        <f t="shared" si="0"/>
        <v>0</v>
      </c>
      <c r="K29" s="365"/>
    </row>
    <row r="30" spans="2:15" ht="14.25" thickTop="1" thickBot="1" x14ac:dyDescent="0.25">
      <c r="B30" s="365"/>
      <c r="C30" s="623"/>
      <c r="D30" s="624"/>
      <c r="E30" s="625" t="s">
        <v>26</v>
      </c>
      <c r="F30" s="626"/>
      <c r="G30" s="626"/>
      <c r="H30" s="626"/>
      <c r="I30" s="626"/>
      <c r="J30" s="627">
        <f t="shared" si="0"/>
        <v>0</v>
      </c>
      <c r="K30" s="365"/>
    </row>
    <row r="31" spans="2:15" ht="14.25" thickTop="1" thickBot="1" x14ac:dyDescent="0.25">
      <c r="B31" s="365"/>
      <c r="C31" s="623"/>
      <c r="D31" s="624"/>
      <c r="E31" s="625" t="s">
        <v>173</v>
      </c>
      <c r="F31" s="626"/>
      <c r="G31" s="626"/>
      <c r="H31" s="626"/>
      <c r="I31" s="626"/>
      <c r="J31" s="627">
        <f t="shared" si="0"/>
        <v>0</v>
      </c>
      <c r="K31" s="365"/>
    </row>
    <row r="32" spans="2:15" ht="14.25" thickTop="1" thickBot="1" x14ac:dyDescent="0.25">
      <c r="B32" s="365"/>
      <c r="C32" s="623"/>
      <c r="D32" s="624"/>
      <c r="E32" s="625" t="s">
        <v>56</v>
      </c>
      <c r="F32" s="626"/>
      <c r="G32" s="626"/>
      <c r="H32" s="626"/>
      <c r="I32" s="626"/>
      <c r="J32" s="627">
        <f t="shared" si="0"/>
        <v>0</v>
      </c>
      <c r="K32" s="365"/>
    </row>
    <row r="33" spans="2:11" ht="14.25" thickTop="1" thickBot="1" x14ac:dyDescent="0.25">
      <c r="B33" s="365"/>
      <c r="C33" s="623"/>
      <c r="D33" s="624"/>
      <c r="E33" s="625" t="s">
        <v>57</v>
      </c>
      <c r="F33" s="626"/>
      <c r="G33" s="626"/>
      <c r="H33" s="626"/>
      <c r="I33" s="626"/>
      <c r="J33" s="627">
        <f t="shared" si="0"/>
        <v>0</v>
      </c>
      <c r="K33" s="365"/>
    </row>
    <row r="34" spans="2:11" ht="17.25" thickTop="1" thickBot="1" x14ac:dyDescent="0.3">
      <c r="B34" s="365"/>
      <c r="C34" s="623"/>
      <c r="D34" s="791" t="s">
        <v>67</v>
      </c>
      <c r="E34" s="792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65"/>
    </row>
    <row r="35" spans="2:11" ht="14.25" thickTop="1" thickBot="1" x14ac:dyDescent="0.25">
      <c r="B35" s="365"/>
      <c r="C35" s="623"/>
      <c r="D35" s="624"/>
      <c r="E35" s="629" t="s">
        <v>59</v>
      </c>
      <c r="F35" s="630"/>
      <c r="G35" s="630"/>
      <c r="H35" s="630"/>
      <c r="I35" s="630"/>
      <c r="J35" s="631">
        <f t="shared" ref="J35:J54" si="1">SUM(F35:I35)</f>
        <v>0</v>
      </c>
      <c r="K35" s="365"/>
    </row>
    <row r="36" spans="2:11" ht="14.25" thickTop="1" thickBot="1" x14ac:dyDescent="0.25">
      <c r="B36" s="365"/>
      <c r="C36" s="623"/>
      <c r="D36" s="624"/>
      <c r="E36" s="629" t="s">
        <v>60</v>
      </c>
      <c r="F36" s="745"/>
      <c r="G36" s="745"/>
      <c r="H36" s="745"/>
      <c r="I36" s="745"/>
      <c r="J36" s="631">
        <f>SUM(F36:I36)</f>
        <v>0</v>
      </c>
      <c r="K36" s="365"/>
    </row>
    <row r="37" spans="2:11" ht="14.25" thickTop="1" thickBot="1" x14ac:dyDescent="0.25">
      <c r="B37" s="365"/>
      <c r="C37" s="623"/>
      <c r="D37" s="624"/>
      <c r="E37" s="121" t="s">
        <v>58</v>
      </c>
      <c r="F37" s="745"/>
      <c r="G37" s="745"/>
      <c r="H37" s="745"/>
      <c r="I37" s="745"/>
      <c r="J37" s="631">
        <f>SUM(F37:I37)</f>
        <v>0</v>
      </c>
      <c r="K37" s="365"/>
    </row>
    <row r="38" spans="2:11" ht="17.25" thickTop="1" thickBot="1" x14ac:dyDescent="0.3">
      <c r="B38" s="365"/>
      <c r="C38" s="633"/>
      <c r="D38" s="791" t="s">
        <v>61</v>
      </c>
      <c r="E38" s="792"/>
      <c r="F38" s="46">
        <f>SUM(F39:F42)</f>
        <v>0</v>
      </c>
      <c r="G38" s="46">
        <f>SUM(G39:G42)</f>
        <v>0</v>
      </c>
      <c r="H38" s="46">
        <f>SUM(H39:H42)</f>
        <v>0</v>
      </c>
      <c r="I38" s="46">
        <f>SUM(I39:I42)</f>
        <v>0</v>
      </c>
      <c r="J38" s="100">
        <f t="shared" si="1"/>
        <v>0</v>
      </c>
      <c r="K38" s="365"/>
    </row>
    <row r="39" spans="2:11" ht="14.25" thickTop="1" thickBot="1" x14ac:dyDescent="0.25">
      <c r="B39" s="365"/>
      <c r="C39" s="633"/>
      <c r="D39" s="634"/>
      <c r="E39" s="635" t="s">
        <v>6</v>
      </c>
      <c r="F39" s="626"/>
      <c r="G39" s="626"/>
      <c r="H39" s="626"/>
      <c r="I39" s="626"/>
      <c r="J39" s="631">
        <f t="shared" si="1"/>
        <v>0</v>
      </c>
      <c r="K39" s="365"/>
    </row>
    <row r="40" spans="2:11" ht="14.25" thickTop="1" thickBot="1" x14ac:dyDescent="0.25">
      <c r="B40" s="365"/>
      <c r="C40" s="633"/>
      <c r="D40" s="634"/>
      <c r="E40" s="635" t="s">
        <v>113</v>
      </c>
      <c r="F40" s="745"/>
      <c r="G40" s="745"/>
      <c r="H40" s="745"/>
      <c r="I40" s="745"/>
      <c r="J40" s="631">
        <f t="shared" si="1"/>
        <v>0</v>
      </c>
      <c r="K40" s="365"/>
    </row>
    <row r="41" spans="2:11" ht="14.25" thickTop="1" thickBot="1" x14ac:dyDescent="0.25">
      <c r="B41" s="365"/>
      <c r="C41" s="633"/>
      <c r="D41" s="634"/>
      <c r="E41" s="635" t="s">
        <v>68</v>
      </c>
      <c r="F41" s="745"/>
      <c r="G41" s="745"/>
      <c r="H41" s="745"/>
      <c r="I41" s="745"/>
      <c r="J41" s="631">
        <f t="shared" si="1"/>
        <v>0</v>
      </c>
      <c r="K41" s="365"/>
    </row>
    <row r="42" spans="2:11" ht="14.25" thickTop="1" thickBot="1" x14ac:dyDescent="0.25">
      <c r="B42" s="365"/>
      <c r="C42" s="633"/>
      <c r="D42" s="634"/>
      <c r="E42" s="121" t="s">
        <v>122</v>
      </c>
      <c r="F42" s="745"/>
      <c r="G42" s="745"/>
      <c r="H42" s="745"/>
      <c r="I42" s="745"/>
      <c r="J42" s="631">
        <f t="shared" si="1"/>
        <v>0</v>
      </c>
      <c r="K42" s="365"/>
    </row>
    <row r="43" spans="2:11" ht="17.25" thickTop="1" thickBot="1" x14ac:dyDescent="0.25">
      <c r="B43" s="365"/>
      <c r="C43" s="633"/>
      <c r="D43" s="791" t="s">
        <v>69</v>
      </c>
      <c r="E43" s="792"/>
      <c r="F43" s="46">
        <f>SUM(F44:F54)</f>
        <v>0</v>
      </c>
      <c r="G43" s="46">
        <f>SUM(G44:G54)</f>
        <v>0</v>
      </c>
      <c r="H43" s="46">
        <f>SUM(H44:H54)</f>
        <v>0</v>
      </c>
      <c r="I43" s="46">
        <f>SUM(I44:I54)</f>
        <v>0</v>
      </c>
      <c r="J43" s="105">
        <f>SUM(F43:I43)</f>
        <v>0</v>
      </c>
      <c r="K43" s="365"/>
    </row>
    <row r="44" spans="2:11" ht="14.25" customHeight="1" thickTop="1" thickBot="1" x14ac:dyDescent="0.25">
      <c r="B44" s="365"/>
      <c r="C44" s="633"/>
      <c r="D44" s="70"/>
      <c r="E44" s="635" t="s">
        <v>53</v>
      </c>
      <c r="F44" s="745"/>
      <c r="G44" s="745"/>
      <c r="H44" s="745"/>
      <c r="I44" s="745"/>
      <c r="J44" s="631">
        <f>SUM(F44:I44)</f>
        <v>0</v>
      </c>
      <c r="K44" s="365"/>
    </row>
    <row r="45" spans="2:11" ht="14.25" customHeight="1" thickTop="1" thickBot="1" x14ac:dyDescent="0.25">
      <c r="B45" s="365"/>
      <c r="C45" s="633"/>
      <c r="D45" s="70"/>
      <c r="E45" s="635" t="s">
        <v>38</v>
      </c>
      <c r="F45" s="745"/>
      <c r="G45" s="745"/>
      <c r="H45" s="745"/>
      <c r="I45" s="745"/>
      <c r="J45" s="631">
        <f t="shared" si="1"/>
        <v>0</v>
      </c>
      <c r="K45" s="365"/>
    </row>
    <row r="46" spans="2:11" ht="14.25" customHeight="1" thickTop="1" thickBot="1" x14ac:dyDescent="0.25">
      <c r="B46" s="365"/>
      <c r="C46" s="633"/>
      <c r="D46" s="634"/>
      <c r="E46" s="636" t="s">
        <v>130</v>
      </c>
      <c r="F46" s="745"/>
      <c r="G46" s="745"/>
      <c r="H46" s="745"/>
      <c r="I46" s="745"/>
      <c r="J46" s="631">
        <f>SUM(F46:I46)</f>
        <v>0</v>
      </c>
      <c r="K46" s="365"/>
    </row>
    <row r="47" spans="2:11" ht="14.25" customHeight="1" thickTop="1" thickBot="1" x14ac:dyDescent="0.25">
      <c r="B47" s="365"/>
      <c r="C47" s="633"/>
      <c r="D47" s="637"/>
      <c r="E47" s="635" t="s">
        <v>48</v>
      </c>
      <c r="F47" s="745"/>
      <c r="G47" s="745"/>
      <c r="H47" s="745"/>
      <c r="I47" s="745"/>
      <c r="J47" s="631">
        <f t="shared" si="1"/>
        <v>0</v>
      </c>
      <c r="K47" s="365"/>
    </row>
    <row r="48" spans="2:11" ht="14.25" customHeight="1" thickTop="1" thickBot="1" x14ac:dyDescent="0.25">
      <c r="B48" s="365"/>
      <c r="C48" s="633"/>
      <c r="D48" s="634"/>
      <c r="E48" s="635" t="s">
        <v>123</v>
      </c>
      <c r="F48" s="745"/>
      <c r="G48" s="745"/>
      <c r="H48" s="745"/>
      <c r="I48" s="745"/>
      <c r="J48" s="638">
        <f t="shared" si="1"/>
        <v>0</v>
      </c>
      <c r="K48" s="365"/>
    </row>
    <row r="49" spans="1:12" ht="14.25" customHeight="1" thickTop="1" thickBot="1" x14ac:dyDescent="0.25">
      <c r="B49" s="365"/>
      <c r="C49" s="633"/>
      <c r="D49" s="639"/>
      <c r="E49" s="635" t="s">
        <v>43</v>
      </c>
      <c r="F49" s="745"/>
      <c r="G49" s="745"/>
      <c r="H49" s="745"/>
      <c r="I49" s="745"/>
      <c r="J49" s="638">
        <f t="shared" si="1"/>
        <v>0</v>
      </c>
      <c r="K49" s="365"/>
    </row>
    <row r="50" spans="1:12" ht="14.25" customHeight="1" thickTop="1" thickBot="1" x14ac:dyDescent="0.25">
      <c r="B50" s="365"/>
      <c r="C50" s="633"/>
      <c r="D50" s="639"/>
      <c r="E50" s="635" t="s">
        <v>70</v>
      </c>
      <c r="F50" s="745"/>
      <c r="G50" s="745"/>
      <c r="H50" s="745"/>
      <c r="I50" s="745"/>
      <c r="J50" s="638">
        <f t="shared" si="1"/>
        <v>0</v>
      </c>
      <c r="K50" s="365"/>
    </row>
    <row r="51" spans="1:12" ht="14.25" customHeight="1" thickTop="1" thickBot="1" x14ac:dyDescent="0.25">
      <c r="B51" s="365"/>
      <c r="C51" s="633"/>
      <c r="D51" s="639"/>
      <c r="E51" s="635" t="s">
        <v>71</v>
      </c>
      <c r="F51" s="745"/>
      <c r="G51" s="745"/>
      <c r="H51" s="745"/>
      <c r="I51" s="745"/>
      <c r="J51" s="638">
        <f t="shared" si="1"/>
        <v>0</v>
      </c>
      <c r="K51" s="365"/>
    </row>
    <row r="52" spans="1:12" ht="14.25" customHeight="1" thickTop="1" thickBot="1" x14ac:dyDescent="0.25">
      <c r="B52" s="365"/>
      <c r="C52" s="633"/>
      <c r="D52" s="639"/>
      <c r="E52" s="635" t="s">
        <v>72</v>
      </c>
      <c r="F52" s="745"/>
      <c r="G52" s="745"/>
      <c r="H52" s="745"/>
      <c r="I52" s="745"/>
      <c r="J52" s="638">
        <f t="shared" si="1"/>
        <v>0</v>
      </c>
      <c r="K52" s="365"/>
    </row>
    <row r="53" spans="1:12" ht="14.25" customHeight="1" thickTop="1" thickBot="1" x14ac:dyDescent="0.25">
      <c r="A53" s="72"/>
      <c r="B53" s="365"/>
      <c r="C53" s="633"/>
      <c r="D53" s="639"/>
      <c r="E53" s="124" t="s">
        <v>114</v>
      </c>
      <c r="F53" s="745"/>
      <c r="G53" s="745"/>
      <c r="H53" s="745"/>
      <c r="I53" s="745"/>
      <c r="J53" s="638">
        <f t="shared" si="1"/>
        <v>0</v>
      </c>
      <c r="K53" s="365"/>
    </row>
    <row r="54" spans="1:12" ht="14.25" customHeight="1" thickTop="1" thickBot="1" x14ac:dyDescent="0.25">
      <c r="B54" s="365"/>
      <c r="C54" s="633"/>
      <c r="D54" s="640"/>
      <c r="E54" s="635" t="s">
        <v>73</v>
      </c>
      <c r="F54" s="745"/>
      <c r="G54" s="745"/>
      <c r="H54" s="745"/>
      <c r="I54" s="745"/>
      <c r="J54" s="638">
        <f t="shared" si="1"/>
        <v>0</v>
      </c>
      <c r="K54" s="365"/>
    </row>
    <row r="55" spans="1:12" ht="17.25" thickTop="1" thickBot="1" x14ac:dyDescent="0.25">
      <c r="B55" s="365"/>
      <c r="C55" s="633"/>
      <c r="D55" s="793" t="s">
        <v>112</v>
      </c>
      <c r="E55" s="794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65"/>
      <c r="L55" s="614"/>
    </row>
    <row r="56" spans="1:12" ht="14.25" customHeight="1" thickTop="1" thickBot="1" x14ac:dyDescent="0.25">
      <c r="B56" s="365"/>
      <c r="C56" s="633"/>
      <c r="D56" s="126"/>
      <c r="E56" s="635" t="s">
        <v>75</v>
      </c>
      <c r="F56" s="745"/>
      <c r="G56" s="745"/>
      <c r="H56" s="745"/>
      <c r="I56" s="745"/>
      <c r="J56" s="106">
        <f>SUM(F56:F56:I56)</f>
        <v>0</v>
      </c>
      <c r="K56" s="365"/>
    </row>
    <row r="57" spans="1:12" ht="14.25" customHeight="1" thickTop="1" thickBot="1" x14ac:dyDescent="0.25">
      <c r="B57" s="365"/>
      <c r="C57" s="633"/>
      <c r="D57" s="70"/>
      <c r="E57" s="635" t="s">
        <v>76</v>
      </c>
      <c r="F57" s="745"/>
      <c r="G57" s="745"/>
      <c r="H57" s="745"/>
      <c r="I57" s="745"/>
      <c r="J57" s="106">
        <f>(I57+H57+G57+F57)</f>
        <v>0</v>
      </c>
      <c r="K57" s="365"/>
    </row>
    <row r="58" spans="1:12" ht="14.25" customHeight="1" thickTop="1" thickBot="1" x14ac:dyDescent="0.25">
      <c r="B58" s="365"/>
      <c r="C58" s="633"/>
      <c r="D58" s="70"/>
      <c r="E58" s="635" t="s">
        <v>38</v>
      </c>
      <c r="F58" s="745"/>
      <c r="G58" s="745"/>
      <c r="H58" s="745"/>
      <c r="I58" s="745"/>
      <c r="J58" s="106">
        <f>(I58+H58+G58+F58)</f>
        <v>0</v>
      </c>
      <c r="K58" s="365"/>
    </row>
    <row r="59" spans="1:12" ht="14.25" customHeight="1" thickTop="1" thickBot="1" x14ac:dyDescent="0.25">
      <c r="B59" s="365"/>
      <c r="C59" s="633"/>
      <c r="D59" s="70"/>
      <c r="E59" s="635" t="s">
        <v>52</v>
      </c>
      <c r="F59" s="745"/>
      <c r="G59" s="745"/>
      <c r="H59" s="745"/>
      <c r="I59" s="745"/>
      <c r="J59" s="106">
        <f>(I59+H59+G59+F59)</f>
        <v>0</v>
      </c>
      <c r="K59" s="365"/>
    </row>
    <row r="60" spans="1:12" ht="14.25" customHeight="1" thickTop="1" thickBot="1" x14ac:dyDescent="0.25">
      <c r="B60" s="365"/>
      <c r="C60" s="633"/>
      <c r="D60" s="127"/>
      <c r="E60" s="635" t="s">
        <v>74</v>
      </c>
      <c r="F60" s="745"/>
      <c r="G60" s="745"/>
      <c r="H60" s="745"/>
      <c r="I60" s="745"/>
      <c r="J60" s="106">
        <f>SUM(F60:F60:I60)</f>
        <v>0</v>
      </c>
      <c r="K60" s="365"/>
    </row>
    <row r="61" spans="1:12" ht="14.25" customHeight="1" thickTop="1" thickBot="1" x14ac:dyDescent="0.25">
      <c r="B61" s="365"/>
      <c r="C61" s="633"/>
      <c r="D61" s="127"/>
      <c r="E61" s="641" t="s">
        <v>156</v>
      </c>
      <c r="F61" s="745"/>
      <c r="G61" s="745"/>
      <c r="H61" s="745"/>
      <c r="I61" s="745"/>
      <c r="J61" s="106">
        <f>SUM(F61:F61:I61)</f>
        <v>0</v>
      </c>
      <c r="K61" s="365"/>
    </row>
    <row r="62" spans="1:12" ht="14.25" customHeight="1" thickTop="1" thickBot="1" x14ac:dyDescent="0.25">
      <c r="B62" s="365"/>
      <c r="C62" s="633"/>
      <c r="D62" s="127"/>
      <c r="E62" s="635" t="s">
        <v>51</v>
      </c>
      <c r="F62" s="745"/>
      <c r="G62" s="745"/>
      <c r="H62" s="745"/>
      <c r="I62" s="745"/>
      <c r="J62" s="106">
        <f>SUM(F62:F62:I62)</f>
        <v>0</v>
      </c>
      <c r="K62" s="365"/>
    </row>
    <row r="63" spans="1:12" ht="14.25" customHeight="1" thickTop="1" thickBot="1" x14ac:dyDescent="0.25">
      <c r="B63" s="365"/>
      <c r="C63" s="633"/>
      <c r="D63" s="127"/>
      <c r="E63" s="641" t="s">
        <v>131</v>
      </c>
      <c r="F63" s="745"/>
      <c r="G63" s="745"/>
      <c r="H63" s="745"/>
      <c r="I63" s="745"/>
      <c r="J63" s="106">
        <f>SUM(F63:F63:I63)</f>
        <v>0</v>
      </c>
      <c r="K63" s="365"/>
    </row>
    <row r="64" spans="1:12" ht="14.25" customHeight="1" thickTop="1" thickBot="1" x14ac:dyDescent="0.25">
      <c r="B64" s="365"/>
      <c r="C64" s="633"/>
      <c r="D64" s="70"/>
      <c r="E64" s="641" t="s">
        <v>132</v>
      </c>
      <c r="F64" s="745"/>
      <c r="G64" s="745"/>
      <c r="H64" s="745"/>
      <c r="I64" s="745"/>
      <c r="J64" s="106">
        <f>SUM(F64:F64:I64)</f>
        <v>0</v>
      </c>
      <c r="K64" s="633"/>
    </row>
    <row r="65" spans="2:11" ht="3.75" customHeight="1" thickTop="1" thickBot="1" x14ac:dyDescent="0.25">
      <c r="B65" s="642"/>
      <c r="C65" s="643"/>
      <c r="D65" s="49"/>
      <c r="E65" s="644"/>
      <c r="F65" s="51"/>
      <c r="G65" s="51"/>
      <c r="H65" s="51"/>
      <c r="I65" s="52"/>
      <c r="J65" s="645"/>
      <c r="K65" s="643"/>
    </row>
    <row r="66" spans="2:11" ht="13.5" thickTop="1" x14ac:dyDescent="0.2">
      <c r="B66" s="365"/>
      <c r="C66" s="795" t="s">
        <v>27</v>
      </c>
      <c r="D66" s="796"/>
      <c r="E66" s="796"/>
      <c r="F66" s="796"/>
      <c r="G66" s="796"/>
      <c r="H66" s="796"/>
      <c r="I66" s="797"/>
      <c r="J66" s="804">
        <f>(J71+J73+J74+J75+J79+J80+J81+J82+J84+J86+J37+J48+J50+J51+J54+J56+J57+J58+J62)</f>
        <v>0</v>
      </c>
      <c r="K66" s="365"/>
    </row>
    <row r="67" spans="2:11" x14ac:dyDescent="0.2">
      <c r="B67" s="365"/>
      <c r="C67" s="798"/>
      <c r="D67" s="799"/>
      <c r="E67" s="799"/>
      <c r="F67" s="799"/>
      <c r="G67" s="799"/>
      <c r="H67" s="799"/>
      <c r="I67" s="800"/>
      <c r="J67" s="805"/>
      <c r="K67" s="365"/>
    </row>
    <row r="68" spans="2:11" ht="13.5" thickBot="1" x14ac:dyDescent="0.25">
      <c r="B68" s="365"/>
      <c r="C68" s="801"/>
      <c r="D68" s="802"/>
      <c r="E68" s="802"/>
      <c r="F68" s="802"/>
      <c r="G68" s="802"/>
      <c r="H68" s="802"/>
      <c r="I68" s="803"/>
      <c r="J68" s="806"/>
      <c r="K68" s="633"/>
    </row>
    <row r="69" spans="2:11" ht="14.25" customHeight="1" thickTop="1" thickBot="1" x14ac:dyDescent="0.25">
      <c r="B69" s="646"/>
      <c r="C69" s="16"/>
      <c r="D69" s="16"/>
      <c r="E69" s="16"/>
      <c r="F69" s="647"/>
      <c r="G69" s="647"/>
      <c r="H69" s="647"/>
      <c r="I69" s="648"/>
      <c r="J69" s="649"/>
      <c r="K69" s="365"/>
    </row>
    <row r="70" spans="2:11" ht="15.95" customHeight="1" thickTop="1" thickBot="1" x14ac:dyDescent="0.25">
      <c r="B70" s="646"/>
      <c r="C70" s="16"/>
      <c r="D70" s="791" t="s">
        <v>133</v>
      </c>
      <c r="E70" s="792"/>
      <c r="F70" s="46">
        <f>(F71)</f>
        <v>0</v>
      </c>
      <c r="G70" s="46">
        <f>(G71)</f>
        <v>0</v>
      </c>
      <c r="H70" s="46">
        <f>(H71)</f>
        <v>0</v>
      </c>
      <c r="I70" s="46">
        <f>(I71)</f>
        <v>0</v>
      </c>
      <c r="J70" s="46">
        <f>SUM(F70:I70)</f>
        <v>0</v>
      </c>
      <c r="K70" s="365"/>
    </row>
    <row r="71" spans="2:11" ht="14.25" customHeight="1" thickTop="1" thickBot="1" x14ac:dyDescent="0.25">
      <c r="B71" s="646"/>
      <c r="C71" s="16"/>
      <c r="D71" s="634"/>
      <c r="E71" s="650" t="s">
        <v>117</v>
      </c>
      <c r="F71" s="745"/>
      <c r="G71" s="745"/>
      <c r="H71" s="745"/>
      <c r="I71" s="745"/>
      <c r="J71" s="638">
        <f>SUM(F71:I71)</f>
        <v>0</v>
      </c>
      <c r="K71" s="365"/>
    </row>
    <row r="72" spans="2:11" ht="14.25" customHeight="1" thickTop="1" thickBot="1" x14ac:dyDescent="0.25">
      <c r="B72" s="365"/>
      <c r="C72" s="651"/>
      <c r="D72" s="791" t="s">
        <v>134</v>
      </c>
      <c r="E72" s="792"/>
      <c r="F72" s="46">
        <f>SUM(F73:F75)</f>
        <v>0</v>
      </c>
      <c r="G72" s="46">
        <f>SUM(G73:G75)</f>
        <v>0</v>
      </c>
      <c r="H72" s="46">
        <f>SUM(H73:H75)</f>
        <v>0</v>
      </c>
      <c r="I72" s="46">
        <f>SUM(I73:I75)</f>
        <v>0</v>
      </c>
      <c r="J72" s="46">
        <f t="shared" ref="J72:J86" si="2">SUM(F72:I72)</f>
        <v>0</v>
      </c>
      <c r="K72" s="365"/>
    </row>
    <row r="73" spans="2:11" ht="14.25" thickTop="1" thickBot="1" x14ac:dyDescent="0.25">
      <c r="B73" s="365"/>
      <c r="C73" s="651"/>
      <c r="D73" s="634"/>
      <c r="E73" s="650" t="s">
        <v>28</v>
      </c>
      <c r="F73" s="745"/>
      <c r="G73" s="745"/>
      <c r="H73" s="745"/>
      <c r="I73" s="745"/>
      <c r="J73" s="638">
        <f t="shared" si="2"/>
        <v>0</v>
      </c>
      <c r="K73" s="365"/>
    </row>
    <row r="74" spans="2:11" ht="14.25" thickTop="1" thickBot="1" x14ac:dyDescent="0.25">
      <c r="B74" s="365"/>
      <c r="C74" s="651"/>
      <c r="D74" s="634"/>
      <c r="E74" s="652" t="s">
        <v>77</v>
      </c>
      <c r="F74" s="745"/>
      <c r="G74" s="745"/>
      <c r="H74" s="745"/>
      <c r="I74" s="745"/>
      <c r="J74" s="638">
        <f t="shared" si="2"/>
        <v>0</v>
      </c>
      <c r="K74" s="365"/>
    </row>
    <row r="75" spans="2:11" ht="14.25" thickTop="1" thickBot="1" x14ac:dyDescent="0.25">
      <c r="B75" s="365"/>
      <c r="C75" s="651"/>
      <c r="D75" s="637"/>
      <c r="E75" s="653" t="s">
        <v>174</v>
      </c>
      <c r="F75" s="745"/>
      <c r="G75" s="745"/>
      <c r="H75" s="745"/>
      <c r="I75" s="745"/>
      <c r="J75" s="649">
        <f t="shared" si="2"/>
        <v>0</v>
      </c>
      <c r="K75" s="365"/>
    </row>
    <row r="76" spans="2:11" ht="35.25" customHeight="1" thickTop="1" thickBot="1" x14ac:dyDescent="0.3">
      <c r="B76" s="365"/>
      <c r="C76" s="818" t="s">
        <v>49</v>
      </c>
      <c r="D76" s="819"/>
      <c r="E76" s="819"/>
      <c r="F76" s="819"/>
      <c r="G76" s="819"/>
      <c r="H76" s="819"/>
      <c r="I76" s="820"/>
      <c r="J76" s="202">
        <f>(H247-J66)</f>
        <v>45</v>
      </c>
      <c r="K76" s="365"/>
    </row>
    <row r="77" spans="2:11" ht="17.25" thickTop="1" thickBot="1" x14ac:dyDescent="0.3">
      <c r="B77" s="365"/>
      <c r="C77" s="616"/>
      <c r="D77" s="821" t="s">
        <v>136</v>
      </c>
      <c r="E77" s="822"/>
      <c r="F77" s="742"/>
      <c r="G77" s="742"/>
      <c r="H77" s="742"/>
      <c r="I77" s="742"/>
      <c r="J77" s="225">
        <f>SUM(F77:I77)</f>
        <v>0</v>
      </c>
      <c r="K77" s="365"/>
    </row>
    <row r="78" spans="2:11" ht="17.25" thickTop="1" thickBot="1" x14ac:dyDescent="0.3">
      <c r="B78" s="365"/>
      <c r="C78" s="616"/>
      <c r="D78" s="821" t="s">
        <v>135</v>
      </c>
      <c r="E78" s="822"/>
      <c r="F78" s="117">
        <f>(F79+F80+F81+F82+F83+F84+F85+F86)</f>
        <v>1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6">
        <f>SUM(F78:I78)</f>
        <v>1</v>
      </c>
      <c r="K78" s="365"/>
    </row>
    <row r="79" spans="2:11" ht="14.25" customHeight="1" thickTop="1" thickBot="1" x14ac:dyDescent="0.25">
      <c r="B79" s="365"/>
      <c r="C79" s="616"/>
      <c r="D79" s="634"/>
      <c r="E79" s="650" t="s">
        <v>39</v>
      </c>
      <c r="F79" s="742"/>
      <c r="G79" s="742"/>
      <c r="H79" s="742"/>
      <c r="I79" s="742"/>
      <c r="J79" s="655">
        <f t="shared" si="2"/>
        <v>0</v>
      </c>
      <c r="K79" s="365"/>
    </row>
    <row r="80" spans="2:11" ht="14.25" customHeight="1" thickTop="1" thickBot="1" x14ac:dyDescent="0.25">
      <c r="B80" s="365"/>
      <c r="C80" s="616"/>
      <c r="D80" s="634"/>
      <c r="E80" s="652" t="s">
        <v>78</v>
      </c>
      <c r="F80" s="742"/>
      <c r="G80" s="742"/>
      <c r="H80" s="742"/>
      <c r="I80" s="742"/>
      <c r="J80" s="656">
        <f>SUM(F80:I80)</f>
        <v>0</v>
      </c>
      <c r="K80" s="365"/>
    </row>
    <row r="81" spans="2:12" ht="14.25" customHeight="1" thickTop="1" thickBot="1" x14ac:dyDescent="0.25">
      <c r="B81" s="365"/>
      <c r="C81" s="616"/>
      <c r="D81" s="634"/>
      <c r="E81" s="652" t="s">
        <v>79</v>
      </c>
      <c r="F81" s="742"/>
      <c r="G81" s="742"/>
      <c r="H81" s="742"/>
      <c r="I81" s="742"/>
      <c r="J81" s="656">
        <f t="shared" si="2"/>
        <v>0</v>
      </c>
      <c r="K81" s="365"/>
    </row>
    <row r="82" spans="2:12" ht="14.25" customHeight="1" thickTop="1" thickBot="1" x14ac:dyDescent="0.25">
      <c r="B82" s="365"/>
      <c r="C82" s="616"/>
      <c r="D82" s="634"/>
      <c r="E82" s="652" t="s">
        <v>80</v>
      </c>
      <c r="F82" s="742"/>
      <c r="G82" s="742"/>
      <c r="H82" s="742"/>
      <c r="I82" s="742"/>
      <c r="J82" s="656">
        <f t="shared" si="2"/>
        <v>0</v>
      </c>
      <c r="K82" s="365"/>
    </row>
    <row r="83" spans="2:12" ht="14.25" customHeight="1" thickTop="1" thickBot="1" x14ac:dyDescent="0.25">
      <c r="B83" s="365"/>
      <c r="C83" s="616"/>
      <c r="D83" s="634"/>
      <c r="E83" s="652" t="s">
        <v>81</v>
      </c>
      <c r="F83" s="742"/>
      <c r="G83" s="742"/>
      <c r="H83" s="742"/>
      <c r="I83" s="742"/>
      <c r="J83" s="656">
        <f t="shared" si="2"/>
        <v>0</v>
      </c>
      <c r="K83" s="365"/>
    </row>
    <row r="84" spans="2:12" ht="14.25" customHeight="1" thickTop="1" thickBot="1" x14ac:dyDescent="0.25">
      <c r="B84" s="365"/>
      <c r="C84" s="616"/>
      <c r="D84" s="634"/>
      <c r="E84" s="652" t="s">
        <v>82</v>
      </c>
      <c r="F84" s="742"/>
      <c r="G84" s="742"/>
      <c r="H84" s="742"/>
      <c r="I84" s="742"/>
      <c r="J84" s="656">
        <f t="shared" si="2"/>
        <v>0</v>
      </c>
      <c r="K84" s="365"/>
    </row>
    <row r="85" spans="2:12" ht="14.25" customHeight="1" thickTop="1" thickBot="1" x14ac:dyDescent="0.25">
      <c r="B85" s="365"/>
      <c r="C85" s="616"/>
      <c r="D85" s="634"/>
      <c r="E85" s="652" t="s">
        <v>83</v>
      </c>
      <c r="F85" s="742">
        <v>1</v>
      </c>
      <c r="G85" s="742"/>
      <c r="H85" s="742"/>
      <c r="I85" s="742"/>
      <c r="J85" s="656">
        <f t="shared" si="2"/>
        <v>1</v>
      </c>
      <c r="K85" s="365"/>
    </row>
    <row r="86" spans="2:12" ht="14.25" customHeight="1" thickTop="1" thickBot="1" x14ac:dyDescent="0.25">
      <c r="B86" s="365"/>
      <c r="C86" s="616"/>
      <c r="D86" s="634"/>
      <c r="E86" s="635" t="s">
        <v>41</v>
      </c>
      <c r="F86" s="742"/>
      <c r="G86" s="742"/>
      <c r="H86" s="742"/>
      <c r="I86" s="742"/>
      <c r="J86" s="656">
        <f t="shared" si="2"/>
        <v>0</v>
      </c>
      <c r="K86" s="365"/>
    </row>
    <row r="87" spans="2:12" ht="4.5" customHeight="1" thickTop="1" thickBot="1" x14ac:dyDescent="0.25">
      <c r="B87" s="365"/>
      <c r="C87" s="10" t="s">
        <v>11</v>
      </c>
      <c r="D87" s="633"/>
      <c r="E87" s="365"/>
      <c r="F87" s="616"/>
      <c r="G87" s="616"/>
      <c r="H87" s="616"/>
      <c r="I87" s="616"/>
      <c r="J87" s="616"/>
      <c r="K87" s="616"/>
    </row>
    <row r="88" spans="2:12" ht="14.25" customHeight="1" thickTop="1" thickBot="1" x14ac:dyDescent="0.25">
      <c r="B88" s="365"/>
      <c r="C88" s="795" t="s">
        <v>84</v>
      </c>
      <c r="D88" s="796"/>
      <c r="E88" s="796"/>
      <c r="F88" s="796"/>
      <c r="G88" s="797"/>
      <c r="H88" s="787" t="s">
        <v>0</v>
      </c>
      <c r="I88" s="788"/>
      <c r="J88" s="365"/>
      <c r="K88" s="365"/>
    </row>
    <row r="89" spans="2:12" ht="14.25" customHeight="1" thickTop="1" thickBot="1" x14ac:dyDescent="0.25">
      <c r="B89" s="365"/>
      <c r="C89" s="798"/>
      <c r="D89" s="799"/>
      <c r="E89" s="799"/>
      <c r="F89" s="799"/>
      <c r="G89" s="800"/>
      <c r="H89" s="823">
        <f>SUM(H91:I94)</f>
        <v>0</v>
      </c>
      <c r="I89" s="823"/>
      <c r="J89" s="365"/>
      <c r="K89" s="365"/>
    </row>
    <row r="90" spans="2:12" ht="12.75" customHeight="1" thickTop="1" thickBot="1" x14ac:dyDescent="0.25">
      <c r="B90" s="365"/>
      <c r="C90" s="801"/>
      <c r="D90" s="802"/>
      <c r="E90" s="802"/>
      <c r="F90" s="802"/>
      <c r="G90" s="803"/>
      <c r="H90" s="823"/>
      <c r="I90" s="823"/>
      <c r="J90" s="365"/>
      <c r="K90" s="365"/>
      <c r="L90" s="617"/>
    </row>
    <row r="91" spans="2:12" ht="14.25" customHeight="1" thickTop="1" thickBot="1" x14ac:dyDescent="0.25">
      <c r="B91" s="365"/>
      <c r="C91" s="633"/>
      <c r="D91" s="616"/>
      <c r="E91" s="813" t="s">
        <v>138</v>
      </c>
      <c r="F91" s="814"/>
      <c r="G91" s="741"/>
      <c r="H91" s="815">
        <f>SUM(F91:G91)</f>
        <v>0</v>
      </c>
      <c r="I91" s="815"/>
      <c r="J91" s="365"/>
      <c r="K91" s="616"/>
    </row>
    <row r="92" spans="2:12" ht="14.25" customHeight="1" thickTop="1" thickBot="1" x14ac:dyDescent="0.25">
      <c r="B92" s="365"/>
      <c r="C92" s="633"/>
      <c r="D92" s="616"/>
      <c r="E92" s="746" t="s">
        <v>137</v>
      </c>
      <c r="F92" s="747"/>
      <c r="G92" s="741"/>
      <c r="H92" s="815">
        <f>SUM(F92:G92)</f>
        <v>0</v>
      </c>
      <c r="I92" s="815"/>
      <c r="J92" s="365"/>
      <c r="K92" s="616"/>
    </row>
    <row r="93" spans="2:12" ht="14.25" customHeight="1" thickTop="1" thickBot="1" x14ac:dyDescent="0.25">
      <c r="B93" s="365"/>
      <c r="C93" s="633"/>
      <c r="D93" s="616"/>
      <c r="E93" s="746" t="s">
        <v>139</v>
      </c>
      <c r="F93" s="747"/>
      <c r="G93" s="741"/>
      <c r="H93" s="815">
        <f>SUM(F93:G93)</f>
        <v>0</v>
      </c>
      <c r="I93" s="815"/>
      <c r="J93" s="365"/>
      <c r="K93" s="616"/>
    </row>
    <row r="94" spans="2:12" ht="14.25" customHeight="1" thickTop="1" thickBot="1" x14ac:dyDescent="0.25">
      <c r="B94" s="365"/>
      <c r="C94" s="10" t="s">
        <v>9</v>
      </c>
      <c r="D94" s="365"/>
      <c r="E94" s="816" t="s">
        <v>140</v>
      </c>
      <c r="F94" s="817"/>
      <c r="G94" s="659"/>
      <c r="H94" s="815">
        <f>SUM(F94:G94)</f>
        <v>0</v>
      </c>
      <c r="I94" s="815"/>
      <c r="J94" s="365"/>
      <c r="K94" s="616"/>
    </row>
    <row r="95" spans="2:12" ht="15" customHeight="1" thickTop="1" thickBot="1" x14ac:dyDescent="0.25">
      <c r="B95" s="365"/>
      <c r="C95" s="828" t="s">
        <v>141</v>
      </c>
      <c r="D95" s="829"/>
      <c r="E95" s="829"/>
      <c r="F95" s="829"/>
      <c r="G95" s="829"/>
      <c r="H95" s="830"/>
      <c r="I95" s="837" t="s">
        <v>0</v>
      </c>
      <c r="J95" s="838"/>
      <c r="K95" s="365"/>
      <c r="L95" s="617"/>
    </row>
    <row r="96" spans="2:12" ht="18" customHeight="1" thickTop="1" x14ac:dyDescent="0.2">
      <c r="B96" s="365"/>
      <c r="C96" s="831"/>
      <c r="D96" s="832"/>
      <c r="E96" s="832"/>
      <c r="F96" s="832"/>
      <c r="G96" s="832"/>
      <c r="H96" s="833"/>
      <c r="I96" s="771">
        <f>(I98+I137+I173+I211+I215+I218+I223+I227+I232+I237+I242)</f>
        <v>3</v>
      </c>
      <c r="J96" s="772"/>
      <c r="K96" s="365"/>
      <c r="L96" s="617"/>
    </row>
    <row r="97" spans="2:15" ht="21" customHeight="1" thickBot="1" x14ac:dyDescent="0.25">
      <c r="B97" s="365"/>
      <c r="C97" s="834"/>
      <c r="D97" s="835"/>
      <c r="E97" s="835"/>
      <c r="F97" s="835"/>
      <c r="G97" s="835"/>
      <c r="H97" s="836"/>
      <c r="I97" s="773"/>
      <c r="J97" s="774"/>
      <c r="K97" s="365"/>
      <c r="L97" s="617"/>
    </row>
    <row r="98" spans="2:15" ht="15" customHeight="1" thickTop="1" thickBot="1" x14ac:dyDescent="0.25">
      <c r="B98" s="365"/>
      <c r="C98" s="660"/>
      <c r="D98" s="138">
        <v>7.1</v>
      </c>
      <c r="E98" s="139" t="s">
        <v>124</v>
      </c>
      <c r="F98" s="618"/>
      <c r="G98" s="618"/>
      <c r="H98" s="618"/>
      <c r="I98" s="807">
        <f>(I99+I105+I111+I117+I121+I125+I131)</f>
        <v>0</v>
      </c>
      <c r="J98" s="807"/>
      <c r="K98" s="365"/>
    </row>
    <row r="99" spans="2:15" ht="12.75" customHeight="1" thickTop="1" thickBot="1" x14ac:dyDescent="0.25">
      <c r="B99" s="365"/>
      <c r="C99" s="651"/>
      <c r="D99" s="651"/>
      <c r="E99" s="203" t="s">
        <v>85</v>
      </c>
      <c r="F99" s="661"/>
      <c r="G99" s="661"/>
      <c r="H99" s="661"/>
      <c r="I99" s="839">
        <f>(I100+I101+I102+I103+I104)</f>
        <v>0</v>
      </c>
      <c r="J99" s="840"/>
      <c r="K99" s="365"/>
    </row>
    <row r="100" spans="2:15" ht="12.75" customHeight="1" thickTop="1" thickBot="1" x14ac:dyDescent="0.25">
      <c r="B100" s="365"/>
      <c r="C100" s="616"/>
      <c r="D100" s="616"/>
      <c r="E100" s="662" t="s">
        <v>42</v>
      </c>
      <c r="F100" s="663"/>
      <c r="G100" s="663"/>
      <c r="H100" s="664"/>
      <c r="I100" s="827"/>
      <c r="J100" s="827"/>
      <c r="K100" s="365"/>
    </row>
    <row r="101" spans="2:15" ht="15" customHeight="1" thickTop="1" thickBot="1" x14ac:dyDescent="0.25">
      <c r="B101" s="365"/>
      <c r="C101" s="616"/>
      <c r="D101" s="666"/>
      <c r="E101" s="667" t="s">
        <v>142</v>
      </c>
      <c r="F101" s="668"/>
      <c r="G101" s="668"/>
      <c r="H101" s="669"/>
      <c r="I101" s="824"/>
      <c r="J101" s="825"/>
      <c r="K101" s="616"/>
    </row>
    <row r="102" spans="2:15" ht="15" customHeight="1" thickTop="1" thickBot="1" x14ac:dyDescent="0.25">
      <c r="B102" s="365"/>
      <c r="C102" s="616"/>
      <c r="D102" s="616"/>
      <c r="E102" s="667" t="s">
        <v>22</v>
      </c>
      <c r="F102" s="668"/>
      <c r="G102" s="668"/>
      <c r="H102" s="669"/>
      <c r="I102" s="824"/>
      <c r="J102" s="825"/>
      <c r="K102" s="616"/>
    </row>
    <row r="103" spans="2:15" ht="15" customHeight="1" thickTop="1" thickBot="1" x14ac:dyDescent="0.25">
      <c r="B103" s="365"/>
      <c r="C103" s="616"/>
      <c r="D103" s="616"/>
      <c r="E103" s="667" t="s">
        <v>21</v>
      </c>
      <c r="F103" s="668"/>
      <c r="G103" s="668"/>
      <c r="H103" s="669"/>
      <c r="I103" s="824"/>
      <c r="J103" s="825"/>
      <c r="K103" s="616"/>
    </row>
    <row r="104" spans="2:15" ht="15" customHeight="1" thickTop="1" thickBot="1" x14ac:dyDescent="0.25">
      <c r="B104" s="365"/>
      <c r="C104" s="616"/>
      <c r="D104" s="616"/>
      <c r="E104" s="670" t="s">
        <v>143</v>
      </c>
      <c r="F104" s="660"/>
      <c r="G104" s="660"/>
      <c r="H104" s="660"/>
      <c r="I104" s="826"/>
      <c r="J104" s="826"/>
      <c r="K104" s="616"/>
    </row>
    <row r="105" spans="2:15" ht="13.5" customHeight="1" thickTop="1" thickBot="1" x14ac:dyDescent="0.25">
      <c r="B105" s="365"/>
      <c r="C105" s="616"/>
      <c r="D105" s="616"/>
      <c r="E105" s="204" t="s">
        <v>29</v>
      </c>
      <c r="F105" s="671"/>
      <c r="G105" s="671"/>
      <c r="H105" s="671"/>
      <c r="I105" s="815">
        <f>SUM(I106:J110)</f>
        <v>0</v>
      </c>
      <c r="J105" s="815"/>
      <c r="K105" s="616"/>
    </row>
    <row r="106" spans="2:15" ht="13.5" customHeight="1" thickTop="1" thickBot="1" x14ac:dyDescent="0.25">
      <c r="B106" s="365"/>
      <c r="C106" s="616"/>
      <c r="D106" s="666"/>
      <c r="E106" s="662" t="s">
        <v>42</v>
      </c>
      <c r="F106" s="663"/>
      <c r="G106" s="663"/>
      <c r="H106" s="664"/>
      <c r="I106" s="827"/>
      <c r="J106" s="827"/>
      <c r="K106" s="616"/>
      <c r="L106" s="617"/>
    </row>
    <row r="107" spans="2:15" ht="14.25" thickTop="1" thickBot="1" x14ac:dyDescent="0.25">
      <c r="B107" s="365"/>
      <c r="C107" s="616"/>
      <c r="D107" s="666"/>
      <c r="E107" s="667" t="s">
        <v>142</v>
      </c>
      <c r="F107" s="668"/>
      <c r="G107" s="668"/>
      <c r="H107" s="669"/>
      <c r="I107" s="824"/>
      <c r="J107" s="825"/>
      <c r="K107" s="616"/>
      <c r="L107" s="617"/>
    </row>
    <row r="108" spans="2:15" ht="14.25" thickTop="1" thickBot="1" x14ac:dyDescent="0.25">
      <c r="B108" s="365"/>
      <c r="C108" s="616"/>
      <c r="D108" s="666"/>
      <c r="E108" s="667" t="s">
        <v>22</v>
      </c>
      <c r="F108" s="668"/>
      <c r="G108" s="668"/>
      <c r="H108" s="669"/>
      <c r="I108" s="824"/>
      <c r="J108" s="825"/>
      <c r="K108" s="616"/>
      <c r="L108" s="617"/>
    </row>
    <row r="109" spans="2:15" ht="14.25" thickTop="1" thickBot="1" x14ac:dyDescent="0.25">
      <c r="B109" s="365"/>
      <c r="C109" s="616"/>
      <c r="D109" s="666"/>
      <c r="E109" s="667" t="s">
        <v>21</v>
      </c>
      <c r="F109" s="668"/>
      <c r="G109" s="668"/>
      <c r="H109" s="669"/>
      <c r="I109" s="824"/>
      <c r="J109" s="825"/>
      <c r="K109" s="616"/>
      <c r="L109" s="617"/>
    </row>
    <row r="110" spans="2:15" ht="14.25" thickTop="1" thickBot="1" x14ac:dyDescent="0.25">
      <c r="B110" s="365"/>
      <c r="C110" s="616"/>
      <c r="D110" s="666"/>
      <c r="E110" s="672" t="s">
        <v>143</v>
      </c>
      <c r="F110" s="673"/>
      <c r="G110" s="673"/>
      <c r="H110" s="674"/>
      <c r="I110" s="826"/>
      <c r="J110" s="826"/>
      <c r="K110" s="616"/>
      <c r="L110" s="617"/>
    </row>
    <row r="111" spans="2:15" ht="14.25" thickTop="1" thickBot="1" x14ac:dyDescent="0.25">
      <c r="B111" s="365"/>
      <c r="C111" s="616"/>
      <c r="D111" s="666"/>
      <c r="E111" s="206" t="s">
        <v>86</v>
      </c>
      <c r="F111" s="671"/>
      <c r="G111" s="671"/>
      <c r="H111" s="675"/>
      <c r="I111" s="841">
        <f>(I112+I113+I114+I115+I116)</f>
        <v>0</v>
      </c>
      <c r="J111" s="842"/>
      <c r="K111" s="616"/>
      <c r="L111" s="617"/>
      <c r="O111" s="614"/>
    </row>
    <row r="112" spans="2:15" ht="14.25" thickTop="1" thickBot="1" x14ac:dyDescent="0.25">
      <c r="B112" s="365"/>
      <c r="C112" s="616"/>
      <c r="D112" s="666"/>
      <c r="E112" s="662" t="s">
        <v>42</v>
      </c>
      <c r="F112" s="663"/>
      <c r="G112" s="663"/>
      <c r="H112" s="664"/>
      <c r="I112" s="827"/>
      <c r="J112" s="827"/>
      <c r="K112" s="616"/>
      <c r="L112" s="617"/>
      <c r="O112" s="614"/>
    </row>
    <row r="113" spans="2:15" ht="14.25" thickTop="1" thickBot="1" x14ac:dyDescent="0.25">
      <c r="B113" s="365"/>
      <c r="C113" s="616"/>
      <c r="D113" s="666"/>
      <c r="E113" s="667" t="s">
        <v>142</v>
      </c>
      <c r="F113" s="668"/>
      <c r="G113" s="668"/>
      <c r="H113" s="669"/>
      <c r="I113" s="824"/>
      <c r="J113" s="825"/>
      <c r="K113" s="616"/>
      <c r="L113" s="617"/>
      <c r="O113" s="614"/>
    </row>
    <row r="114" spans="2:15" ht="14.25" thickTop="1" thickBot="1" x14ac:dyDescent="0.25">
      <c r="B114" s="365"/>
      <c r="C114" s="616"/>
      <c r="D114" s="666"/>
      <c r="E114" s="667" t="s">
        <v>22</v>
      </c>
      <c r="F114" s="668"/>
      <c r="G114" s="668"/>
      <c r="H114" s="669"/>
      <c r="I114" s="824"/>
      <c r="J114" s="825"/>
      <c r="K114" s="616"/>
      <c r="L114" s="617"/>
      <c r="O114" s="614"/>
    </row>
    <row r="115" spans="2:15" ht="14.25" thickTop="1" thickBot="1" x14ac:dyDescent="0.25">
      <c r="B115" s="365"/>
      <c r="C115" s="616"/>
      <c r="D115" s="666"/>
      <c r="E115" s="667" t="s">
        <v>21</v>
      </c>
      <c r="F115" s="668"/>
      <c r="G115" s="668"/>
      <c r="H115" s="669"/>
      <c r="I115" s="824"/>
      <c r="J115" s="825"/>
      <c r="K115" s="616"/>
      <c r="L115" s="617"/>
      <c r="O115" s="614"/>
    </row>
    <row r="116" spans="2:15" ht="14.25" thickTop="1" thickBot="1" x14ac:dyDescent="0.25">
      <c r="B116" s="365"/>
      <c r="C116" s="616"/>
      <c r="D116" s="666"/>
      <c r="E116" s="670" t="s">
        <v>143</v>
      </c>
      <c r="F116" s="660"/>
      <c r="G116" s="660"/>
      <c r="H116" s="660"/>
      <c r="I116" s="826"/>
      <c r="J116" s="826"/>
      <c r="K116" s="616"/>
      <c r="L116" s="617"/>
      <c r="O116" s="614"/>
    </row>
    <row r="117" spans="2:15" ht="14.25" thickTop="1" thickBot="1" x14ac:dyDescent="0.25">
      <c r="B117" s="365"/>
      <c r="C117" s="616"/>
      <c r="D117" s="666"/>
      <c r="E117" s="206" t="s">
        <v>88</v>
      </c>
      <c r="F117" s="671"/>
      <c r="G117" s="671"/>
      <c r="H117" s="675"/>
      <c r="I117" s="841">
        <f>I119+I120+I118</f>
        <v>0</v>
      </c>
      <c r="J117" s="842"/>
      <c r="K117" s="616"/>
      <c r="L117" s="617"/>
      <c r="O117" s="614"/>
    </row>
    <row r="118" spans="2:15" ht="14.25" thickTop="1" thickBot="1" x14ac:dyDescent="0.25">
      <c r="B118" s="365"/>
      <c r="C118" s="616"/>
      <c r="D118" s="666"/>
      <c r="E118" s="676" t="s">
        <v>144</v>
      </c>
      <c r="F118" s="677"/>
      <c r="G118" s="677"/>
      <c r="H118" s="677"/>
      <c r="I118" s="827"/>
      <c r="J118" s="827"/>
      <c r="K118" s="616"/>
      <c r="L118" s="617"/>
      <c r="O118" s="614"/>
    </row>
    <row r="119" spans="2:15" ht="14.25" thickTop="1" thickBot="1" x14ac:dyDescent="0.25">
      <c r="B119" s="365"/>
      <c r="C119" s="616"/>
      <c r="D119" s="666"/>
      <c r="E119" s="676" t="s">
        <v>46</v>
      </c>
      <c r="F119" s="678"/>
      <c r="G119" s="678"/>
      <c r="H119" s="678"/>
      <c r="I119" s="824"/>
      <c r="J119" s="825"/>
      <c r="K119" s="616"/>
      <c r="L119" s="617"/>
      <c r="O119" s="614"/>
    </row>
    <row r="120" spans="2:15" ht="14.25" thickTop="1" thickBot="1" x14ac:dyDescent="0.25">
      <c r="B120" s="365"/>
      <c r="C120" s="616"/>
      <c r="D120" s="666"/>
      <c r="E120" s="662" t="s">
        <v>45</v>
      </c>
      <c r="F120" s="678"/>
      <c r="G120" s="678"/>
      <c r="H120" s="679"/>
      <c r="I120" s="826"/>
      <c r="J120" s="826"/>
      <c r="K120" s="616"/>
      <c r="L120" s="617"/>
      <c r="O120" s="614"/>
    </row>
    <row r="121" spans="2:15" ht="14.25" thickTop="1" thickBot="1" x14ac:dyDescent="0.25">
      <c r="B121" s="365"/>
      <c r="C121" s="616"/>
      <c r="D121" s="666"/>
      <c r="E121" s="206" t="s">
        <v>89</v>
      </c>
      <c r="F121" s="671"/>
      <c r="G121" s="671"/>
      <c r="H121" s="671"/>
      <c r="I121" s="841">
        <f>I123+I124+I122</f>
        <v>0</v>
      </c>
      <c r="J121" s="842"/>
      <c r="K121" s="616"/>
      <c r="L121" s="617"/>
    </row>
    <row r="122" spans="2:15" ht="14.25" thickTop="1" thickBot="1" x14ac:dyDescent="0.25">
      <c r="B122" s="365"/>
      <c r="C122" s="616"/>
      <c r="D122" s="666"/>
      <c r="E122" s="676" t="s">
        <v>47</v>
      </c>
      <c r="F122" s="677"/>
      <c r="G122" s="677"/>
      <c r="H122" s="677"/>
      <c r="I122" s="827"/>
      <c r="J122" s="827"/>
      <c r="K122" s="616"/>
      <c r="L122" s="617"/>
    </row>
    <row r="123" spans="2:15" ht="14.25" thickTop="1" thickBot="1" x14ac:dyDescent="0.25">
      <c r="B123" s="365"/>
      <c r="C123" s="616"/>
      <c r="D123" s="666"/>
      <c r="E123" s="676" t="s">
        <v>46</v>
      </c>
      <c r="F123" s="678"/>
      <c r="G123" s="678"/>
      <c r="H123" s="678"/>
      <c r="I123" s="824"/>
      <c r="J123" s="825"/>
      <c r="K123" s="616"/>
      <c r="L123" s="617"/>
    </row>
    <row r="124" spans="2:15" ht="14.25" thickTop="1" thickBot="1" x14ac:dyDescent="0.25">
      <c r="B124" s="365"/>
      <c r="C124" s="616"/>
      <c r="D124" s="666"/>
      <c r="E124" s="662" t="s">
        <v>45</v>
      </c>
      <c r="F124" s="678"/>
      <c r="G124" s="678"/>
      <c r="H124" s="679"/>
      <c r="I124" s="826"/>
      <c r="J124" s="826"/>
      <c r="K124" s="616"/>
      <c r="L124" s="617"/>
    </row>
    <row r="125" spans="2:15" ht="14.25" thickTop="1" thickBot="1" x14ac:dyDescent="0.25">
      <c r="B125" s="365"/>
      <c r="C125" s="616"/>
      <c r="D125" s="666"/>
      <c r="E125" s="206" t="s">
        <v>90</v>
      </c>
      <c r="F125" s="671"/>
      <c r="G125" s="671"/>
      <c r="H125" s="671"/>
      <c r="I125" s="815">
        <f>(I126+I127+I128+I129+I130)</f>
        <v>0</v>
      </c>
      <c r="J125" s="815"/>
      <c r="K125" s="616"/>
      <c r="L125" s="617"/>
    </row>
    <row r="126" spans="2:15" ht="14.25" thickTop="1" thickBot="1" x14ac:dyDescent="0.25">
      <c r="B126" s="365"/>
      <c r="C126" s="616"/>
      <c r="D126" s="666"/>
      <c r="E126" s="662" t="s">
        <v>42</v>
      </c>
      <c r="F126" s="663"/>
      <c r="G126" s="663"/>
      <c r="H126" s="664"/>
      <c r="I126" s="827"/>
      <c r="J126" s="827"/>
      <c r="K126" s="616"/>
      <c r="L126" s="617"/>
    </row>
    <row r="127" spans="2:15" ht="14.25" thickTop="1" thickBot="1" x14ac:dyDescent="0.25">
      <c r="B127" s="365"/>
      <c r="C127" s="616"/>
      <c r="D127" s="666"/>
      <c r="E127" s="667" t="s">
        <v>142</v>
      </c>
      <c r="F127" s="668"/>
      <c r="G127" s="668"/>
      <c r="H127" s="669"/>
      <c r="I127" s="824"/>
      <c r="J127" s="825"/>
      <c r="K127" s="616"/>
      <c r="L127" s="617"/>
    </row>
    <row r="128" spans="2:15" ht="14.25" thickTop="1" thickBot="1" x14ac:dyDescent="0.25">
      <c r="B128" s="365"/>
      <c r="C128" s="616"/>
      <c r="D128" s="666"/>
      <c r="E128" s="667" t="s">
        <v>22</v>
      </c>
      <c r="F128" s="668"/>
      <c r="G128" s="668"/>
      <c r="H128" s="669"/>
      <c r="I128" s="824"/>
      <c r="J128" s="825"/>
      <c r="K128" s="616"/>
      <c r="L128" s="617"/>
    </row>
    <row r="129" spans="2:14" ht="14.25" thickTop="1" thickBot="1" x14ac:dyDescent="0.25">
      <c r="B129" s="365"/>
      <c r="C129" s="616"/>
      <c r="D129" s="666"/>
      <c r="E129" s="667" t="s">
        <v>21</v>
      </c>
      <c r="F129" s="668"/>
      <c r="G129" s="668"/>
      <c r="H129" s="669"/>
      <c r="I129" s="824"/>
      <c r="J129" s="825"/>
      <c r="K129" s="616"/>
      <c r="L129" s="617"/>
    </row>
    <row r="130" spans="2:14" ht="14.25" thickTop="1" thickBot="1" x14ac:dyDescent="0.25">
      <c r="B130" s="365"/>
      <c r="C130" s="616"/>
      <c r="D130" s="666"/>
      <c r="E130" s="670" t="s">
        <v>143</v>
      </c>
      <c r="F130" s="660"/>
      <c r="G130" s="660"/>
      <c r="H130" s="660"/>
      <c r="I130" s="826"/>
      <c r="J130" s="826"/>
      <c r="K130" s="616"/>
      <c r="L130" s="617"/>
    </row>
    <row r="131" spans="2:14" ht="14.25" thickTop="1" thickBot="1" x14ac:dyDescent="0.25">
      <c r="B131" s="365"/>
      <c r="C131" s="616"/>
      <c r="D131" s="666"/>
      <c r="E131" s="207" t="s">
        <v>87</v>
      </c>
      <c r="F131" s="671"/>
      <c r="G131" s="671"/>
      <c r="H131" s="671"/>
      <c r="I131" s="815">
        <f>(I132+I133++I134+I135+I136)</f>
        <v>0</v>
      </c>
      <c r="J131" s="815"/>
      <c r="K131" s="616"/>
      <c r="L131" s="617"/>
    </row>
    <row r="132" spans="2:14" ht="14.25" thickTop="1" thickBot="1" x14ac:dyDescent="0.25">
      <c r="B132" s="365"/>
      <c r="C132" s="616"/>
      <c r="D132" s="666"/>
      <c r="E132" s="662" t="s">
        <v>47</v>
      </c>
      <c r="F132" s="663"/>
      <c r="G132" s="663"/>
      <c r="H132" s="664"/>
      <c r="I132" s="826"/>
      <c r="J132" s="826"/>
      <c r="K132" s="616"/>
      <c r="L132" s="617"/>
    </row>
    <row r="133" spans="2:14" ht="14.25" thickTop="1" thickBot="1" x14ac:dyDescent="0.25">
      <c r="B133" s="365"/>
      <c r="C133" s="616"/>
      <c r="D133" s="666"/>
      <c r="E133" s="667" t="s">
        <v>142</v>
      </c>
      <c r="F133" s="668"/>
      <c r="G133" s="668"/>
      <c r="H133" s="669"/>
      <c r="I133" s="826"/>
      <c r="J133" s="826"/>
      <c r="K133" s="616"/>
      <c r="L133" s="617"/>
    </row>
    <row r="134" spans="2:14" ht="14.25" thickTop="1" thickBot="1" x14ac:dyDescent="0.25">
      <c r="B134" s="365"/>
      <c r="C134" s="616"/>
      <c r="D134" s="666"/>
      <c r="E134" s="667" t="s">
        <v>46</v>
      </c>
      <c r="F134" s="668"/>
      <c r="G134" s="668"/>
      <c r="H134" s="669"/>
      <c r="I134" s="826"/>
      <c r="J134" s="826"/>
      <c r="K134" s="616"/>
      <c r="L134" s="617"/>
    </row>
    <row r="135" spans="2:14" ht="14.25" thickTop="1" thickBot="1" x14ac:dyDescent="0.25">
      <c r="B135" s="365"/>
      <c r="C135" s="616"/>
      <c r="D135" s="666"/>
      <c r="E135" s="680" t="s">
        <v>45</v>
      </c>
      <c r="F135" s="678"/>
      <c r="G135" s="678"/>
      <c r="H135" s="678"/>
      <c r="I135" s="826"/>
      <c r="J135" s="826"/>
      <c r="K135" s="616"/>
      <c r="L135" s="617"/>
    </row>
    <row r="136" spans="2:14" ht="14.25" thickTop="1" thickBot="1" x14ac:dyDescent="0.25">
      <c r="B136" s="365"/>
      <c r="C136" s="616"/>
      <c r="D136" s="666"/>
      <c r="E136" s="670" t="s">
        <v>145</v>
      </c>
      <c r="F136" s="660"/>
      <c r="G136" s="660"/>
      <c r="H136" s="660"/>
      <c r="I136" s="826"/>
      <c r="J136" s="826"/>
      <c r="K136" s="616"/>
      <c r="L136" s="617"/>
    </row>
    <row r="137" spans="2:14" ht="16.5" thickTop="1" thickBot="1" x14ac:dyDescent="0.25">
      <c r="B137" s="365"/>
      <c r="C137" s="616"/>
      <c r="D137" s="73" t="s">
        <v>146</v>
      </c>
      <c r="E137" s="155"/>
      <c r="F137" s="156"/>
      <c r="G137" s="681"/>
      <c r="H137" s="681"/>
      <c r="I137" s="779">
        <f>(I138+I143+I148+I153+I158+I163+I168)</f>
        <v>0</v>
      </c>
      <c r="J137" s="780"/>
      <c r="K137" s="616"/>
      <c r="L137" s="617"/>
    </row>
    <row r="138" spans="2:14" ht="14.25" thickTop="1" thickBot="1" x14ac:dyDescent="0.25">
      <c r="B138" s="365"/>
      <c r="C138" s="616"/>
      <c r="D138" s="682"/>
      <c r="E138" s="209" t="s">
        <v>23</v>
      </c>
      <c r="F138" s="671"/>
      <c r="G138" s="671"/>
      <c r="H138" s="675"/>
      <c r="I138" s="841">
        <f>(I139+I140+I141+I142)</f>
        <v>0</v>
      </c>
      <c r="J138" s="842"/>
      <c r="K138" s="616"/>
      <c r="L138" s="617"/>
      <c r="N138" s="614"/>
    </row>
    <row r="139" spans="2:14" ht="14.25" thickTop="1" thickBot="1" x14ac:dyDescent="0.25">
      <c r="B139" s="365"/>
      <c r="C139" s="616"/>
      <c r="D139" s="683"/>
      <c r="E139" s="684" t="s">
        <v>42</v>
      </c>
      <c r="F139" s="678"/>
      <c r="G139" s="678"/>
      <c r="H139" s="679"/>
      <c r="I139" s="826"/>
      <c r="J139" s="826"/>
      <c r="K139" s="616"/>
      <c r="L139" s="617"/>
      <c r="N139" s="614"/>
    </row>
    <row r="140" spans="2:14" ht="14.25" thickTop="1" thickBot="1" x14ac:dyDescent="0.25">
      <c r="B140" s="365"/>
      <c r="C140" s="616"/>
      <c r="D140" s="683"/>
      <c r="E140" s="684" t="s">
        <v>142</v>
      </c>
      <c r="F140" s="678"/>
      <c r="G140" s="678"/>
      <c r="H140" s="679"/>
      <c r="I140" s="826"/>
      <c r="J140" s="826"/>
      <c r="K140" s="616"/>
      <c r="L140" s="617"/>
      <c r="N140" s="614"/>
    </row>
    <row r="141" spans="2:14" ht="14.25" thickTop="1" thickBot="1" x14ac:dyDescent="0.25">
      <c r="B141" s="365"/>
      <c r="C141" s="616"/>
      <c r="D141" s="683"/>
      <c r="E141" s="684" t="s">
        <v>22</v>
      </c>
      <c r="F141" s="678"/>
      <c r="G141" s="678"/>
      <c r="H141" s="679"/>
      <c r="I141" s="826"/>
      <c r="J141" s="826"/>
      <c r="K141" s="616"/>
      <c r="L141" s="617"/>
      <c r="N141" s="614"/>
    </row>
    <row r="142" spans="2:14" ht="14.25" thickTop="1" thickBot="1" x14ac:dyDescent="0.25">
      <c r="B142" s="365"/>
      <c r="C142" s="616"/>
      <c r="D142" s="683"/>
      <c r="E142" s="684" t="s">
        <v>21</v>
      </c>
      <c r="F142" s="685"/>
      <c r="G142" s="685"/>
      <c r="H142" s="686"/>
      <c r="I142" s="826"/>
      <c r="J142" s="826"/>
      <c r="K142" s="616"/>
      <c r="L142" s="617"/>
      <c r="M142" s="614"/>
      <c r="N142" s="614"/>
    </row>
    <row r="143" spans="2:14" ht="14.25" thickTop="1" thickBot="1" x14ac:dyDescent="0.25">
      <c r="B143" s="365"/>
      <c r="C143" s="616"/>
      <c r="D143" s="683"/>
      <c r="E143" s="210" t="s">
        <v>8</v>
      </c>
      <c r="F143" s="687"/>
      <c r="G143" s="687"/>
      <c r="H143" s="687"/>
      <c r="I143" s="843">
        <f>(I144+I145+I146+I147)</f>
        <v>0</v>
      </c>
      <c r="J143" s="843"/>
      <c r="K143" s="616"/>
      <c r="L143" s="617"/>
      <c r="M143" s="614"/>
      <c r="N143" s="614"/>
    </row>
    <row r="144" spans="2:14" ht="14.25" thickTop="1" thickBot="1" x14ac:dyDescent="0.25">
      <c r="B144" s="365"/>
      <c r="C144" s="616"/>
      <c r="D144" s="683"/>
      <c r="E144" s="684" t="s">
        <v>42</v>
      </c>
      <c r="F144" s="678"/>
      <c r="G144" s="678"/>
      <c r="H144" s="679"/>
      <c r="I144" s="826"/>
      <c r="J144" s="826"/>
      <c r="K144" s="616"/>
      <c r="L144" s="617"/>
      <c r="M144" s="614"/>
      <c r="N144" s="614"/>
    </row>
    <row r="145" spans="1:14" ht="14.25" thickTop="1" thickBot="1" x14ac:dyDescent="0.25">
      <c r="B145" s="365"/>
      <c r="C145" s="616"/>
      <c r="D145" s="683"/>
      <c r="E145" s="684" t="s">
        <v>142</v>
      </c>
      <c r="F145" s="678"/>
      <c r="G145" s="678"/>
      <c r="H145" s="679"/>
      <c r="I145" s="826"/>
      <c r="J145" s="826"/>
      <c r="K145" s="616"/>
      <c r="L145" s="617"/>
      <c r="M145" s="614"/>
      <c r="N145" s="614"/>
    </row>
    <row r="146" spans="1:14" ht="14.25" thickTop="1" thickBot="1" x14ac:dyDescent="0.25">
      <c r="B146" s="365"/>
      <c r="C146" s="616"/>
      <c r="D146" s="683"/>
      <c r="E146" s="684" t="s">
        <v>22</v>
      </c>
      <c r="F146" s="678"/>
      <c r="G146" s="678"/>
      <c r="H146" s="679"/>
      <c r="I146" s="826"/>
      <c r="J146" s="826"/>
      <c r="K146" s="616"/>
      <c r="L146" s="617"/>
      <c r="M146" s="614"/>
      <c r="N146" s="614"/>
    </row>
    <row r="147" spans="1:14" ht="14.25" thickTop="1" thickBot="1" x14ac:dyDescent="0.25">
      <c r="B147" s="365"/>
      <c r="C147" s="616"/>
      <c r="D147" s="683"/>
      <c r="E147" s="684" t="s">
        <v>21</v>
      </c>
      <c r="F147" s="685"/>
      <c r="G147" s="685"/>
      <c r="H147" s="686"/>
      <c r="I147" s="826"/>
      <c r="J147" s="826"/>
      <c r="K147" s="616"/>
      <c r="L147" s="617"/>
      <c r="M147" s="614"/>
      <c r="N147" s="614"/>
    </row>
    <row r="148" spans="1:14" ht="14.25" thickTop="1" thickBot="1" x14ac:dyDescent="0.25">
      <c r="B148" s="365"/>
      <c r="C148" s="616"/>
      <c r="D148" s="683"/>
      <c r="E148" s="209" t="s">
        <v>147</v>
      </c>
      <c r="F148" s="671"/>
      <c r="G148" s="671"/>
      <c r="H148" s="675"/>
      <c r="I148" s="841">
        <f>(I149+I150+I151+I152)</f>
        <v>0</v>
      </c>
      <c r="J148" s="842"/>
      <c r="K148" s="616"/>
      <c r="L148" s="617"/>
      <c r="M148" s="614"/>
      <c r="N148" s="614"/>
    </row>
    <row r="149" spans="1:14" ht="14.25" thickTop="1" thickBot="1" x14ac:dyDescent="0.25">
      <c r="B149" s="365"/>
      <c r="C149" s="616"/>
      <c r="D149" s="683"/>
      <c r="E149" s="684" t="s">
        <v>42</v>
      </c>
      <c r="F149" s="678"/>
      <c r="G149" s="678"/>
      <c r="H149" s="679"/>
      <c r="I149" s="826"/>
      <c r="J149" s="826"/>
      <c r="K149" s="616"/>
      <c r="L149" s="617"/>
      <c r="M149" s="614"/>
      <c r="N149" s="614"/>
    </row>
    <row r="150" spans="1:14" ht="14.25" thickTop="1" thickBot="1" x14ac:dyDescent="0.25">
      <c r="B150" s="365"/>
      <c r="C150" s="616"/>
      <c r="D150" s="683"/>
      <c r="E150" s="684" t="s">
        <v>142</v>
      </c>
      <c r="F150" s="678"/>
      <c r="G150" s="678"/>
      <c r="H150" s="679"/>
      <c r="I150" s="826"/>
      <c r="J150" s="826"/>
      <c r="K150" s="616"/>
      <c r="L150" s="617"/>
      <c r="M150" s="614"/>
      <c r="N150" s="614"/>
    </row>
    <row r="151" spans="1:14" ht="14.25" thickTop="1" thickBot="1" x14ac:dyDescent="0.25">
      <c r="B151" s="365"/>
      <c r="C151" s="616"/>
      <c r="D151" s="683"/>
      <c r="E151" s="684" t="s">
        <v>22</v>
      </c>
      <c r="F151" s="678"/>
      <c r="G151" s="678"/>
      <c r="H151" s="679"/>
      <c r="I151" s="826"/>
      <c r="J151" s="826"/>
      <c r="K151" s="616"/>
      <c r="L151" s="617"/>
      <c r="M151" s="614"/>
      <c r="N151" s="614"/>
    </row>
    <row r="152" spans="1:14" ht="14.25" thickTop="1" thickBot="1" x14ac:dyDescent="0.25">
      <c r="B152" s="365"/>
      <c r="C152" s="616"/>
      <c r="D152" s="683"/>
      <c r="E152" s="684" t="s">
        <v>21</v>
      </c>
      <c r="F152" s="685"/>
      <c r="G152" s="685"/>
      <c r="H152" s="686"/>
      <c r="I152" s="826"/>
      <c r="J152" s="826"/>
      <c r="K152" s="616"/>
      <c r="L152" s="617"/>
      <c r="M152" s="614"/>
      <c r="N152" s="614"/>
    </row>
    <row r="153" spans="1:14" ht="14.25" thickTop="1" thickBot="1" x14ac:dyDescent="0.25">
      <c r="B153" s="365"/>
      <c r="C153" s="616"/>
      <c r="D153" s="683"/>
      <c r="E153" s="211" t="s">
        <v>91</v>
      </c>
      <c r="F153" s="671"/>
      <c r="G153" s="671"/>
      <c r="H153" s="675"/>
      <c r="I153" s="843">
        <f>(I154+I155+I156+I157)</f>
        <v>0</v>
      </c>
      <c r="J153" s="843"/>
      <c r="K153" s="616"/>
      <c r="L153" s="617"/>
      <c r="M153" s="614"/>
      <c r="N153" s="614"/>
    </row>
    <row r="154" spans="1:14" ht="14.25" thickTop="1" thickBot="1" x14ac:dyDescent="0.25">
      <c r="B154" s="365"/>
      <c r="C154" s="616"/>
      <c r="D154" s="683"/>
      <c r="E154" s="688" t="s">
        <v>44</v>
      </c>
      <c r="F154" s="663"/>
      <c r="G154" s="663"/>
      <c r="H154" s="664"/>
      <c r="I154" s="826"/>
      <c r="J154" s="826"/>
      <c r="K154" s="616"/>
      <c r="L154" s="617"/>
      <c r="M154" s="614"/>
      <c r="N154" s="614"/>
    </row>
    <row r="155" spans="1:14" ht="14.25" thickTop="1" thickBot="1" x14ac:dyDescent="0.25">
      <c r="B155" s="365"/>
      <c r="C155" s="616"/>
      <c r="D155" s="683"/>
      <c r="E155" s="688" t="s">
        <v>142</v>
      </c>
      <c r="F155" s="663"/>
      <c r="G155" s="663"/>
      <c r="H155" s="664"/>
      <c r="I155" s="826"/>
      <c r="J155" s="826"/>
      <c r="K155" s="616"/>
      <c r="L155" s="617"/>
      <c r="M155" s="614"/>
      <c r="N155" s="614"/>
    </row>
    <row r="156" spans="1:14" ht="14.25" thickTop="1" thickBot="1" x14ac:dyDescent="0.25">
      <c r="B156" s="365"/>
      <c r="C156" s="616"/>
      <c r="D156" s="683"/>
      <c r="E156" s="688" t="s">
        <v>46</v>
      </c>
      <c r="F156" s="663"/>
      <c r="G156" s="663"/>
      <c r="H156" s="664"/>
      <c r="I156" s="826"/>
      <c r="J156" s="826"/>
      <c r="K156" s="616"/>
      <c r="L156" s="617"/>
      <c r="M156" s="614"/>
      <c r="N156" s="614"/>
    </row>
    <row r="157" spans="1:14" ht="14.25" thickTop="1" thickBot="1" x14ac:dyDescent="0.25">
      <c r="A157" s="614"/>
      <c r="B157" s="633"/>
      <c r="C157" s="616"/>
      <c r="D157" s="683"/>
      <c r="E157" s="688" t="s">
        <v>45</v>
      </c>
      <c r="F157" s="663"/>
      <c r="G157" s="663"/>
      <c r="H157" s="664"/>
      <c r="I157" s="826"/>
      <c r="J157" s="826"/>
      <c r="K157" s="616"/>
      <c r="L157" s="617"/>
      <c r="M157" s="614"/>
    </row>
    <row r="158" spans="1:14" ht="14.25" thickTop="1" thickBot="1" x14ac:dyDescent="0.25">
      <c r="A158" s="614"/>
      <c r="B158" s="633"/>
      <c r="C158" s="616"/>
      <c r="D158" s="683"/>
      <c r="E158" s="212" t="s">
        <v>92</v>
      </c>
      <c r="F158" s="671"/>
      <c r="G158" s="671"/>
      <c r="H158" s="675"/>
      <c r="I158" s="843">
        <f>(I159+I160+I161+I162)</f>
        <v>0</v>
      </c>
      <c r="J158" s="843"/>
      <c r="K158" s="616"/>
      <c r="L158" s="617"/>
      <c r="M158" s="614"/>
    </row>
    <row r="159" spans="1:14" ht="14.25" thickTop="1" thickBot="1" x14ac:dyDescent="0.25">
      <c r="A159" s="614"/>
      <c r="B159" s="633"/>
      <c r="C159" s="616"/>
      <c r="D159" s="683"/>
      <c r="E159" s="688" t="s">
        <v>47</v>
      </c>
      <c r="F159" s="663"/>
      <c r="G159" s="663"/>
      <c r="H159" s="664"/>
      <c r="I159" s="826"/>
      <c r="J159" s="826"/>
      <c r="K159" s="616"/>
      <c r="L159" s="617"/>
      <c r="M159" s="614"/>
    </row>
    <row r="160" spans="1:14" ht="14.25" thickTop="1" thickBot="1" x14ac:dyDescent="0.25">
      <c r="A160" s="614"/>
      <c r="B160" s="633"/>
      <c r="C160" s="616"/>
      <c r="D160" s="683"/>
      <c r="E160" s="688" t="s">
        <v>142</v>
      </c>
      <c r="F160" s="663"/>
      <c r="G160" s="663"/>
      <c r="H160" s="664"/>
      <c r="I160" s="826"/>
      <c r="J160" s="826"/>
      <c r="K160" s="616"/>
      <c r="L160" s="617"/>
      <c r="M160" s="614"/>
    </row>
    <row r="161" spans="1:17" ht="14.25" thickTop="1" thickBot="1" x14ac:dyDescent="0.25">
      <c r="A161" s="614"/>
      <c r="B161" s="633"/>
      <c r="C161" s="616"/>
      <c r="D161" s="683"/>
      <c r="E161" s="688" t="s">
        <v>46</v>
      </c>
      <c r="F161" s="663"/>
      <c r="G161" s="663"/>
      <c r="H161" s="664"/>
      <c r="I161" s="826"/>
      <c r="J161" s="826"/>
      <c r="K161" s="616"/>
      <c r="L161" s="617"/>
      <c r="M161" s="614"/>
    </row>
    <row r="162" spans="1:17" ht="14.25" thickTop="1" thickBot="1" x14ac:dyDescent="0.25">
      <c r="A162" s="614"/>
      <c r="B162" s="633"/>
      <c r="C162" s="616"/>
      <c r="D162" s="683"/>
      <c r="E162" s="688" t="s">
        <v>45</v>
      </c>
      <c r="F162" s="663"/>
      <c r="G162" s="663"/>
      <c r="H162" s="664"/>
      <c r="I162" s="826"/>
      <c r="J162" s="826"/>
      <c r="K162" s="616"/>
      <c r="L162" s="617"/>
      <c r="M162" s="614"/>
    </row>
    <row r="163" spans="1:17" ht="14.25" thickTop="1" thickBot="1" x14ac:dyDescent="0.25">
      <c r="A163" s="614"/>
      <c r="B163" s="633"/>
      <c r="C163" s="616"/>
      <c r="D163" s="683"/>
      <c r="E163" s="212" t="s">
        <v>148</v>
      </c>
      <c r="F163" s="689"/>
      <c r="G163" s="689"/>
      <c r="H163" s="690"/>
      <c r="I163" s="843">
        <f>(I164+I165+I166+I167)</f>
        <v>0</v>
      </c>
      <c r="J163" s="843"/>
      <c r="K163" s="616"/>
      <c r="L163" s="617"/>
      <c r="M163" s="614"/>
    </row>
    <row r="164" spans="1:17" ht="14.25" thickTop="1" thickBot="1" x14ac:dyDescent="0.25">
      <c r="A164" s="614"/>
      <c r="B164" s="633"/>
      <c r="C164" s="616"/>
      <c r="D164" s="683"/>
      <c r="E164" s="688" t="s">
        <v>47</v>
      </c>
      <c r="F164" s="663"/>
      <c r="G164" s="663"/>
      <c r="H164" s="664"/>
      <c r="I164" s="826"/>
      <c r="J164" s="826"/>
      <c r="K164" s="616"/>
      <c r="L164" s="617"/>
      <c r="M164" s="614"/>
    </row>
    <row r="165" spans="1:17" ht="14.25" thickTop="1" thickBot="1" x14ac:dyDescent="0.25">
      <c r="A165" s="614"/>
      <c r="B165" s="633"/>
      <c r="C165" s="616"/>
      <c r="D165" s="683"/>
      <c r="E165" s="688" t="s">
        <v>142</v>
      </c>
      <c r="F165" s="663"/>
      <c r="G165" s="663"/>
      <c r="H165" s="664"/>
      <c r="I165" s="844"/>
      <c r="J165" s="844"/>
      <c r="K165" s="616"/>
      <c r="L165" s="617"/>
      <c r="M165" s="614"/>
    </row>
    <row r="166" spans="1:17" ht="14.25" thickTop="1" thickBot="1" x14ac:dyDescent="0.25">
      <c r="A166" s="614"/>
      <c r="B166" s="633"/>
      <c r="C166" s="616"/>
      <c r="D166" s="683"/>
      <c r="E166" s="688" t="s">
        <v>46</v>
      </c>
      <c r="F166" s="663"/>
      <c r="G166" s="663"/>
      <c r="H166" s="664"/>
      <c r="I166" s="826"/>
      <c r="J166" s="826"/>
      <c r="K166" s="616"/>
      <c r="L166" s="617"/>
      <c r="M166" s="614"/>
    </row>
    <row r="167" spans="1:17" ht="14.25" thickTop="1" thickBot="1" x14ac:dyDescent="0.25">
      <c r="A167" s="614"/>
      <c r="B167" s="633"/>
      <c r="C167" s="616"/>
      <c r="D167" s="683"/>
      <c r="E167" s="688" t="s">
        <v>45</v>
      </c>
      <c r="F167" s="663"/>
      <c r="G167" s="663"/>
      <c r="H167" s="664"/>
      <c r="I167" s="826"/>
      <c r="J167" s="826"/>
      <c r="K167" s="616"/>
      <c r="L167" s="617"/>
      <c r="M167" s="614"/>
    </row>
    <row r="168" spans="1:17" ht="14.25" thickTop="1" thickBot="1" x14ac:dyDescent="0.25">
      <c r="A168" s="614"/>
      <c r="B168" s="633"/>
      <c r="C168" s="616"/>
      <c r="D168" s="683"/>
      <c r="E168" s="212" t="s">
        <v>149</v>
      </c>
      <c r="F168" s="689"/>
      <c r="G168" s="689"/>
      <c r="H168" s="690"/>
      <c r="I168" s="843">
        <f>(I169+I170+I171+I172)</f>
        <v>0</v>
      </c>
      <c r="J168" s="843"/>
      <c r="K168" s="616"/>
      <c r="L168" s="617"/>
      <c r="M168" s="614"/>
    </row>
    <row r="169" spans="1:17" ht="14.25" thickTop="1" thickBot="1" x14ac:dyDescent="0.25">
      <c r="A169" s="614"/>
      <c r="B169" s="633"/>
      <c r="C169" s="616"/>
      <c r="D169" s="683"/>
      <c r="E169" s="688" t="s">
        <v>47</v>
      </c>
      <c r="F169" s="663"/>
      <c r="G169" s="663"/>
      <c r="H169" s="664"/>
      <c r="I169" s="826"/>
      <c r="J169" s="826"/>
      <c r="K169" s="616"/>
      <c r="L169" s="617"/>
      <c r="M169" s="614"/>
    </row>
    <row r="170" spans="1:17" ht="14.25" thickTop="1" thickBot="1" x14ac:dyDescent="0.25">
      <c r="A170" s="614"/>
      <c r="B170" s="633"/>
      <c r="C170" s="616"/>
      <c r="D170" s="683"/>
      <c r="E170" s="688" t="s">
        <v>142</v>
      </c>
      <c r="F170" s="663"/>
      <c r="G170" s="663"/>
      <c r="H170" s="664"/>
      <c r="I170" s="826"/>
      <c r="J170" s="826"/>
      <c r="K170" s="616"/>
      <c r="L170" s="617"/>
      <c r="M170" s="614"/>
    </row>
    <row r="171" spans="1:17" ht="14.25" thickTop="1" thickBot="1" x14ac:dyDescent="0.25">
      <c r="A171" s="614"/>
      <c r="B171" s="633"/>
      <c r="C171" s="616"/>
      <c r="D171" s="683"/>
      <c r="E171" s="688" t="s">
        <v>46</v>
      </c>
      <c r="F171" s="663"/>
      <c r="G171" s="663"/>
      <c r="H171" s="664"/>
      <c r="I171" s="826"/>
      <c r="J171" s="826"/>
      <c r="K171" s="616"/>
      <c r="L171" s="617"/>
      <c r="M171" s="614"/>
    </row>
    <row r="172" spans="1:17" ht="14.25" thickTop="1" thickBot="1" x14ac:dyDescent="0.25">
      <c r="A172" s="614"/>
      <c r="B172" s="633"/>
      <c r="C172" s="616"/>
      <c r="D172" s="691"/>
      <c r="E172" s="688" t="s">
        <v>45</v>
      </c>
      <c r="F172" s="663"/>
      <c r="G172" s="663"/>
      <c r="H172" s="664"/>
      <c r="I172" s="826"/>
      <c r="J172" s="826"/>
      <c r="K172" s="616"/>
      <c r="L172" s="617"/>
    </row>
    <row r="173" spans="1:17" ht="16.5" thickTop="1" thickBot="1" x14ac:dyDescent="0.25">
      <c r="B173" s="365"/>
      <c r="C173" s="616"/>
      <c r="D173" s="749" t="s">
        <v>95</v>
      </c>
      <c r="E173" s="692"/>
      <c r="F173" s="681"/>
      <c r="G173" s="681"/>
      <c r="H173" s="693"/>
      <c r="I173" s="807">
        <f>SUM(I174:J210)</f>
        <v>0</v>
      </c>
      <c r="J173" s="807"/>
      <c r="K173" s="616"/>
      <c r="L173" s="617"/>
      <c r="P173" s="614"/>
      <c r="Q173" s="614"/>
    </row>
    <row r="174" spans="1:17" s="614" customFormat="1" ht="14.25" customHeight="1" thickTop="1" thickBot="1" x14ac:dyDescent="0.25">
      <c r="A174" s="608"/>
      <c r="B174" s="365"/>
      <c r="C174" s="365"/>
      <c r="D174" s="694"/>
      <c r="E174" s="695" t="s">
        <v>54</v>
      </c>
      <c r="F174" s="695"/>
      <c r="G174" s="695"/>
      <c r="H174" s="696"/>
      <c r="I174" s="826"/>
      <c r="J174" s="826"/>
      <c r="K174" s="616"/>
      <c r="L174" s="617"/>
      <c r="M174" s="608"/>
      <c r="N174" s="608"/>
      <c r="O174" s="608"/>
      <c r="P174" s="608"/>
      <c r="Q174" s="608"/>
    </row>
    <row r="175" spans="1:17" ht="14.25" customHeight="1" thickTop="1" thickBot="1" x14ac:dyDescent="0.25">
      <c r="B175" s="365"/>
      <c r="C175" s="365"/>
      <c r="D175" s="694"/>
      <c r="E175" s="695" t="s">
        <v>30</v>
      </c>
      <c r="F175" s="663"/>
      <c r="G175" s="663"/>
      <c r="H175" s="664"/>
      <c r="I175" s="826"/>
      <c r="J175" s="826"/>
      <c r="K175" s="616"/>
      <c r="L175" s="617"/>
    </row>
    <row r="176" spans="1:17" ht="14.25" customHeight="1" thickTop="1" thickBot="1" x14ac:dyDescent="0.25">
      <c r="B176" s="365"/>
      <c r="C176" s="365"/>
      <c r="D176" s="694"/>
      <c r="E176" s="695" t="s">
        <v>55</v>
      </c>
      <c r="F176" s="697"/>
      <c r="G176" s="663"/>
      <c r="H176" s="664"/>
      <c r="I176" s="826"/>
      <c r="J176" s="826"/>
      <c r="K176" s="616"/>
      <c r="L176" s="617"/>
    </row>
    <row r="177" spans="2:13" ht="14.25" customHeight="1" thickTop="1" thickBot="1" x14ac:dyDescent="0.25">
      <c r="B177" s="365"/>
      <c r="C177" s="616"/>
      <c r="D177" s="694"/>
      <c r="E177" s="695" t="s">
        <v>97</v>
      </c>
      <c r="F177" s="663"/>
      <c r="G177" s="663"/>
      <c r="H177" s="664"/>
      <c r="I177" s="826"/>
      <c r="J177" s="826"/>
      <c r="K177" s="616"/>
      <c r="L177" s="617"/>
    </row>
    <row r="178" spans="2:13" ht="14.25" customHeight="1" thickTop="1" thickBot="1" x14ac:dyDescent="0.4">
      <c r="B178" s="365"/>
      <c r="C178" s="616"/>
      <c r="D178" s="694"/>
      <c r="E178" s="695" t="s">
        <v>28</v>
      </c>
      <c r="F178" s="663"/>
      <c r="G178" s="663"/>
      <c r="H178" s="664"/>
      <c r="I178" s="826"/>
      <c r="J178" s="826"/>
      <c r="K178" s="616"/>
      <c r="L178" s="617"/>
      <c r="M178" s="61"/>
    </row>
    <row r="179" spans="2:13" ht="14.25" customHeight="1" thickTop="1" thickBot="1" x14ac:dyDescent="0.4">
      <c r="B179" s="365"/>
      <c r="C179" s="616"/>
      <c r="D179" s="694"/>
      <c r="E179" s="198" t="s">
        <v>129</v>
      </c>
      <c r="F179" s="663"/>
      <c r="G179" s="663"/>
      <c r="H179" s="664"/>
      <c r="I179" s="826"/>
      <c r="J179" s="826"/>
      <c r="K179" s="616"/>
      <c r="L179" s="617"/>
      <c r="M179" s="61"/>
    </row>
    <row r="180" spans="2:13" ht="14.25" customHeight="1" thickTop="1" thickBot="1" x14ac:dyDescent="0.25">
      <c r="B180" s="365"/>
      <c r="C180" s="616"/>
      <c r="D180" s="698"/>
      <c r="E180" s="695" t="s">
        <v>98</v>
      </c>
      <c r="F180" s="663"/>
      <c r="G180" s="663"/>
      <c r="H180" s="664"/>
      <c r="I180" s="826"/>
      <c r="J180" s="826"/>
      <c r="K180" s="616"/>
      <c r="L180" s="617"/>
    </row>
    <row r="181" spans="2:13" ht="14.25" customHeight="1" thickTop="1" thickBot="1" x14ac:dyDescent="0.25">
      <c r="B181" s="365"/>
      <c r="C181" s="616"/>
      <c r="D181" s="694"/>
      <c r="E181" s="695" t="s">
        <v>56</v>
      </c>
      <c r="F181" s="663"/>
      <c r="G181" s="663"/>
      <c r="H181" s="664"/>
      <c r="I181" s="826"/>
      <c r="J181" s="826"/>
      <c r="K181" s="616"/>
      <c r="L181" s="617"/>
    </row>
    <row r="182" spans="2:13" ht="14.25" customHeight="1" thickTop="1" thickBot="1" x14ac:dyDescent="0.25">
      <c r="B182" s="365"/>
      <c r="C182" s="616"/>
      <c r="D182" s="698"/>
      <c r="E182" s="699" t="s">
        <v>100</v>
      </c>
      <c r="F182" s="663"/>
      <c r="G182" s="663"/>
      <c r="H182" s="664"/>
      <c r="I182" s="826"/>
      <c r="J182" s="826"/>
      <c r="K182" s="616"/>
      <c r="L182" s="617"/>
    </row>
    <row r="183" spans="2:13" ht="14.25" customHeight="1" thickTop="1" thickBot="1" x14ac:dyDescent="0.25">
      <c r="B183" s="365"/>
      <c r="C183" s="616"/>
      <c r="D183" s="694"/>
      <c r="E183" s="695" t="s">
        <v>99</v>
      </c>
      <c r="F183" s="663"/>
      <c r="G183" s="663"/>
      <c r="H183" s="664"/>
      <c r="I183" s="826"/>
      <c r="J183" s="826"/>
      <c r="K183" s="616"/>
      <c r="L183" s="617"/>
    </row>
    <row r="184" spans="2:13" ht="14.25" customHeight="1" thickTop="1" thickBot="1" x14ac:dyDescent="0.25">
      <c r="B184" s="365"/>
      <c r="C184" s="616"/>
      <c r="D184" s="694"/>
      <c r="E184" s="695" t="s">
        <v>94</v>
      </c>
      <c r="F184" s="663"/>
      <c r="G184" s="663"/>
      <c r="H184" s="664"/>
      <c r="I184" s="826"/>
      <c r="J184" s="826"/>
      <c r="K184" s="616"/>
      <c r="L184" s="617"/>
    </row>
    <row r="185" spans="2:13" ht="14.25" customHeight="1" thickTop="1" thickBot="1" x14ac:dyDescent="0.25">
      <c r="B185" s="365"/>
      <c r="C185" s="616"/>
      <c r="D185" s="694"/>
      <c r="E185" s="700" t="s">
        <v>59</v>
      </c>
      <c r="F185" s="660"/>
      <c r="G185" s="660"/>
      <c r="H185" s="660"/>
      <c r="I185" s="826"/>
      <c r="J185" s="826"/>
      <c r="K185" s="616"/>
      <c r="L185" s="617"/>
    </row>
    <row r="186" spans="2:13" ht="14.25" customHeight="1" thickTop="1" thickBot="1" x14ac:dyDescent="0.25">
      <c r="B186" s="365"/>
      <c r="C186" s="616"/>
      <c r="D186" s="694"/>
      <c r="E186" s="701" t="s">
        <v>103</v>
      </c>
      <c r="F186" s="663"/>
      <c r="G186" s="663"/>
      <c r="H186" s="664"/>
      <c r="I186" s="826"/>
      <c r="J186" s="826"/>
      <c r="K186" s="616"/>
      <c r="L186" s="617"/>
    </row>
    <row r="187" spans="2:13" ht="14.25" customHeight="1" thickTop="1" thickBot="1" x14ac:dyDescent="0.25">
      <c r="B187" s="365"/>
      <c r="C187" s="616"/>
      <c r="D187" s="694"/>
      <c r="E187" s="695" t="s">
        <v>101</v>
      </c>
      <c r="F187" s="660"/>
      <c r="G187" s="660"/>
      <c r="H187" s="660"/>
      <c r="I187" s="826"/>
      <c r="J187" s="826"/>
      <c r="K187" s="616"/>
      <c r="L187" s="617"/>
    </row>
    <row r="188" spans="2:13" ht="14.25" customHeight="1" thickTop="1" thickBot="1" x14ac:dyDescent="0.25">
      <c r="B188" s="365"/>
      <c r="C188" s="616"/>
      <c r="D188" s="694"/>
      <c r="E188" s="695" t="s">
        <v>107</v>
      </c>
      <c r="F188" s="663"/>
      <c r="G188" s="663"/>
      <c r="H188" s="664"/>
      <c r="I188" s="826"/>
      <c r="J188" s="826"/>
      <c r="K188" s="616"/>
      <c r="L188" s="617"/>
    </row>
    <row r="189" spans="2:13" ht="14.25" customHeight="1" thickTop="1" thickBot="1" x14ac:dyDescent="0.25">
      <c r="B189" s="365"/>
      <c r="C189" s="616"/>
      <c r="D189" s="694"/>
      <c r="E189" s="695" t="s">
        <v>93</v>
      </c>
      <c r="F189" s="663"/>
      <c r="G189" s="663"/>
      <c r="H189" s="664"/>
      <c r="I189" s="826"/>
      <c r="J189" s="826"/>
      <c r="K189" s="616"/>
      <c r="L189" s="617"/>
    </row>
    <row r="190" spans="2:13" ht="14.25" customHeight="1" thickTop="1" thickBot="1" x14ac:dyDescent="0.25">
      <c r="B190" s="365"/>
      <c r="C190" s="616"/>
      <c r="D190" s="694"/>
      <c r="E190" s="695" t="s">
        <v>102</v>
      </c>
      <c r="F190" s="697"/>
      <c r="G190" s="663"/>
      <c r="H190" s="664"/>
      <c r="I190" s="826"/>
      <c r="J190" s="826"/>
      <c r="K190" s="616"/>
      <c r="L190" s="617"/>
    </row>
    <row r="191" spans="2:13" ht="14.25" customHeight="1" thickTop="1" thickBot="1" x14ac:dyDescent="0.25">
      <c r="B191" s="365"/>
      <c r="C191" s="365"/>
      <c r="D191" s="698"/>
      <c r="E191" s="695" t="s">
        <v>106</v>
      </c>
      <c r="F191" s="697"/>
      <c r="G191" s="663"/>
      <c r="H191" s="664"/>
      <c r="I191" s="826"/>
      <c r="J191" s="826"/>
      <c r="K191" s="616"/>
      <c r="L191" s="617"/>
    </row>
    <row r="192" spans="2:13" ht="14.25" customHeight="1" thickTop="1" thickBot="1" x14ac:dyDescent="0.25">
      <c r="B192" s="365"/>
      <c r="C192" s="365"/>
      <c r="D192" s="698"/>
      <c r="E192" s="695" t="s">
        <v>70</v>
      </c>
      <c r="F192" s="697"/>
      <c r="G192" s="663"/>
      <c r="H192" s="664"/>
      <c r="I192" s="826"/>
      <c r="J192" s="826"/>
      <c r="K192" s="616"/>
      <c r="L192" s="617"/>
    </row>
    <row r="193" spans="2:12" ht="14.25" customHeight="1" thickTop="1" thickBot="1" x14ac:dyDescent="0.25">
      <c r="B193" s="365"/>
      <c r="C193" s="365"/>
      <c r="D193" s="694"/>
      <c r="E193" s="702" t="s">
        <v>109</v>
      </c>
      <c r="F193" s="660"/>
      <c r="G193" s="660"/>
      <c r="H193" s="660"/>
      <c r="I193" s="826"/>
      <c r="J193" s="826"/>
      <c r="K193" s="616"/>
      <c r="L193" s="617"/>
    </row>
    <row r="194" spans="2:12" ht="14.25" customHeight="1" thickTop="1" thickBot="1" x14ac:dyDescent="0.25">
      <c r="B194" s="365"/>
      <c r="C194" s="365"/>
      <c r="D194" s="694"/>
      <c r="E194" s="702" t="s">
        <v>38</v>
      </c>
      <c r="F194" s="663"/>
      <c r="G194" s="663"/>
      <c r="H194" s="664"/>
      <c r="I194" s="826"/>
      <c r="J194" s="826"/>
      <c r="K194" s="616"/>
      <c r="L194" s="617"/>
    </row>
    <row r="195" spans="2:12" ht="14.25" customHeight="1" thickTop="1" thickBot="1" x14ac:dyDescent="0.25">
      <c r="B195" s="365"/>
      <c r="C195" s="365"/>
      <c r="D195" s="694"/>
      <c r="E195" s="703" t="s">
        <v>74</v>
      </c>
      <c r="F195" s="660"/>
      <c r="G195" s="660"/>
      <c r="H195" s="660"/>
      <c r="I195" s="826"/>
      <c r="J195" s="826"/>
      <c r="K195" s="616"/>
      <c r="L195" s="617"/>
    </row>
    <row r="196" spans="2:12" ht="14.25" customHeight="1" thickTop="1" thickBot="1" x14ac:dyDescent="0.25">
      <c r="B196" s="365"/>
      <c r="C196" s="365"/>
      <c r="D196" s="694"/>
      <c r="E196" s="702" t="s">
        <v>150</v>
      </c>
      <c r="F196" s="663"/>
      <c r="G196" s="663"/>
      <c r="H196" s="664"/>
      <c r="I196" s="826"/>
      <c r="J196" s="826"/>
      <c r="K196" s="616"/>
      <c r="L196" s="617"/>
    </row>
    <row r="197" spans="2:12" ht="14.25" customHeight="1" thickTop="1" thickBot="1" x14ac:dyDescent="0.25">
      <c r="B197" s="365"/>
      <c r="C197" s="365"/>
      <c r="D197" s="698"/>
      <c r="E197" s="702" t="s">
        <v>52</v>
      </c>
      <c r="F197" s="663"/>
      <c r="G197" s="663"/>
      <c r="H197" s="664"/>
      <c r="I197" s="826"/>
      <c r="J197" s="826"/>
      <c r="K197" s="616"/>
      <c r="L197" s="617"/>
    </row>
    <row r="198" spans="2:12" ht="14.25" customHeight="1" thickTop="1" thickBot="1" x14ac:dyDescent="0.25">
      <c r="B198" s="365"/>
      <c r="C198" s="365"/>
      <c r="D198" s="698"/>
      <c r="E198" s="704" t="s">
        <v>110</v>
      </c>
      <c r="F198" s="663"/>
      <c r="G198" s="663"/>
      <c r="H198" s="664"/>
      <c r="I198" s="826"/>
      <c r="J198" s="826"/>
      <c r="K198" s="616"/>
      <c r="L198" s="617"/>
    </row>
    <row r="199" spans="2:12" ht="14.25" customHeight="1" thickTop="1" thickBot="1" x14ac:dyDescent="0.25">
      <c r="B199" s="365"/>
      <c r="C199" s="365"/>
      <c r="D199" s="698"/>
      <c r="E199" s="702" t="s">
        <v>75</v>
      </c>
      <c r="F199" s="663"/>
      <c r="G199" s="663"/>
      <c r="H199" s="664"/>
      <c r="I199" s="826"/>
      <c r="J199" s="826"/>
      <c r="K199" s="616"/>
      <c r="L199" s="617"/>
    </row>
    <row r="200" spans="2:12" ht="14.25" customHeight="1" thickTop="1" thickBot="1" x14ac:dyDescent="0.25">
      <c r="B200" s="365"/>
      <c r="C200" s="365"/>
      <c r="D200" s="698"/>
      <c r="E200" s="702" t="s">
        <v>111</v>
      </c>
      <c r="F200" s="663"/>
      <c r="G200" s="663"/>
      <c r="H200" s="664"/>
      <c r="I200" s="826"/>
      <c r="J200" s="826"/>
      <c r="K200" s="616"/>
      <c r="L200" s="617"/>
    </row>
    <row r="201" spans="2:12" ht="14.25" customHeight="1" thickTop="1" thickBot="1" x14ac:dyDescent="0.25">
      <c r="B201" s="365"/>
      <c r="C201" s="365"/>
      <c r="D201" s="698"/>
      <c r="E201" s="702" t="s">
        <v>151</v>
      </c>
      <c r="F201" s="663"/>
      <c r="G201" s="663"/>
      <c r="H201" s="664"/>
      <c r="I201" s="826"/>
      <c r="J201" s="826"/>
      <c r="K201" s="616"/>
      <c r="L201" s="617"/>
    </row>
    <row r="202" spans="2:12" ht="14.25" customHeight="1" thickTop="1" thickBot="1" x14ac:dyDescent="0.25">
      <c r="B202" s="365"/>
      <c r="C202" s="365"/>
      <c r="D202" s="698"/>
      <c r="E202" s="702" t="s">
        <v>152</v>
      </c>
      <c r="F202" s="663"/>
      <c r="G202" s="663"/>
      <c r="H202" s="664"/>
      <c r="I202" s="826"/>
      <c r="J202" s="826"/>
      <c r="K202" s="616"/>
      <c r="L202" s="617"/>
    </row>
    <row r="203" spans="2:12" ht="14.25" customHeight="1" thickTop="1" thickBot="1" x14ac:dyDescent="0.25">
      <c r="B203" s="365"/>
      <c r="C203" s="365"/>
      <c r="D203" s="698"/>
      <c r="E203" s="702" t="s">
        <v>153</v>
      </c>
      <c r="F203" s="663"/>
      <c r="G203" s="663"/>
      <c r="H203" s="664"/>
      <c r="I203" s="826"/>
      <c r="J203" s="826"/>
      <c r="K203" s="616"/>
      <c r="L203" s="617"/>
    </row>
    <row r="204" spans="2:12" ht="14.25" customHeight="1" thickTop="1" thickBot="1" x14ac:dyDescent="0.25">
      <c r="B204" s="365"/>
      <c r="C204" s="365"/>
      <c r="D204" s="698"/>
      <c r="E204" s="702" t="s">
        <v>154</v>
      </c>
      <c r="F204" s="663"/>
      <c r="G204" s="663"/>
      <c r="H204" s="664"/>
      <c r="I204" s="826"/>
      <c r="J204" s="826"/>
      <c r="K204" s="616"/>
      <c r="L204" s="617"/>
    </row>
    <row r="205" spans="2:12" ht="14.25" customHeight="1" thickTop="1" thickBot="1" x14ac:dyDescent="0.25">
      <c r="B205" s="365"/>
      <c r="C205" s="365"/>
      <c r="D205" s="698"/>
      <c r="E205" s="703" t="s">
        <v>108</v>
      </c>
      <c r="F205" s="663"/>
      <c r="G205" s="663"/>
      <c r="H205" s="664"/>
      <c r="I205" s="826"/>
      <c r="J205" s="826"/>
      <c r="K205" s="616"/>
      <c r="L205" s="617"/>
    </row>
    <row r="206" spans="2:12" ht="14.25" customHeight="1" thickTop="1" thickBot="1" x14ac:dyDescent="0.25">
      <c r="B206" s="365"/>
      <c r="C206" s="365"/>
      <c r="D206" s="694"/>
      <c r="E206" s="678" t="s">
        <v>105</v>
      </c>
      <c r="F206" s="660"/>
      <c r="G206" s="660"/>
      <c r="H206" s="660"/>
      <c r="I206" s="826"/>
      <c r="J206" s="826"/>
      <c r="K206" s="616"/>
      <c r="L206" s="617"/>
    </row>
    <row r="207" spans="2:12" ht="14.25" customHeight="1" thickTop="1" thickBot="1" x14ac:dyDescent="0.25">
      <c r="B207" s="365"/>
      <c r="C207" s="365"/>
      <c r="D207" s="68"/>
      <c r="E207" s="702" t="s">
        <v>104</v>
      </c>
      <c r="F207" s="663"/>
      <c r="G207" s="663"/>
      <c r="H207" s="664"/>
      <c r="I207" s="826"/>
      <c r="J207" s="826"/>
      <c r="K207" s="616"/>
      <c r="L207" s="617"/>
    </row>
    <row r="208" spans="2:12" ht="14.25" customHeight="1" thickTop="1" thickBot="1" x14ac:dyDescent="0.25">
      <c r="B208" s="365"/>
      <c r="C208" s="365"/>
      <c r="D208" s="698"/>
      <c r="E208" s="678" t="s">
        <v>96</v>
      </c>
      <c r="F208" s="663"/>
      <c r="G208" s="663"/>
      <c r="H208" s="664"/>
      <c r="I208" s="845"/>
      <c r="J208" s="845"/>
      <c r="K208" s="616"/>
      <c r="L208" s="617"/>
    </row>
    <row r="209" spans="2:12" ht="14.25" customHeight="1" thickTop="1" thickBot="1" x14ac:dyDescent="0.25">
      <c r="B209" s="365"/>
      <c r="C209" s="365"/>
      <c r="D209" s="698"/>
      <c r="E209" s="702" t="s">
        <v>155</v>
      </c>
      <c r="F209" s="663"/>
      <c r="G209" s="663"/>
      <c r="H209" s="664"/>
      <c r="I209" s="845"/>
      <c r="J209" s="845"/>
      <c r="K209" s="616"/>
      <c r="L209" s="617"/>
    </row>
    <row r="210" spans="2:12" ht="14.25" customHeight="1" thickTop="1" thickBot="1" x14ac:dyDescent="0.25">
      <c r="B210" s="365"/>
      <c r="C210" s="365"/>
      <c r="D210" s="706"/>
      <c r="E210" s="216" t="s">
        <v>50</v>
      </c>
      <c r="F210" s="663"/>
      <c r="G210" s="663"/>
      <c r="H210" s="664"/>
      <c r="I210" s="845"/>
      <c r="J210" s="845"/>
      <c r="K210" s="616"/>
      <c r="L210" s="617"/>
    </row>
    <row r="211" spans="2:12" ht="16.5" thickTop="1" thickBot="1" x14ac:dyDescent="0.25">
      <c r="B211" s="365"/>
      <c r="C211" s="365"/>
      <c r="D211" s="75" t="s">
        <v>157</v>
      </c>
      <c r="E211" s="220"/>
      <c r="F211" s="171"/>
      <c r="G211" s="171"/>
      <c r="H211" s="172"/>
      <c r="I211" s="769">
        <f>SUM(I212:J214)</f>
        <v>1</v>
      </c>
      <c r="J211" s="770"/>
      <c r="K211" s="616"/>
      <c r="L211" s="617"/>
    </row>
    <row r="212" spans="2:12" ht="14.25" thickTop="1" thickBot="1" x14ac:dyDescent="0.25">
      <c r="B212" s="365"/>
      <c r="C212" s="365"/>
      <c r="D212" s="707"/>
      <c r="E212" s="688" t="s">
        <v>115</v>
      </c>
      <c r="F212" s="663"/>
      <c r="G212" s="663"/>
      <c r="H212" s="664"/>
      <c r="I212" s="845"/>
      <c r="J212" s="845"/>
      <c r="K212" s="616"/>
      <c r="L212" s="617"/>
    </row>
    <row r="213" spans="2:12" ht="14.25" thickTop="1" thickBot="1" x14ac:dyDescent="0.25">
      <c r="B213" s="365"/>
      <c r="C213" s="365"/>
      <c r="D213" s="708"/>
      <c r="E213" s="688" t="s">
        <v>158</v>
      </c>
      <c r="F213" s="663"/>
      <c r="G213" s="663"/>
      <c r="H213" s="664"/>
      <c r="I213" s="845"/>
      <c r="J213" s="845"/>
      <c r="K213" s="616"/>
      <c r="L213" s="617"/>
    </row>
    <row r="214" spans="2:12" ht="14.25" thickTop="1" thickBot="1" x14ac:dyDescent="0.25">
      <c r="B214" s="365"/>
      <c r="C214" s="365"/>
      <c r="D214" s="708"/>
      <c r="E214" s="688" t="s">
        <v>159</v>
      </c>
      <c r="F214" s="668"/>
      <c r="G214" s="668"/>
      <c r="H214" s="669"/>
      <c r="I214" s="846">
        <v>1</v>
      </c>
      <c r="J214" s="847"/>
      <c r="K214" s="616"/>
      <c r="L214" s="617"/>
    </row>
    <row r="215" spans="2:12" ht="16.5" thickTop="1" thickBot="1" x14ac:dyDescent="0.3">
      <c r="B215" s="365"/>
      <c r="C215" s="365"/>
      <c r="D215" s="633"/>
      <c r="E215" s="224" t="s">
        <v>116</v>
      </c>
      <c r="F215" s="709"/>
      <c r="G215" s="709"/>
      <c r="H215" s="710"/>
      <c r="I215" s="815">
        <f>(I216+I217)</f>
        <v>0</v>
      </c>
      <c r="J215" s="815"/>
      <c r="K215" s="616"/>
      <c r="L215" s="617"/>
    </row>
    <row r="216" spans="2:12" ht="14.25" thickTop="1" thickBot="1" x14ac:dyDescent="0.25">
      <c r="B216" s="365"/>
      <c r="C216" s="365"/>
      <c r="D216" s="708"/>
      <c r="E216" s="711" t="s">
        <v>175</v>
      </c>
      <c r="F216" s="663"/>
      <c r="G216" s="663"/>
      <c r="H216" s="664"/>
      <c r="I216" s="845"/>
      <c r="J216" s="845"/>
      <c r="K216" s="616"/>
      <c r="L216" s="617"/>
    </row>
    <row r="217" spans="2:12" ht="14.25" thickTop="1" thickBot="1" x14ac:dyDescent="0.25">
      <c r="B217"/>
      <c r="C217" s="365"/>
      <c r="D217" s="28"/>
      <c r="E217" s="712" t="s">
        <v>176</v>
      </c>
      <c r="F217" s="713"/>
      <c r="G217" s="713"/>
      <c r="H217" s="714"/>
      <c r="I217" s="851"/>
      <c r="J217" s="851"/>
      <c r="K217" s="616"/>
      <c r="L217" s="617"/>
    </row>
    <row r="218" spans="2:12" ht="15.75" thickTop="1" thickBot="1" x14ac:dyDescent="0.25">
      <c r="B218" s="365"/>
      <c r="C218" s="365"/>
      <c r="D218" s="708"/>
      <c r="E218" s="223" t="s">
        <v>120</v>
      </c>
      <c r="F218" s="217"/>
      <c r="G218" s="217"/>
      <c r="H218" s="218"/>
      <c r="I218" s="815">
        <f>(I219+I220+I221+I222)</f>
        <v>0</v>
      </c>
      <c r="J218" s="815"/>
      <c r="K218" s="616"/>
      <c r="L218" s="617"/>
    </row>
    <row r="219" spans="2:12" ht="14.25" thickTop="1" thickBot="1" x14ac:dyDescent="0.25">
      <c r="B219" s="365"/>
      <c r="C219" s="365"/>
      <c r="D219" s="708"/>
      <c r="E219" s="716" t="s">
        <v>160</v>
      </c>
      <c r="F219" s="684"/>
      <c r="G219" s="684"/>
      <c r="H219" s="717"/>
      <c r="I219" s="852"/>
      <c r="J219" s="853"/>
      <c r="K219" s="616"/>
      <c r="L219" s="617"/>
    </row>
    <row r="220" spans="2:12" ht="14.25" thickTop="1" thickBot="1" x14ac:dyDescent="0.25">
      <c r="B220" s="365"/>
      <c r="C220" s="365"/>
      <c r="D220" s="708"/>
      <c r="E220" s="716" t="s">
        <v>118</v>
      </c>
      <c r="F220" s="684"/>
      <c r="G220" s="684"/>
      <c r="H220" s="717"/>
      <c r="I220" s="846"/>
      <c r="J220" s="847"/>
      <c r="K220" s="616"/>
      <c r="L220" s="617"/>
    </row>
    <row r="221" spans="2:12" ht="14.25" thickTop="1" thickBot="1" x14ac:dyDescent="0.25">
      <c r="B221" s="365"/>
      <c r="C221" s="365"/>
      <c r="D221" s="708"/>
      <c r="E221" s="716" t="s">
        <v>119</v>
      </c>
      <c r="F221" s="684"/>
      <c r="G221" s="684"/>
      <c r="H221" s="717"/>
      <c r="I221" s="846"/>
      <c r="J221" s="847"/>
      <c r="K221" s="616"/>
      <c r="L221" s="617"/>
    </row>
    <row r="222" spans="2:12" ht="14.25" thickTop="1" thickBot="1" x14ac:dyDescent="0.25">
      <c r="B222" s="365"/>
      <c r="C222" s="365"/>
      <c r="D222" s="708"/>
      <c r="E222" s="704" t="s">
        <v>161</v>
      </c>
      <c r="F222" s="663"/>
      <c r="G222" s="663"/>
      <c r="H222" s="664"/>
      <c r="I222" s="846"/>
      <c r="J222" s="847"/>
      <c r="K222" s="616"/>
      <c r="L222" s="617"/>
    </row>
    <row r="223" spans="2:12" ht="16.5" thickTop="1" thickBot="1" x14ac:dyDescent="0.25">
      <c r="B223" s="365"/>
      <c r="C223" s="365"/>
      <c r="D223" s="221" t="s">
        <v>162</v>
      </c>
      <c r="E223" s="220"/>
      <c r="F223" s="220"/>
      <c r="G223" s="220"/>
      <c r="H223" s="222"/>
      <c r="I223" s="769">
        <f>(I224+I225+I226)</f>
        <v>2</v>
      </c>
      <c r="J223" s="770"/>
      <c r="K223" s="616"/>
      <c r="L223" s="617"/>
    </row>
    <row r="224" spans="2:12" ht="14.25" thickTop="1" thickBot="1" x14ac:dyDescent="0.25">
      <c r="B224" s="365"/>
      <c r="C224" s="365"/>
      <c r="D224" s="708"/>
      <c r="E224" s="718" t="s">
        <v>10</v>
      </c>
      <c r="F224" s="660"/>
      <c r="G224" s="660"/>
      <c r="H224" s="660"/>
      <c r="I224" s="851"/>
      <c r="J224" s="851"/>
      <c r="K224" s="616"/>
      <c r="L224" s="617"/>
    </row>
    <row r="225" spans="2:13" ht="14.25" thickTop="1" thickBot="1" x14ac:dyDescent="0.25">
      <c r="B225" s="365"/>
      <c r="C225" s="365"/>
      <c r="D225" s="708"/>
      <c r="E225" s="688" t="s">
        <v>163</v>
      </c>
      <c r="F225" s="663"/>
      <c r="G225" s="663"/>
      <c r="H225" s="664"/>
      <c r="I225" s="845"/>
      <c r="J225" s="845"/>
      <c r="K225" s="616"/>
      <c r="L225" s="617"/>
    </row>
    <row r="226" spans="2:13" ht="14.25" thickTop="1" thickBot="1" x14ac:dyDescent="0.25">
      <c r="B226" s="365"/>
      <c r="C226" s="365"/>
      <c r="D226" s="708"/>
      <c r="E226" s="719" t="s">
        <v>164</v>
      </c>
      <c r="F226" s="668"/>
      <c r="G226" s="668"/>
      <c r="H226" s="669"/>
      <c r="I226" s="845">
        <v>2</v>
      </c>
      <c r="J226" s="845"/>
      <c r="K226" s="616"/>
      <c r="L226" s="617"/>
    </row>
    <row r="227" spans="2:13" ht="16.5" thickTop="1" thickBot="1" x14ac:dyDescent="0.25">
      <c r="B227" s="365"/>
      <c r="C227" s="365"/>
      <c r="D227" s="221" t="s">
        <v>165</v>
      </c>
      <c r="E227" s="220"/>
      <c r="F227" s="220"/>
      <c r="G227" s="220"/>
      <c r="H227" s="222"/>
      <c r="I227" s="769">
        <f>(I228+I229+I230+I231)</f>
        <v>0</v>
      </c>
      <c r="J227" s="770"/>
      <c r="K227" s="616"/>
      <c r="L227" s="617"/>
      <c r="M227" s="720"/>
    </row>
    <row r="228" spans="2:13" ht="14.25" thickTop="1" thickBot="1" x14ac:dyDescent="0.25">
      <c r="B228" s="365"/>
      <c r="C228" s="365"/>
      <c r="D228" s="707"/>
      <c r="E228" s="688" t="s">
        <v>10</v>
      </c>
      <c r="F228" s="663"/>
      <c r="G228" s="663"/>
      <c r="H228" s="664"/>
      <c r="I228" s="846"/>
      <c r="J228" s="847"/>
      <c r="K228" s="616"/>
      <c r="L228" s="617"/>
    </row>
    <row r="229" spans="2:13" ht="14.25" thickTop="1" thickBot="1" x14ac:dyDescent="0.25">
      <c r="B229" s="365"/>
      <c r="C229" s="365"/>
      <c r="D229" s="708"/>
      <c r="E229" s="688" t="s">
        <v>163</v>
      </c>
      <c r="F229" s="663"/>
      <c r="G229" s="663"/>
      <c r="H229" s="664"/>
      <c r="I229" s="846"/>
      <c r="J229" s="847"/>
      <c r="K229" s="616"/>
      <c r="L229" s="721"/>
    </row>
    <row r="230" spans="2:13" ht="14.25" thickTop="1" thickBot="1" x14ac:dyDescent="0.25">
      <c r="B230" s="365"/>
      <c r="C230" s="365"/>
      <c r="D230" s="708"/>
      <c r="E230" s="719" t="s">
        <v>164</v>
      </c>
      <c r="F230" s="668"/>
      <c r="G230" s="668"/>
      <c r="H230" s="669"/>
      <c r="I230" s="846"/>
      <c r="J230" s="847"/>
      <c r="K230" s="616"/>
      <c r="L230" s="617"/>
    </row>
    <row r="231" spans="2:13" ht="14.25" thickTop="1" thickBot="1" x14ac:dyDescent="0.25">
      <c r="B231" s="365"/>
      <c r="C231" s="365"/>
      <c r="D231" s="708"/>
      <c r="E231" s="719" t="s">
        <v>166</v>
      </c>
      <c r="F231" s="668"/>
      <c r="G231" s="668"/>
      <c r="H231" s="669"/>
      <c r="I231" s="846"/>
      <c r="J231" s="847"/>
      <c r="K231" s="616"/>
      <c r="L231" s="617"/>
    </row>
    <row r="232" spans="2:13" ht="16.5" thickTop="1" thickBot="1" x14ac:dyDescent="0.3">
      <c r="B232" s="365"/>
      <c r="C232" s="365"/>
      <c r="D232" s="708"/>
      <c r="E232" s="848" t="s">
        <v>31</v>
      </c>
      <c r="F232" s="849"/>
      <c r="G232" s="849"/>
      <c r="H232" s="850"/>
      <c r="I232" s="815">
        <f>(I233+I234+I235+I236)</f>
        <v>0</v>
      </c>
      <c r="J232" s="815"/>
      <c r="K232" s="616"/>
      <c r="L232" s="617"/>
    </row>
    <row r="233" spans="2:13" ht="14.25" thickTop="1" thickBot="1" x14ac:dyDescent="0.25">
      <c r="B233" s="365"/>
      <c r="C233" s="365"/>
      <c r="D233" s="708"/>
      <c r="E233" s="718" t="s">
        <v>10</v>
      </c>
      <c r="F233" s="660"/>
      <c r="G233" s="660"/>
      <c r="H233" s="660"/>
      <c r="I233" s="846"/>
      <c r="J233" s="847"/>
      <c r="K233" s="616"/>
      <c r="L233" s="617"/>
    </row>
    <row r="234" spans="2:13" ht="14.25" thickTop="1" thickBot="1" x14ac:dyDescent="0.25">
      <c r="B234" s="365"/>
      <c r="C234" s="365"/>
      <c r="D234" s="708"/>
      <c r="E234" s="688" t="s">
        <v>163</v>
      </c>
      <c r="F234" s="663"/>
      <c r="G234" s="663"/>
      <c r="H234" s="664"/>
      <c r="I234" s="846"/>
      <c r="J234" s="847"/>
      <c r="K234" s="616"/>
      <c r="L234" s="617"/>
    </row>
    <row r="235" spans="2:13" ht="14.25" thickTop="1" thickBot="1" x14ac:dyDescent="0.25">
      <c r="B235" s="365"/>
      <c r="C235" s="365"/>
      <c r="D235" s="708"/>
      <c r="E235" s="719" t="s">
        <v>164</v>
      </c>
      <c r="F235" s="668"/>
      <c r="G235" s="668"/>
      <c r="H235" s="669"/>
      <c r="I235" s="846"/>
      <c r="J235" s="847"/>
      <c r="K235" s="616"/>
      <c r="L235" s="617"/>
    </row>
    <row r="236" spans="2:13" ht="14.25" thickTop="1" thickBot="1" x14ac:dyDescent="0.25">
      <c r="B236" s="365"/>
      <c r="C236" s="365"/>
      <c r="D236" s="708"/>
      <c r="E236" s="688" t="s">
        <v>44</v>
      </c>
      <c r="F236" s="668"/>
      <c r="G236" s="668"/>
      <c r="H236" s="669"/>
      <c r="I236" s="846"/>
      <c r="J236" s="847"/>
      <c r="K236" s="616"/>
      <c r="L236" s="617"/>
    </row>
    <row r="237" spans="2:13" ht="16.5" thickTop="1" thickBot="1" x14ac:dyDescent="0.25">
      <c r="B237" s="365"/>
      <c r="C237" s="722"/>
      <c r="D237" s="748" t="s">
        <v>171</v>
      </c>
      <c r="E237" s="155"/>
      <c r="F237" s="723"/>
      <c r="G237" s="681"/>
      <c r="H237" s="693"/>
      <c r="I237" s="787">
        <f>(I238+I239+I240+I241)</f>
        <v>0</v>
      </c>
      <c r="J237" s="787"/>
      <c r="K237" s="365"/>
      <c r="L237" s="617"/>
    </row>
    <row r="238" spans="2:13" ht="14.25" thickTop="1" thickBot="1" x14ac:dyDescent="0.25">
      <c r="B238" s="365"/>
      <c r="C238" s="609"/>
      <c r="D238" s="724"/>
      <c r="E238" s="725" t="s">
        <v>167</v>
      </c>
      <c r="F238" s="713"/>
      <c r="G238" s="713"/>
      <c r="H238" s="714"/>
      <c r="I238" s="845"/>
      <c r="J238" s="845"/>
      <c r="K238" s="365"/>
      <c r="L238" s="617"/>
    </row>
    <row r="239" spans="2:13" ht="12.75" customHeight="1" thickTop="1" thickBot="1" x14ac:dyDescent="0.25">
      <c r="B239" s="365"/>
      <c r="C239" s="87"/>
      <c r="D239" s="722"/>
      <c r="E239" s="713" t="s">
        <v>168</v>
      </c>
      <c r="F239" s="713"/>
      <c r="G239" s="713"/>
      <c r="H239" s="713"/>
      <c r="I239" s="851"/>
      <c r="J239" s="851"/>
      <c r="K239" s="365"/>
    </row>
    <row r="240" spans="2:13" ht="12.75" customHeight="1" thickTop="1" thickBot="1" x14ac:dyDescent="0.25">
      <c r="B240" s="365"/>
      <c r="C240" s="87"/>
      <c r="D240" s="722"/>
      <c r="E240" s="726" t="s">
        <v>169</v>
      </c>
      <c r="F240" s="713"/>
      <c r="G240" s="713"/>
      <c r="H240" s="714"/>
      <c r="I240" s="845"/>
      <c r="J240" s="845"/>
      <c r="K240" s="365"/>
    </row>
    <row r="241" spans="2:11" ht="13.5" customHeight="1" thickTop="1" thickBot="1" x14ac:dyDescent="0.25">
      <c r="B241" s="365"/>
      <c r="C241" s="87"/>
      <c r="D241" s="722"/>
      <c r="E241" s="726" t="s">
        <v>170</v>
      </c>
      <c r="F241" s="713"/>
      <c r="G241" s="713"/>
      <c r="H241" s="714"/>
      <c r="I241" s="845"/>
      <c r="J241" s="845"/>
      <c r="K241" s="365"/>
    </row>
    <row r="242" spans="2:11" ht="15" customHeight="1" thickTop="1" thickBot="1" x14ac:dyDescent="0.3">
      <c r="B242" s="365"/>
      <c r="C242" s="10"/>
      <c r="D242" s="708"/>
      <c r="E242" s="224" t="s">
        <v>40</v>
      </c>
      <c r="F242" s="709"/>
      <c r="G242" s="709"/>
      <c r="H242" s="710"/>
      <c r="I242" s="815">
        <f>I243+I244+I245</f>
        <v>0</v>
      </c>
      <c r="J242" s="815"/>
      <c r="K242" s="365"/>
    </row>
    <row r="243" spans="2:11" ht="13.5" customHeight="1" thickTop="1" thickBot="1" x14ac:dyDescent="0.25">
      <c r="B243" s="365"/>
      <c r="C243" s="365"/>
      <c r="D243" s="708"/>
      <c r="E243" s="186" t="s">
        <v>13</v>
      </c>
      <c r="F243" s="663"/>
      <c r="G243" s="663"/>
      <c r="H243" s="664"/>
      <c r="I243" s="845"/>
      <c r="J243" s="845"/>
      <c r="K243" s="365"/>
    </row>
    <row r="244" spans="2:11" ht="13.5" customHeight="1" thickTop="1" thickBot="1" x14ac:dyDescent="0.25">
      <c r="B244" s="365"/>
      <c r="C244" s="10"/>
      <c r="D244" s="708"/>
      <c r="E244" s="187" t="s">
        <v>14</v>
      </c>
      <c r="F244" s="713"/>
      <c r="G244" s="713"/>
      <c r="H244" s="714"/>
      <c r="I244" s="851"/>
      <c r="J244" s="851"/>
      <c r="K244" s="365"/>
    </row>
    <row r="245" spans="2:11" ht="15.75" customHeight="1" thickTop="1" thickBot="1" x14ac:dyDescent="0.25">
      <c r="B245" s="365"/>
      <c r="C245" s="10"/>
      <c r="D245" s="708"/>
      <c r="E245" s="727" t="s">
        <v>121</v>
      </c>
      <c r="F245" s="713"/>
      <c r="G245" s="713"/>
      <c r="H245" s="714"/>
      <c r="I245" s="845"/>
      <c r="J245" s="845"/>
      <c r="K245" s="633"/>
    </row>
    <row r="246" spans="2:11" ht="17.25" thickTop="1" thickBot="1" x14ac:dyDescent="0.25">
      <c r="B246" s="365"/>
      <c r="C246" s="190" t="s">
        <v>172</v>
      </c>
      <c r="D246" s="189"/>
      <c r="E246" s="189"/>
      <c r="F246" s="189"/>
      <c r="G246" s="191"/>
      <c r="H246" s="769" t="s">
        <v>0</v>
      </c>
      <c r="I246" s="854"/>
      <c r="J246" s="770"/>
      <c r="K246" s="365"/>
    </row>
    <row r="247" spans="2:11" ht="16.5" thickTop="1" x14ac:dyDescent="0.2">
      <c r="B247" s="365"/>
      <c r="C247" s="192"/>
      <c r="D247" s="193"/>
      <c r="E247" s="193"/>
      <c r="F247" s="193"/>
      <c r="G247" s="194"/>
      <c r="H247" s="855">
        <f>(F10+J15-F21+J77-H89)</f>
        <v>45</v>
      </c>
      <c r="I247" s="856"/>
      <c r="J247" s="857"/>
      <c r="K247" s="365"/>
    </row>
    <row r="248" spans="2:11" ht="16.5" thickBot="1" x14ac:dyDescent="0.25">
      <c r="B248" s="633"/>
      <c r="C248" s="195"/>
      <c r="D248" s="196"/>
      <c r="E248" s="196"/>
      <c r="F248" s="196"/>
      <c r="G248" s="197"/>
      <c r="H248" s="858"/>
      <c r="I248" s="859"/>
      <c r="J248" s="860"/>
      <c r="K248" s="633"/>
    </row>
    <row r="249" spans="2:11" ht="13.5" thickTop="1" x14ac:dyDescent="0.2">
      <c r="E249" s="614"/>
    </row>
    <row r="251" spans="2:11" x14ac:dyDescent="0.2">
      <c r="E251" s="728"/>
    </row>
    <row r="252" spans="2:11" x14ac:dyDescent="0.2">
      <c r="E252" s="728"/>
    </row>
    <row r="253" spans="2:11" x14ac:dyDescent="0.2">
      <c r="E253" s="728"/>
    </row>
    <row r="254" spans="2:11" x14ac:dyDescent="0.2">
      <c r="E254" s="728"/>
    </row>
    <row r="255" spans="2:11" x14ac:dyDescent="0.2">
      <c r="E255" s="728"/>
    </row>
    <row r="256" spans="2:11" x14ac:dyDescent="0.2">
      <c r="E256" s="614"/>
    </row>
    <row r="258" spans="5:5" x14ac:dyDescent="0.2">
      <c r="E258" s="614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R258"/>
  <sheetViews>
    <sheetView showGridLines="0" showRowColHeaders="0" showZeros="0" zoomScale="85" zoomScaleNormal="85" zoomScaleSheetLayoutView="75" workbookViewId="0">
      <selection activeCell="F39" sqref="F39:I42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 t="s">
        <v>255</v>
      </c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259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260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 t="s">
        <v>261</v>
      </c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1334</v>
      </c>
      <c r="G10" s="962"/>
      <c r="H10" s="963">
        <f>SUM(F10:G11)</f>
        <v>1334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228</v>
      </c>
      <c r="I15" s="471">
        <f>SUM(I16:I17)</f>
        <v>18</v>
      </c>
      <c r="J15" s="955">
        <f>H15+I15</f>
        <v>246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f>'[10]CONSOL. NNA ABRIL 2021'!H16+'[10]CONSOL. NNA MAYO 2021'!H16+'[10]CONSOL. NNA JUNIO 2021'!H16</f>
        <v>85</v>
      </c>
      <c r="I16" s="394">
        <f>'[10]CONSOL. NNA ABRIL 2021'!I16+'[10]CONSOL. NNA MAYO 2021'!I16+'[10]CONSOL. NNA JUNIO 2021'!I16</f>
        <v>8</v>
      </c>
      <c r="J16" s="891">
        <f>(H16+I16)</f>
        <v>93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>
        <f>'[10]CONSOL. NNA ABRIL 2021'!H17+'[10]CONSOL. NNA MAYO 2021'!H17+'[10]CONSOL. NNA JUNIO 2021'!H17</f>
        <v>143</v>
      </c>
      <c r="I17" s="394">
        <f>'[10]CONSOL. NNA ABRIL 2021'!I17+'[10]CONSOL. NNA MAYO 2021'!I17+'[10]CONSOL. NNA JUNIO 2021'!I17</f>
        <v>10</v>
      </c>
      <c r="J17" s="886">
        <f>(H17+I17)</f>
        <v>153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34</v>
      </c>
      <c r="G21" s="941"/>
      <c r="H21" s="941"/>
      <c r="I21" s="942"/>
      <c r="J21" s="943">
        <f>(J23+J28+J34+J38+J43+J55+J70+J72+J78)</f>
        <v>155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130</v>
      </c>
      <c r="G22" s="410">
        <f>(G23+G28+G34+G38+G43+G55+G70+G72+G77+G78)</f>
        <v>24</v>
      </c>
      <c r="H22" s="410">
        <f>(H23+H28+H34+H38+H43+H55+H70+H72+H77+H78)</f>
        <v>1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>
        <f>'[10]CONSOL. NNA ABRIL 2021'!F24+'[10]CONSOL. NNA MAYO 2021'!F24+'[10]CONSOL. NNA JUNIO 2021'!F24</f>
        <v>0</v>
      </c>
      <c r="G24" s="417">
        <f>'[10]CONSOL. NNA ABRIL 2021'!G24+'[10]CONSOL. NNA MAYO 2021'!G24+'[10]CONSOL. NNA JUNIO 2021'!G24</f>
        <v>0</v>
      </c>
      <c r="H24" s="417">
        <f>'[10]CONSOL. NNA ABRIL 2021'!H24+'[10]CONSOL. NNA MAYO 2021'!H24+'[10]CONSOL. NNA JUNIO 2021'!H24</f>
        <v>0</v>
      </c>
      <c r="I24" s="417">
        <f>'[10]CONSOL. NNA ABRIL 2021'!I24+'[10]CONSOL. NNA MAYO 2021'!I24+'[10]CONSOL. NNA JUNIO 2021'!I24</f>
        <v>0</v>
      </c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>
        <f>'[10]CONSOL. NNA ABRIL 2021'!F25+'[10]CONSOL. NNA MAYO 2021'!F25+'[10]CONSOL. NNA JUNIO 2021'!F25</f>
        <v>0</v>
      </c>
      <c r="G25" s="417">
        <f>'[10]CONSOL. NNA ABRIL 2021'!G25+'[10]CONSOL. NNA MAYO 2021'!G25+'[10]CONSOL. NNA JUNIO 2021'!G25</f>
        <v>0</v>
      </c>
      <c r="H25" s="417">
        <f>'[10]CONSOL. NNA ABRIL 2021'!H25+'[10]CONSOL. NNA MAYO 2021'!H25+'[10]CONSOL. NNA JUNIO 2021'!H25</f>
        <v>0</v>
      </c>
      <c r="I25" s="417">
        <f>'[10]CONSOL. NNA ABRIL 2021'!I25+'[10]CONSOL. NNA MAYO 2021'!I25+'[10]CONSOL. NNA JUNIO 2021'!I25</f>
        <v>0</v>
      </c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>
        <f>'[10]CONSOL. NNA ABRIL 2021'!F26+'[10]CONSOL. NNA MAYO 2021'!F26+'[10]CONSOL. NNA JUNIO 2021'!F26</f>
        <v>0</v>
      </c>
      <c r="G26" s="417">
        <f>'[10]CONSOL. NNA ABRIL 2021'!G26+'[10]CONSOL. NNA MAYO 2021'!G26+'[10]CONSOL. NNA JUNIO 2021'!G26</f>
        <v>0</v>
      </c>
      <c r="H26" s="417">
        <f>'[10]CONSOL. NNA ABRIL 2021'!H26+'[10]CONSOL. NNA MAYO 2021'!H26+'[10]CONSOL. NNA JUNIO 2021'!H26</f>
        <v>0</v>
      </c>
      <c r="I26" s="417">
        <f>'[10]CONSOL. NNA ABRIL 2021'!I26+'[10]CONSOL. NNA MAYO 2021'!I26+'[10]CONSOL. NNA JUNIO 2021'!I26</f>
        <v>0</v>
      </c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>
        <f>'[10]CONSOL. NNA ABRIL 2021'!F27+'[10]CONSOL. NNA MAYO 2021'!F27+'[10]CONSOL. NNA JUNIO 2021'!F27</f>
        <v>0</v>
      </c>
      <c r="G27" s="417">
        <f>'[10]CONSOL. NNA ABRIL 2021'!G27+'[10]CONSOL. NNA MAYO 2021'!G27+'[10]CONSOL. NNA JUNIO 2021'!G27</f>
        <v>0</v>
      </c>
      <c r="H27" s="417">
        <f>'[10]CONSOL. NNA ABRIL 2021'!H27+'[10]CONSOL. NNA MAYO 2021'!H27+'[10]CONSOL. NNA JUNIO 2021'!H27</f>
        <v>0</v>
      </c>
      <c r="I27" s="417">
        <f>'[10]CONSOL. NNA ABRIL 2021'!I27+'[10]CONSOL. NNA MAYO 2021'!I27+'[10]CONSOL. NNA JUNIO 2021'!I27</f>
        <v>0</v>
      </c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22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22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>
        <f>'[10]CONSOL. NNA ABRIL 2021'!F29+'[10]CONSOL. NNA MAYO 2021'!F29+'[10]CONSOL. NNA JUNIO 2021'!F29</f>
        <v>0</v>
      </c>
      <c r="G29" s="417">
        <f>'[10]CONSOL. NNA ABRIL 2021'!G29+'[10]CONSOL. NNA MAYO 2021'!G29+'[10]CONSOL. NNA JUNIO 2021'!G29</f>
        <v>0</v>
      </c>
      <c r="H29" s="417">
        <f>'[10]CONSOL. NNA ABRIL 2021'!H29+'[10]CONSOL. NNA MAYO 2021'!H29+'[10]CONSOL. NNA JUNIO 2021'!H29</f>
        <v>0</v>
      </c>
      <c r="I29" s="417">
        <f>'[10]CONSOL. NNA ABRIL 2021'!I29+'[10]CONSOL. NNA MAYO 2021'!I29+'[10]CONSOL. NNA JUNIO 2021'!I29</f>
        <v>0</v>
      </c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>
        <f>'[10]CONSOL. NNA ABRIL 2021'!F30+'[10]CONSOL. NNA MAYO 2021'!F30+'[10]CONSOL. NNA JUNIO 2021'!F30</f>
        <v>8</v>
      </c>
      <c r="G30" s="417">
        <f>'[10]CONSOL. NNA ABRIL 2021'!G30+'[10]CONSOL. NNA MAYO 2021'!G30+'[10]CONSOL. NNA JUNIO 2021'!G30</f>
        <v>0</v>
      </c>
      <c r="H30" s="417">
        <f>'[10]CONSOL. NNA ABRIL 2021'!H30+'[10]CONSOL. NNA MAYO 2021'!H30+'[10]CONSOL. NNA JUNIO 2021'!H30</f>
        <v>0</v>
      </c>
      <c r="I30" s="417">
        <f>'[10]CONSOL. NNA ABRIL 2021'!I30+'[10]CONSOL. NNA MAYO 2021'!I30+'[10]CONSOL. NNA JUNIO 2021'!I30</f>
        <v>0</v>
      </c>
      <c r="J30" s="418">
        <f t="shared" si="0"/>
        <v>8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>
        <f>'[10]CONSOL. NNA ABRIL 2021'!F31+'[10]CONSOL. NNA MAYO 2021'!F31+'[10]CONSOL. NNA JUNIO 2021'!F31</f>
        <v>11</v>
      </c>
      <c r="G31" s="417">
        <f>'[10]CONSOL. NNA ABRIL 2021'!G31+'[10]CONSOL. NNA MAYO 2021'!G31+'[10]CONSOL. NNA JUNIO 2021'!G31</f>
        <v>0</v>
      </c>
      <c r="H31" s="417">
        <f>'[10]CONSOL. NNA ABRIL 2021'!H31+'[10]CONSOL. NNA MAYO 2021'!H31+'[10]CONSOL. NNA JUNIO 2021'!H31</f>
        <v>0</v>
      </c>
      <c r="I31" s="417">
        <f>'[10]CONSOL. NNA ABRIL 2021'!I31+'[10]CONSOL. NNA MAYO 2021'!I31+'[10]CONSOL. NNA JUNIO 2021'!I31</f>
        <v>0</v>
      </c>
      <c r="J31" s="418">
        <f t="shared" si="0"/>
        <v>11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>
        <f>'[10]CONSOL. NNA ABRIL 2021'!F32+'[10]CONSOL. NNA MAYO 2021'!F32+'[10]CONSOL. NNA JUNIO 2021'!F32</f>
        <v>0</v>
      </c>
      <c r="G32" s="417">
        <f>'[10]CONSOL. NNA ABRIL 2021'!G32+'[10]CONSOL. NNA MAYO 2021'!G32+'[10]CONSOL. NNA JUNIO 2021'!G32</f>
        <v>0</v>
      </c>
      <c r="H32" s="417">
        <f>'[10]CONSOL. NNA ABRIL 2021'!H32+'[10]CONSOL. NNA MAYO 2021'!H32+'[10]CONSOL. NNA JUNIO 2021'!H32</f>
        <v>0</v>
      </c>
      <c r="I32" s="417">
        <f>'[10]CONSOL. NNA ABRIL 2021'!I32+'[10]CONSOL. NNA MAYO 2021'!I32+'[10]CONSOL. NNA JUNIO 2021'!I32</f>
        <v>0</v>
      </c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>
        <f>'[10]CONSOL. NNA ABRIL 2021'!F33+'[10]CONSOL. NNA MAYO 2021'!F33+'[10]CONSOL. NNA JUNIO 2021'!F33</f>
        <v>3</v>
      </c>
      <c r="G33" s="417">
        <f>'[10]CONSOL. NNA ABRIL 2021'!G33+'[10]CONSOL. NNA MAYO 2021'!G33+'[10]CONSOL. NNA JUNIO 2021'!G33</f>
        <v>0</v>
      </c>
      <c r="H33" s="417">
        <f>'[10]CONSOL. NNA ABRIL 2021'!H33+'[10]CONSOL. NNA MAYO 2021'!H33+'[10]CONSOL. NNA JUNIO 2021'!H33</f>
        <v>0</v>
      </c>
      <c r="I33" s="417">
        <f>'[10]CONSOL. NNA ABRIL 2021'!I33+'[10]CONSOL. NNA MAYO 2021'!I33+'[10]CONSOL. NNA JUNIO 2021'!I33</f>
        <v>0</v>
      </c>
      <c r="J33" s="418">
        <f t="shared" si="0"/>
        <v>3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34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34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17">
        <f>'[10]CONSOL. NNA ABRIL 2021'!F35+'[10]CONSOL. NNA MAYO 2021'!F35+'[10]CONSOL. NNA JUNIO 2021'!F35</f>
        <v>8</v>
      </c>
      <c r="G35" s="417">
        <f>'[10]CONSOL. NNA ABRIL 2021'!G35+'[10]CONSOL. NNA MAYO 2021'!G35+'[10]CONSOL. NNA JUNIO 2021'!G35</f>
        <v>0</v>
      </c>
      <c r="H35" s="417">
        <f>'[10]CONSOL. NNA ABRIL 2021'!H35+'[10]CONSOL. NNA MAYO 2021'!H35+'[10]CONSOL. NNA JUNIO 2021'!H35</f>
        <v>0</v>
      </c>
      <c r="I35" s="417">
        <f>'[10]CONSOL. NNA ABRIL 2021'!I35+'[10]CONSOL. NNA MAYO 2021'!I35+'[10]CONSOL. NNA JUNIO 2021'!I35</f>
        <v>0</v>
      </c>
      <c r="J35" s="427">
        <f t="shared" ref="J35:J54" si="1">SUM(F35:I35)</f>
        <v>8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417">
        <f>'[10]CONSOL. NNA ABRIL 2021'!F36+'[10]CONSOL. NNA MAYO 2021'!F36+'[10]CONSOL. NNA JUNIO 2021'!F36</f>
        <v>14</v>
      </c>
      <c r="G36" s="417">
        <f>'[10]CONSOL. NNA ABRIL 2021'!G36+'[10]CONSOL. NNA MAYO 2021'!G36+'[10]CONSOL. NNA JUNIO 2021'!G36</f>
        <v>0</v>
      </c>
      <c r="H36" s="417">
        <f>'[10]CONSOL. NNA ABRIL 2021'!H36+'[10]CONSOL. NNA MAYO 2021'!H36+'[10]CONSOL. NNA JUNIO 2021'!H36</f>
        <v>0</v>
      </c>
      <c r="I36" s="417">
        <f>'[10]CONSOL. NNA ABRIL 2021'!I36+'[10]CONSOL. NNA MAYO 2021'!I36+'[10]CONSOL. NNA JUNIO 2021'!I36</f>
        <v>0</v>
      </c>
      <c r="J36" s="427">
        <f>SUM(F36:I36)</f>
        <v>14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417">
        <f>'[10]CONSOL. NNA ABRIL 2021'!F37+'[10]CONSOL. NNA MAYO 2021'!F37+'[10]CONSOL. NNA JUNIO 2021'!F37</f>
        <v>12</v>
      </c>
      <c r="G37" s="417">
        <f>'[10]CONSOL. NNA ABRIL 2021'!G37+'[10]CONSOL. NNA MAYO 2021'!G37+'[10]CONSOL. NNA JUNIO 2021'!G37</f>
        <v>0</v>
      </c>
      <c r="H37" s="417">
        <f>'[10]CONSOL. NNA ABRIL 2021'!H37+'[10]CONSOL. NNA MAYO 2021'!H37+'[10]CONSOL. NNA JUNIO 2021'!H37</f>
        <v>0</v>
      </c>
      <c r="I37" s="417">
        <f>'[10]CONSOL. NNA ABRIL 2021'!I37+'[10]CONSOL. NNA MAYO 2021'!I37+'[10]CONSOL. NNA JUNIO 2021'!I37</f>
        <v>0</v>
      </c>
      <c r="J37" s="427">
        <f>SUM(F37:I37)</f>
        <v>12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0</v>
      </c>
      <c r="H38" s="421">
        <f>SUM(H39:H42)</f>
        <v>0</v>
      </c>
      <c r="I38" s="421">
        <f>SUM(I39:I42)</f>
        <v>0</v>
      </c>
      <c r="J38" s="414">
        <f t="shared" si="1"/>
        <v>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17"/>
      <c r="G39" s="417"/>
      <c r="H39" s="417"/>
      <c r="I39" s="417"/>
      <c r="J39" s="427">
        <f t="shared" si="1"/>
        <v>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417"/>
      <c r="G40" s="417"/>
      <c r="H40" s="417"/>
      <c r="I40" s="417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417"/>
      <c r="G41" s="417"/>
      <c r="H41" s="417"/>
      <c r="I41" s="417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417"/>
      <c r="G42" s="417"/>
      <c r="H42" s="417"/>
      <c r="I42" s="417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17</v>
      </c>
      <c r="H43" s="421">
        <f>SUM(H44:H54)</f>
        <v>1</v>
      </c>
      <c r="I43" s="421">
        <f>SUM(I44:I54)</f>
        <v>0</v>
      </c>
      <c r="J43" s="433">
        <f>SUM(F43:I43)</f>
        <v>18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417">
        <f>'[10]CONSOL. NNA ABRIL 2021'!F44+'[10]CONSOL. NNA MAYO 2021'!F44+'[10]CONSOL. NNA JUNIO 2021'!F44</f>
        <v>0</v>
      </c>
      <c r="G44" s="417">
        <f>'[10]CONSOL. NNA ABRIL 2021'!G44+'[10]CONSOL. NNA MAYO 2021'!G44+'[10]CONSOL. NNA JUNIO 2021'!G44</f>
        <v>0</v>
      </c>
      <c r="H44" s="417">
        <f>'[10]CONSOL. NNA ABRIL 2021'!H44+'[10]CONSOL. NNA MAYO 2021'!H44+'[10]CONSOL. NNA JUNIO 2021'!H44</f>
        <v>0</v>
      </c>
      <c r="I44" s="417">
        <f>'[10]CONSOL. NNA ABRIL 2021'!I44+'[10]CONSOL. NNA MAYO 2021'!I44+'[10]CONSOL. NNA JUNIO 2021'!I44</f>
        <v>0</v>
      </c>
      <c r="J44" s="427">
        <f>SUM(F44:I44)</f>
        <v>0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417">
        <f>'[10]CONSOL. NNA ABRIL 2021'!F45+'[10]CONSOL. NNA MAYO 2021'!F45+'[10]CONSOL. NNA JUNIO 2021'!F45</f>
        <v>0</v>
      </c>
      <c r="G45" s="417">
        <f>'[10]CONSOL. NNA ABRIL 2021'!G45+'[10]CONSOL. NNA MAYO 2021'!G45+'[10]CONSOL. NNA JUNIO 2021'!G45</f>
        <v>1</v>
      </c>
      <c r="H45" s="417">
        <f>'[10]CONSOL. NNA ABRIL 2021'!H45+'[10]CONSOL. NNA MAYO 2021'!H45+'[10]CONSOL. NNA JUNIO 2021'!H45</f>
        <v>0</v>
      </c>
      <c r="I45" s="417">
        <f>'[10]CONSOL. NNA ABRIL 2021'!I45+'[10]CONSOL. NNA MAYO 2021'!I45+'[10]CONSOL. NNA JUNIO 2021'!I45</f>
        <v>0</v>
      </c>
      <c r="J45" s="427">
        <f t="shared" si="1"/>
        <v>1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417">
        <f>'[10]CONSOL. NNA ABRIL 2021'!F46+'[10]CONSOL. NNA MAYO 2021'!F46+'[10]CONSOL. NNA JUNIO 2021'!F46</f>
        <v>0</v>
      </c>
      <c r="G46" s="417">
        <f>'[10]CONSOL. NNA ABRIL 2021'!G46+'[10]CONSOL. NNA MAYO 2021'!G46+'[10]CONSOL. NNA JUNIO 2021'!G46</f>
        <v>0</v>
      </c>
      <c r="H46" s="417">
        <f>'[10]CONSOL. NNA ABRIL 2021'!H46+'[10]CONSOL. NNA MAYO 2021'!H46+'[10]CONSOL. NNA JUNIO 2021'!H46</f>
        <v>0</v>
      </c>
      <c r="I46" s="417">
        <f>'[10]CONSOL. NNA ABRIL 2021'!I46+'[10]CONSOL. NNA MAYO 2021'!I46+'[10]CONSOL. NNA JUNIO 2021'!I46</f>
        <v>0</v>
      </c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417">
        <f>'[10]CONSOL. NNA ABRIL 2021'!F47+'[10]CONSOL. NNA MAYO 2021'!F47+'[10]CONSOL. NNA JUNIO 2021'!F47</f>
        <v>0</v>
      </c>
      <c r="G47" s="417">
        <f>'[10]CONSOL. NNA ABRIL 2021'!G47+'[10]CONSOL. NNA MAYO 2021'!G47+'[10]CONSOL. NNA JUNIO 2021'!G47</f>
        <v>0</v>
      </c>
      <c r="H47" s="417">
        <f>'[10]CONSOL. NNA ABRIL 2021'!H47+'[10]CONSOL. NNA MAYO 2021'!H47+'[10]CONSOL. NNA JUNIO 2021'!H47</f>
        <v>0</v>
      </c>
      <c r="I47" s="417">
        <f>'[10]CONSOL. NNA ABRIL 2021'!I47+'[10]CONSOL. NNA MAYO 2021'!I47+'[10]CONSOL. NNA JUNIO 2021'!I47</f>
        <v>0</v>
      </c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417">
        <f>'[10]CONSOL. NNA ABRIL 2021'!F48+'[10]CONSOL. NNA MAYO 2021'!F48+'[10]CONSOL. NNA JUNIO 2021'!F48</f>
        <v>0</v>
      </c>
      <c r="G48" s="417">
        <f>'[10]CONSOL. NNA ABRIL 2021'!G48+'[10]CONSOL. NNA MAYO 2021'!G48+'[10]CONSOL. NNA JUNIO 2021'!G48</f>
        <v>0</v>
      </c>
      <c r="H48" s="417">
        <f>'[10]CONSOL. NNA ABRIL 2021'!H48+'[10]CONSOL. NNA MAYO 2021'!H48+'[10]CONSOL. NNA JUNIO 2021'!H48</f>
        <v>0</v>
      </c>
      <c r="I48" s="417">
        <f>'[10]CONSOL. NNA ABRIL 2021'!I48+'[10]CONSOL. NNA MAYO 2021'!I48+'[10]CONSOL. NNA JUNIO 2021'!I48</f>
        <v>0</v>
      </c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417">
        <f>'[10]CONSOL. NNA ABRIL 2021'!F49+'[10]CONSOL. NNA MAYO 2021'!F49+'[10]CONSOL. NNA JUNIO 2021'!F49</f>
        <v>0</v>
      </c>
      <c r="G49" s="417">
        <f>'[10]CONSOL. NNA ABRIL 2021'!G49+'[10]CONSOL. NNA MAYO 2021'!G49+'[10]CONSOL. NNA JUNIO 2021'!G49</f>
        <v>4</v>
      </c>
      <c r="H49" s="417">
        <f>'[10]CONSOL. NNA ABRIL 2021'!H49+'[10]CONSOL. NNA MAYO 2021'!H49+'[10]CONSOL. NNA JUNIO 2021'!H49</f>
        <v>0</v>
      </c>
      <c r="I49" s="417">
        <f>'[10]CONSOL. NNA ABRIL 2021'!I49+'[10]CONSOL. NNA MAYO 2021'!I49+'[10]CONSOL. NNA JUNIO 2021'!I49</f>
        <v>0</v>
      </c>
      <c r="J49" s="437">
        <f t="shared" si="1"/>
        <v>4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417">
        <f>'[10]CONSOL. NNA ABRIL 2021'!F50+'[10]CONSOL. NNA MAYO 2021'!F50+'[10]CONSOL. NNA JUNIO 2021'!F50</f>
        <v>0</v>
      </c>
      <c r="G50" s="417">
        <f>'[10]CONSOL. NNA ABRIL 2021'!G50+'[10]CONSOL. NNA MAYO 2021'!G50+'[10]CONSOL. NNA JUNIO 2021'!G50</f>
        <v>0</v>
      </c>
      <c r="H50" s="417">
        <f>'[10]CONSOL. NNA ABRIL 2021'!H50+'[10]CONSOL. NNA MAYO 2021'!H50+'[10]CONSOL. NNA JUNIO 2021'!H50</f>
        <v>0</v>
      </c>
      <c r="I50" s="417">
        <f>'[10]CONSOL. NNA ABRIL 2021'!I50+'[10]CONSOL. NNA MAYO 2021'!I50+'[10]CONSOL. NNA JUNIO 2021'!I50</f>
        <v>0</v>
      </c>
      <c r="J50" s="437">
        <f t="shared" si="1"/>
        <v>0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417">
        <f>'[10]CONSOL. NNA ABRIL 2021'!F51+'[10]CONSOL. NNA MAYO 2021'!F51+'[10]CONSOL. NNA JUNIO 2021'!F51</f>
        <v>0</v>
      </c>
      <c r="G51" s="417">
        <f>'[10]CONSOL. NNA ABRIL 2021'!G51+'[10]CONSOL. NNA MAYO 2021'!G51+'[10]CONSOL. NNA JUNIO 2021'!G51</f>
        <v>0</v>
      </c>
      <c r="H51" s="417">
        <f>'[10]CONSOL. NNA ABRIL 2021'!H51+'[10]CONSOL. NNA MAYO 2021'!H51+'[10]CONSOL. NNA JUNIO 2021'!H51</f>
        <v>0</v>
      </c>
      <c r="I51" s="417">
        <f>'[10]CONSOL. NNA ABRIL 2021'!I51+'[10]CONSOL. NNA MAYO 2021'!I51+'[10]CONSOL. NNA JUNIO 2021'!I51</f>
        <v>0</v>
      </c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417">
        <f>'[10]CONSOL. NNA ABRIL 2021'!F52+'[10]CONSOL. NNA MAYO 2021'!F52+'[10]CONSOL. NNA JUNIO 2021'!F52</f>
        <v>0</v>
      </c>
      <c r="G52" s="417">
        <f>'[10]CONSOL. NNA ABRIL 2021'!G52+'[10]CONSOL. NNA MAYO 2021'!G52+'[10]CONSOL. NNA JUNIO 2021'!G52</f>
        <v>0</v>
      </c>
      <c r="H52" s="417">
        <f>'[10]CONSOL. NNA ABRIL 2021'!H52+'[10]CONSOL. NNA MAYO 2021'!H52+'[10]CONSOL. NNA JUNIO 2021'!H52</f>
        <v>0</v>
      </c>
      <c r="I52" s="417">
        <f>'[10]CONSOL. NNA ABRIL 2021'!I52+'[10]CONSOL. NNA MAYO 2021'!I52+'[10]CONSOL. NNA JUNIO 2021'!I52</f>
        <v>0</v>
      </c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417">
        <f>'[10]CONSOL. NNA ABRIL 2021'!F53+'[10]CONSOL. NNA MAYO 2021'!F53+'[10]CONSOL. NNA JUNIO 2021'!F53</f>
        <v>0</v>
      </c>
      <c r="G53" s="417">
        <f>'[10]CONSOL. NNA ABRIL 2021'!G53+'[10]CONSOL. NNA MAYO 2021'!G53+'[10]CONSOL. NNA JUNIO 2021'!G53</f>
        <v>12</v>
      </c>
      <c r="H53" s="417">
        <f>'[10]CONSOL. NNA ABRIL 2021'!H53+'[10]CONSOL. NNA MAYO 2021'!H53+'[10]CONSOL. NNA JUNIO 2021'!H53</f>
        <v>0</v>
      </c>
      <c r="I53" s="417">
        <f>'[10]CONSOL. NNA ABRIL 2021'!I53+'[10]CONSOL. NNA MAYO 2021'!I53+'[10]CONSOL. NNA JUNIO 2021'!I53</f>
        <v>0</v>
      </c>
      <c r="J53" s="437">
        <f t="shared" si="1"/>
        <v>12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417">
        <f>'[10]CONSOL. NNA ABRIL 2021'!F54+'[10]CONSOL. NNA MAYO 2021'!F54+'[10]CONSOL. NNA JUNIO 2021'!F54</f>
        <v>0</v>
      </c>
      <c r="G54" s="417">
        <f>'[10]CONSOL. NNA ABRIL 2021'!G54+'[10]CONSOL. NNA MAYO 2021'!G54+'[10]CONSOL. NNA JUNIO 2021'!G54</f>
        <v>0</v>
      </c>
      <c r="H54" s="417">
        <f>'[10]CONSOL. NNA ABRIL 2021'!H54+'[10]CONSOL. NNA MAYO 2021'!H54+'[10]CONSOL. NNA JUNIO 2021'!H54</f>
        <v>1</v>
      </c>
      <c r="I54" s="417">
        <f>'[10]CONSOL. NNA ABRIL 2021'!I54+'[10]CONSOL. NNA MAYO 2021'!I54+'[10]CONSOL. NNA JUNIO 2021'!I54</f>
        <v>0</v>
      </c>
      <c r="J54" s="437">
        <f t="shared" si="1"/>
        <v>1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7</v>
      </c>
      <c r="H55" s="442">
        <f>SUM(H56:H64)</f>
        <v>0</v>
      </c>
      <c r="I55" s="442">
        <f>SUM(I56:I64)</f>
        <v>0</v>
      </c>
      <c r="J55" s="433">
        <f>SUM(F55:F55:I55)</f>
        <v>7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417">
        <f>'[10]CONSOL. NNA ABRIL 2021'!F56+'[10]CONSOL. NNA MAYO 2021'!F56+'[10]CONSOL. NNA JUNIO 2021'!F56</f>
        <v>0</v>
      </c>
      <c r="G56" s="417">
        <f>'[10]CONSOL. NNA ABRIL 2021'!G56+'[10]CONSOL. NNA MAYO 2021'!G56+'[10]CONSOL. NNA JUNIO 2021'!G56</f>
        <v>0</v>
      </c>
      <c r="H56" s="417">
        <f>'[10]CONSOL. NNA ABRIL 2021'!H56+'[10]CONSOL. NNA MAYO 2021'!H56+'[10]CONSOL. NNA JUNIO 2021'!H56</f>
        <v>0</v>
      </c>
      <c r="I56" s="417">
        <f>'[10]CONSOL. NNA ABRIL 2021'!I56+'[10]CONSOL. NNA MAYO 2021'!I56+'[10]CONSOL. NNA JUNIO 2021'!I56</f>
        <v>0</v>
      </c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417">
        <f>'[10]CONSOL. NNA ABRIL 2021'!F57+'[10]CONSOL. NNA MAYO 2021'!F57+'[10]CONSOL. NNA JUNIO 2021'!F57</f>
        <v>0</v>
      </c>
      <c r="G57" s="417">
        <f>'[10]CONSOL. NNA ABRIL 2021'!G57+'[10]CONSOL. NNA MAYO 2021'!G57+'[10]CONSOL. NNA JUNIO 2021'!G57</f>
        <v>0</v>
      </c>
      <c r="H57" s="417">
        <f>'[10]CONSOL. NNA ABRIL 2021'!H57+'[10]CONSOL. NNA MAYO 2021'!H57+'[10]CONSOL. NNA JUNIO 2021'!H57</f>
        <v>0</v>
      </c>
      <c r="I57" s="417">
        <f>'[10]CONSOL. NNA ABRIL 2021'!I57+'[10]CONSOL. NNA MAYO 2021'!I57+'[10]CONSOL. NNA JUNIO 2021'!I57</f>
        <v>0</v>
      </c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417">
        <f>'[10]CONSOL. NNA ABRIL 2021'!F58+'[10]CONSOL. NNA MAYO 2021'!F58+'[10]CONSOL. NNA JUNIO 2021'!F58</f>
        <v>0</v>
      </c>
      <c r="G58" s="417">
        <f>'[10]CONSOL. NNA ABRIL 2021'!G58+'[10]CONSOL. NNA MAYO 2021'!G58+'[10]CONSOL. NNA JUNIO 2021'!G58</f>
        <v>3</v>
      </c>
      <c r="H58" s="417">
        <f>'[10]CONSOL. NNA ABRIL 2021'!H58+'[10]CONSOL. NNA MAYO 2021'!H58+'[10]CONSOL. NNA JUNIO 2021'!H58</f>
        <v>0</v>
      </c>
      <c r="I58" s="417">
        <f>'[10]CONSOL. NNA ABRIL 2021'!I58+'[10]CONSOL. NNA MAYO 2021'!I58+'[10]CONSOL. NNA JUNIO 2021'!I58</f>
        <v>0</v>
      </c>
      <c r="J58" s="403">
        <f>(I58+H58+G58+F58)</f>
        <v>3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417">
        <f>'[10]CONSOL. NNA ABRIL 2021'!F59+'[10]CONSOL. NNA MAYO 2021'!F59+'[10]CONSOL. NNA JUNIO 2021'!F59</f>
        <v>0</v>
      </c>
      <c r="G59" s="417">
        <f>'[10]CONSOL. NNA ABRIL 2021'!G59+'[10]CONSOL. NNA MAYO 2021'!G59+'[10]CONSOL. NNA JUNIO 2021'!G59</f>
        <v>1</v>
      </c>
      <c r="H59" s="417">
        <f>'[10]CONSOL. NNA ABRIL 2021'!H59+'[10]CONSOL. NNA MAYO 2021'!H59+'[10]CONSOL. NNA JUNIO 2021'!H59</f>
        <v>0</v>
      </c>
      <c r="I59" s="417">
        <f>'[10]CONSOL. NNA ABRIL 2021'!I59+'[10]CONSOL. NNA MAYO 2021'!I59+'[10]CONSOL. NNA JUNIO 2021'!I59</f>
        <v>0</v>
      </c>
      <c r="J59" s="403">
        <f>(I59+H59+G59+F59)</f>
        <v>1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417">
        <f>'[10]CONSOL. NNA ABRIL 2021'!F60+'[10]CONSOL. NNA MAYO 2021'!F60+'[10]CONSOL. NNA JUNIO 2021'!F60</f>
        <v>0</v>
      </c>
      <c r="G60" s="417">
        <f>'[10]CONSOL. NNA ABRIL 2021'!G60+'[10]CONSOL. NNA MAYO 2021'!G60+'[10]CONSOL. NNA JUNIO 2021'!G60</f>
        <v>0</v>
      </c>
      <c r="H60" s="417">
        <f>'[10]CONSOL. NNA ABRIL 2021'!H60+'[10]CONSOL. NNA MAYO 2021'!H60+'[10]CONSOL. NNA JUNIO 2021'!H60</f>
        <v>0</v>
      </c>
      <c r="I60" s="417">
        <f>'[10]CONSOL. NNA ABRIL 2021'!I60+'[10]CONSOL. NNA MAYO 2021'!I60+'[10]CONSOL. NNA JUNIO 2021'!I60</f>
        <v>0</v>
      </c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417">
        <f>'[10]CONSOL. NNA ABRIL 2021'!F61+'[10]CONSOL. NNA MAYO 2021'!F61+'[10]CONSOL. NNA JUNIO 2021'!F61</f>
        <v>0</v>
      </c>
      <c r="G61" s="417">
        <f>'[10]CONSOL. NNA ABRIL 2021'!G61+'[10]CONSOL. NNA MAYO 2021'!G61+'[10]CONSOL. NNA JUNIO 2021'!G61</f>
        <v>0</v>
      </c>
      <c r="H61" s="417">
        <f>'[10]CONSOL. NNA ABRIL 2021'!H61+'[10]CONSOL. NNA MAYO 2021'!H61+'[10]CONSOL. NNA JUNIO 2021'!H61</f>
        <v>0</v>
      </c>
      <c r="I61" s="417">
        <f>'[10]CONSOL. NNA ABRIL 2021'!I61+'[10]CONSOL. NNA MAYO 2021'!I61+'[10]CONSOL. NNA JUNIO 2021'!I61</f>
        <v>0</v>
      </c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417">
        <f>'[10]CONSOL. NNA ABRIL 2021'!F62+'[10]CONSOL. NNA MAYO 2021'!F62+'[10]CONSOL. NNA JUNIO 2021'!F62</f>
        <v>0</v>
      </c>
      <c r="G62" s="417">
        <f>'[10]CONSOL. NNA ABRIL 2021'!G62+'[10]CONSOL. NNA MAYO 2021'!G62+'[10]CONSOL. NNA JUNIO 2021'!G62</f>
        <v>0</v>
      </c>
      <c r="H62" s="417">
        <f>'[10]CONSOL. NNA ABRIL 2021'!H62+'[10]CONSOL. NNA MAYO 2021'!H62+'[10]CONSOL. NNA JUNIO 2021'!H62</f>
        <v>0</v>
      </c>
      <c r="I62" s="417">
        <f>'[10]CONSOL. NNA ABRIL 2021'!I62+'[10]CONSOL. NNA MAYO 2021'!I62+'[10]CONSOL. NNA JUNIO 2021'!I62</f>
        <v>0</v>
      </c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417">
        <f>'[10]CONSOL. NNA ABRIL 2021'!F63+'[10]CONSOL. NNA MAYO 2021'!F63+'[10]CONSOL. NNA JUNIO 2021'!F63</f>
        <v>0</v>
      </c>
      <c r="G63" s="417">
        <f>'[10]CONSOL. NNA ABRIL 2021'!G63+'[10]CONSOL. NNA MAYO 2021'!G63+'[10]CONSOL. NNA JUNIO 2021'!G63</f>
        <v>3</v>
      </c>
      <c r="H63" s="417">
        <f>'[10]CONSOL. NNA ABRIL 2021'!H63+'[10]CONSOL. NNA MAYO 2021'!H63+'[10]CONSOL. NNA JUNIO 2021'!H63</f>
        <v>0</v>
      </c>
      <c r="I63" s="417">
        <f>'[10]CONSOL. NNA ABRIL 2021'!I63+'[10]CONSOL. NNA MAYO 2021'!I63+'[10]CONSOL. NNA JUNIO 2021'!I63</f>
        <v>0</v>
      </c>
      <c r="J63" s="403">
        <f>SUM(F63:F63:I63)</f>
        <v>3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417">
        <f>'[10]CONSOL. NNA ABRIL 2021'!F64+'[10]CONSOL. NNA MAYO 2021'!F64+'[10]CONSOL. NNA JUNIO 2021'!F64</f>
        <v>0</v>
      </c>
      <c r="G64" s="417">
        <f>'[10]CONSOL. NNA ABRIL 2021'!G64+'[10]CONSOL. NNA MAYO 2021'!G64+'[10]CONSOL. NNA JUNIO 2021'!G64</f>
        <v>0</v>
      </c>
      <c r="H64" s="417">
        <f>'[10]CONSOL. NNA ABRIL 2021'!H64+'[10]CONSOL. NNA MAYO 2021'!H64+'[10]CONSOL. NNA JUNIO 2021'!H64</f>
        <v>0</v>
      </c>
      <c r="I64" s="417">
        <f>'[10]CONSOL. NNA ABRIL 2021'!I64+'[10]CONSOL. NNA MAYO 2021'!I64+'[10]CONSOL. NNA JUNIO 2021'!I64</f>
        <v>0</v>
      </c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64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20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20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417">
        <f>'[10]CONSOL. NNA ABRIL 2021'!F71+'[10]CONSOL. NNA MAYO 2021'!F71+'[10]CONSOL. NNA JUNIO 2021'!F71</f>
        <v>20</v>
      </c>
      <c r="G71" s="417">
        <f>'[10]CONSOL. NNA ABRIL 2021'!G71+'[10]CONSOL. NNA MAYO 2021'!G71+'[10]CONSOL. NNA JUNIO 2021'!G71</f>
        <v>0</v>
      </c>
      <c r="H71" s="417">
        <f>'[10]CONSOL. NNA ABRIL 2021'!H71+'[10]CONSOL. NNA MAYO 2021'!H71+'[10]CONSOL. NNA JUNIO 2021'!H71</f>
        <v>0</v>
      </c>
      <c r="I71" s="417">
        <f>'[10]CONSOL. NNA ABRIL 2021'!I71+'[10]CONSOL. NNA MAYO 2021'!I71+'[10]CONSOL. NNA JUNIO 2021'!I71</f>
        <v>0</v>
      </c>
      <c r="J71" s="437">
        <f>SUM(F71:I71)</f>
        <v>20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5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5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417">
        <f>'[10]CONSOL. NNA ABRIL 2021'!F73+'[10]CONSOL. NNA MAYO 2021'!F73+'[10]CONSOL. NNA JUNIO 2021'!F73</f>
        <v>0</v>
      </c>
      <c r="G73" s="417">
        <f>'[10]CONSOL. NNA ABRIL 2021'!G73+'[10]CONSOL. NNA MAYO 2021'!G73+'[10]CONSOL. NNA JUNIO 2021'!G73</f>
        <v>0</v>
      </c>
      <c r="H73" s="417">
        <f>'[10]CONSOL. NNA ABRIL 2021'!H73+'[10]CONSOL. NNA MAYO 2021'!H73+'[10]CONSOL. NNA JUNIO 2021'!H73</f>
        <v>0</v>
      </c>
      <c r="I73" s="417">
        <f>'[10]CONSOL. NNA ABRIL 2021'!I73+'[10]CONSOL. NNA MAYO 2021'!I73+'[10]CONSOL. NNA JUNIO 2021'!I73</f>
        <v>0</v>
      </c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417">
        <f>'[10]CONSOL. NNA ABRIL 2021'!F74+'[10]CONSOL. NNA MAYO 2021'!F74+'[10]CONSOL. NNA JUNIO 2021'!F74</f>
        <v>1</v>
      </c>
      <c r="G74" s="417">
        <f>'[10]CONSOL. NNA ABRIL 2021'!G74+'[10]CONSOL. NNA MAYO 2021'!G74+'[10]CONSOL. NNA JUNIO 2021'!G74</f>
        <v>0</v>
      </c>
      <c r="H74" s="417">
        <f>'[10]CONSOL. NNA ABRIL 2021'!H74+'[10]CONSOL. NNA MAYO 2021'!H74+'[10]CONSOL. NNA JUNIO 2021'!H74</f>
        <v>0</v>
      </c>
      <c r="I74" s="417">
        <f>'[10]CONSOL. NNA ABRIL 2021'!I74+'[10]CONSOL. NNA MAYO 2021'!I74+'[10]CONSOL. NNA JUNIO 2021'!I74</f>
        <v>0</v>
      </c>
      <c r="J74" s="437">
        <f t="shared" si="2"/>
        <v>1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417">
        <f>'[10]CONSOL. NNA ABRIL 2021'!F75+'[10]CONSOL. NNA MAYO 2021'!F75+'[10]CONSOL. NNA JUNIO 2021'!F75</f>
        <v>4</v>
      </c>
      <c r="G75" s="417">
        <f>'[10]CONSOL. NNA ABRIL 2021'!G75+'[10]CONSOL. NNA MAYO 2021'!G75+'[10]CONSOL. NNA JUNIO 2021'!G75</f>
        <v>0</v>
      </c>
      <c r="H75" s="417">
        <f>'[10]CONSOL. NNA ABRIL 2021'!H75+'[10]CONSOL. NNA MAYO 2021'!H75+'[10]CONSOL. NNA JUNIO 2021'!H75</f>
        <v>0</v>
      </c>
      <c r="I75" s="417">
        <f>'[10]CONSOL. NNA ABRIL 2021'!I75+'[10]CONSOL. NNA MAYO 2021'!I75+'[10]CONSOL. NNA JUNIO 2021'!I75</f>
        <v>0</v>
      </c>
      <c r="J75" s="457">
        <f t="shared" si="2"/>
        <v>4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1477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417">
        <f>'[10]CONSOL. NNA ABRIL 2021'!F77+'[10]CONSOL. NNA MAYO 2021'!F77+'[10]CONSOL. NNA JUNIO 2021'!F77</f>
        <v>0</v>
      </c>
      <c r="G77" s="417">
        <f>'[10]CONSOL. NNA ABRIL 2021'!G77+'[10]CONSOL. NNA MAYO 2021'!G77+'[10]CONSOL. NNA JUNIO 2021'!G77</f>
        <v>0</v>
      </c>
      <c r="H77" s="417">
        <f>'[10]CONSOL. NNA ABRIL 2021'!H77+'[10]CONSOL. NNA MAYO 2021'!H77+'[10]CONSOL. NNA JUNIO 2021'!H77</f>
        <v>0</v>
      </c>
      <c r="I77" s="417">
        <f>'[10]CONSOL. NNA ABRIL 2021'!I77+'[10]CONSOL. NNA MAYO 2021'!I77+'[10]CONSOL. NNA JUNIO 2021'!I77</f>
        <v>0</v>
      </c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49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49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417">
        <f>'[10]CONSOL. NNA ABRIL 2021'!F79+'[10]CONSOL. NNA MAYO 2021'!F79+'[10]CONSOL. NNA JUNIO 2021'!F79</f>
        <v>0</v>
      </c>
      <c r="G79" s="417">
        <f>'[10]CONSOL. NNA ABRIL 2021'!G79+'[10]CONSOL. NNA MAYO 2021'!G79+'[10]CONSOL. NNA JUNIO 2021'!G79</f>
        <v>0</v>
      </c>
      <c r="H79" s="417">
        <f>'[10]CONSOL. NNA ABRIL 2021'!H79+'[10]CONSOL. NNA MAYO 2021'!H79+'[10]CONSOL. NNA JUNIO 2021'!H79</f>
        <v>0</v>
      </c>
      <c r="I79" s="417">
        <f>'[10]CONSOL. NNA ABRIL 2021'!I79+'[10]CONSOL. NNA MAYO 2021'!I79+'[10]CONSOL. NNA JUNIO 2021'!I79</f>
        <v>0</v>
      </c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417">
        <f>'[10]CONSOL. NNA ABRIL 2021'!F80+'[10]CONSOL. NNA MAYO 2021'!F80+'[10]CONSOL. NNA JUNIO 2021'!F80</f>
        <v>19</v>
      </c>
      <c r="G80" s="417">
        <f>'[10]CONSOL. NNA ABRIL 2021'!G80+'[10]CONSOL. NNA MAYO 2021'!G80+'[10]CONSOL. NNA JUNIO 2021'!G80</f>
        <v>0</v>
      </c>
      <c r="H80" s="417">
        <f>'[10]CONSOL. NNA ABRIL 2021'!H80+'[10]CONSOL. NNA MAYO 2021'!H80+'[10]CONSOL. NNA JUNIO 2021'!H80</f>
        <v>0</v>
      </c>
      <c r="I80" s="417">
        <f>'[10]CONSOL. NNA ABRIL 2021'!I80+'[10]CONSOL. NNA MAYO 2021'!I80+'[10]CONSOL. NNA JUNIO 2021'!I80</f>
        <v>0</v>
      </c>
      <c r="J80" s="468">
        <f>SUM(F80:I80)</f>
        <v>19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417">
        <f>'[10]CONSOL. NNA ABRIL 2021'!F81+'[10]CONSOL. NNA MAYO 2021'!F81+'[10]CONSOL. NNA JUNIO 2021'!F81</f>
        <v>0</v>
      </c>
      <c r="G81" s="417">
        <f>'[10]CONSOL. NNA ABRIL 2021'!G81+'[10]CONSOL. NNA MAYO 2021'!G81+'[10]CONSOL. NNA JUNIO 2021'!G81</f>
        <v>0</v>
      </c>
      <c r="H81" s="417">
        <f>'[10]CONSOL. NNA ABRIL 2021'!H81+'[10]CONSOL. NNA MAYO 2021'!H81+'[10]CONSOL. NNA JUNIO 2021'!H81</f>
        <v>0</v>
      </c>
      <c r="I81" s="417">
        <f>'[10]CONSOL. NNA ABRIL 2021'!I81+'[10]CONSOL. NNA MAYO 2021'!I81+'[10]CONSOL. NNA JUNIO 2021'!I81</f>
        <v>0</v>
      </c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417">
        <f>'[10]CONSOL. NNA ABRIL 2021'!F82+'[10]CONSOL. NNA MAYO 2021'!F82+'[10]CONSOL. NNA JUNIO 2021'!F82</f>
        <v>1</v>
      </c>
      <c r="G82" s="417">
        <f>'[10]CONSOL. NNA ABRIL 2021'!G82+'[10]CONSOL. NNA MAYO 2021'!G82+'[10]CONSOL. NNA JUNIO 2021'!G82</f>
        <v>0</v>
      </c>
      <c r="H82" s="417">
        <f>'[10]CONSOL. NNA ABRIL 2021'!H82+'[10]CONSOL. NNA MAYO 2021'!H82+'[10]CONSOL. NNA JUNIO 2021'!H82</f>
        <v>0</v>
      </c>
      <c r="I82" s="417">
        <f>'[10]CONSOL. NNA ABRIL 2021'!I82+'[10]CONSOL. NNA MAYO 2021'!I82+'[10]CONSOL. NNA JUNIO 2021'!I82</f>
        <v>0</v>
      </c>
      <c r="J82" s="468">
        <f t="shared" si="2"/>
        <v>1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417">
        <f>'[10]CONSOL. NNA ABRIL 2021'!F83+'[10]CONSOL. NNA MAYO 2021'!F83+'[10]CONSOL. NNA JUNIO 2021'!F83</f>
        <v>0</v>
      </c>
      <c r="G83" s="417">
        <f>'[10]CONSOL. NNA ABRIL 2021'!G83+'[10]CONSOL. NNA MAYO 2021'!G83+'[10]CONSOL. NNA JUNIO 2021'!G83</f>
        <v>0</v>
      </c>
      <c r="H83" s="417">
        <f>'[10]CONSOL. NNA ABRIL 2021'!H83+'[10]CONSOL. NNA MAYO 2021'!H83+'[10]CONSOL. NNA JUNIO 2021'!H83</f>
        <v>0</v>
      </c>
      <c r="I83" s="417">
        <f>'[10]CONSOL. NNA ABRIL 2021'!I83+'[10]CONSOL. NNA MAYO 2021'!I83+'[10]CONSOL. NNA JUNIO 2021'!I83</f>
        <v>0</v>
      </c>
      <c r="J83" s="468">
        <f t="shared" si="2"/>
        <v>0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417">
        <f>'[10]CONSOL. NNA ABRIL 2021'!F84+'[10]CONSOL. NNA MAYO 2021'!F84+'[10]CONSOL. NNA JUNIO 2021'!F84</f>
        <v>0</v>
      </c>
      <c r="G84" s="417">
        <f>'[10]CONSOL. NNA ABRIL 2021'!G84+'[10]CONSOL. NNA MAYO 2021'!G84+'[10]CONSOL. NNA JUNIO 2021'!G84</f>
        <v>0</v>
      </c>
      <c r="H84" s="417">
        <f>'[10]CONSOL. NNA ABRIL 2021'!H84+'[10]CONSOL. NNA MAYO 2021'!H84+'[10]CONSOL. NNA JUNIO 2021'!H84</f>
        <v>0</v>
      </c>
      <c r="I84" s="417">
        <f>'[10]CONSOL. NNA ABRIL 2021'!I84+'[10]CONSOL. NNA MAYO 2021'!I84+'[10]CONSOL. NNA JUNIO 2021'!I84</f>
        <v>0</v>
      </c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417">
        <f>'[10]CONSOL. NNA ABRIL 2021'!F85+'[10]CONSOL. NNA MAYO 2021'!F85+'[10]CONSOL. NNA JUNIO 2021'!F85</f>
        <v>26</v>
      </c>
      <c r="G85" s="417">
        <f>'[10]CONSOL. NNA ABRIL 2021'!G85+'[10]CONSOL. NNA MAYO 2021'!G85+'[10]CONSOL. NNA JUNIO 2021'!G85</f>
        <v>0</v>
      </c>
      <c r="H85" s="417">
        <f>'[10]CONSOL. NNA ABRIL 2021'!H85+'[10]CONSOL. NNA MAYO 2021'!H85+'[10]CONSOL. NNA JUNIO 2021'!H85</f>
        <v>0</v>
      </c>
      <c r="I85" s="417">
        <f>'[10]CONSOL. NNA ABRIL 2021'!I85+'[10]CONSOL. NNA MAYO 2021'!I85+'[10]CONSOL. NNA JUNIO 2021'!I85</f>
        <v>0</v>
      </c>
      <c r="J85" s="468">
        <f t="shared" si="2"/>
        <v>26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417">
        <f>'[10]CONSOL. NNA ABRIL 2021'!F86+'[10]CONSOL. NNA MAYO 2021'!F86+'[10]CONSOL. NNA JUNIO 2021'!F86</f>
        <v>3</v>
      </c>
      <c r="G86" s="417">
        <f>'[10]CONSOL. NNA ABRIL 2021'!G86+'[10]CONSOL. NNA MAYO 2021'!G86+'[10]CONSOL. NNA JUNIO 2021'!G86</f>
        <v>0</v>
      </c>
      <c r="H86" s="417">
        <f>'[10]CONSOL. NNA ABRIL 2021'!H86+'[10]CONSOL. NNA MAYO 2021'!H86+'[10]CONSOL. NNA JUNIO 2021'!H86</f>
        <v>0</v>
      </c>
      <c r="I86" s="417">
        <f>'[10]CONSOL. NNA ABRIL 2021'!I86+'[10]CONSOL. NNA MAYO 2021'!I86+'[10]CONSOL. NNA JUNIO 2021'!I86</f>
        <v>0</v>
      </c>
      <c r="J86" s="468">
        <f t="shared" si="2"/>
        <v>3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5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417">
        <f>'[10]CONSOL. NNA ABRIL 2021'!G91+'[10]CONSOL. NNA MAYO 2021'!G91+'[10]CONSOL. NNA JUNIO 2021'!G91</f>
        <v>2</v>
      </c>
      <c r="H91" s="872">
        <f>SUM(F91:G91)</f>
        <v>2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417">
        <f>'[10]CONSOL. NNA ABRIL 2021'!G92+'[10]CONSOL. NNA MAYO 2021'!G92+'[10]CONSOL. NNA JUNIO 2021'!G92</f>
        <v>0</v>
      </c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417">
        <f>'[10]CONSOL. NNA ABRIL 2021'!G93+'[10]CONSOL. NNA MAYO 2021'!G93+'[10]CONSOL. NNA JUNIO 2021'!G93</f>
        <v>3</v>
      </c>
      <c r="H93" s="872">
        <f>SUM(F93:G93)</f>
        <v>3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17">
        <f>'[10]CONSOL. NNA ABRIL 2021'!G94+'[10]CONSOL. NNA MAYO 2021'!G94+'[10]CONSOL. NNA JUNIO 2021'!G94</f>
        <v>0</v>
      </c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935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13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3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>
        <f>'[10]CONSOL. NNA ABRIL 2021'!I100:J100+'[10]CONSOL. NNA MAYO 2021'!I100:J100+'[10]CONSOL. NNA JUNIO 2021'!I100:J100</f>
        <v>1</v>
      </c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3">
        <f>'[10]CONSOL. NNA ABRIL 2021'!I101:J101+'[10]CONSOL. NNA MAYO 2021'!I101:J101+'[10]CONSOL. NNA JUNIO 2021'!I101:J101</f>
        <v>0</v>
      </c>
      <c r="J101" s="893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3">
        <f>'[10]CONSOL. NNA ABRIL 2021'!I102:J102+'[10]CONSOL. NNA MAYO 2021'!I102:J102+'[10]CONSOL. NNA JUNIO 2021'!I102:J102</f>
        <v>0</v>
      </c>
      <c r="J102" s="893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3">
        <f>'[10]CONSOL. NNA ABRIL 2021'!I103:J103+'[10]CONSOL. NNA MAYO 2021'!I103:J103+'[10]CONSOL. NNA JUNIO 2021'!I103:J103</f>
        <v>0</v>
      </c>
      <c r="J103" s="893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93">
        <f>'[10]CONSOL. NNA ABRIL 2021'!I104:J104+'[10]CONSOL. NNA MAYO 2021'!I104:J104+'[10]CONSOL. NNA JUNIO 2021'!I104:J104</f>
        <v>2</v>
      </c>
      <c r="J104" s="893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3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>
        <f>'[10]CONSOL. NNA ABRIL 2021'!I106:J106+'[10]CONSOL. NNA MAYO 2021'!I106:J106+'[10]CONSOL. NNA JUNIO 2021'!I106:J106</f>
        <v>1</v>
      </c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3">
        <f>'[10]CONSOL. NNA ABRIL 2021'!I107:J107+'[10]CONSOL. NNA MAYO 2021'!I107:J107+'[10]CONSOL. NNA JUNIO 2021'!I107:J107</f>
        <v>0</v>
      </c>
      <c r="J107" s="893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3">
        <f>'[10]CONSOL. NNA ABRIL 2021'!I108:J108+'[10]CONSOL. NNA MAYO 2021'!I108:J108+'[10]CONSOL. NNA JUNIO 2021'!I108:J108</f>
        <v>1</v>
      </c>
      <c r="J108" s="893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3">
        <f>'[10]CONSOL. NNA ABRIL 2021'!I109:J109+'[10]CONSOL. NNA MAYO 2021'!I109:J109+'[10]CONSOL. NNA JUNIO 2021'!I109:J109</f>
        <v>1</v>
      </c>
      <c r="J109" s="893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93">
        <f>'[10]CONSOL. NNA ABRIL 2021'!I110:J110+'[10]CONSOL. NNA MAYO 2021'!I110:J110+'[10]CONSOL. NNA JUNIO 2021'!I110:J110</f>
        <v>0</v>
      </c>
      <c r="J110" s="893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>
        <f>'[10]CONSOL. NNA ABRIL 2021'!I112:J112+'[10]CONSOL. NNA MAYO 2021'!I112:J112+'[10]CONSOL. NNA JUNIO 2021'!I112:J112</f>
        <v>0</v>
      </c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3">
        <f>'[10]CONSOL. NNA ABRIL 2021'!I113:J113+'[10]CONSOL. NNA MAYO 2021'!I113:J113+'[10]CONSOL. NNA JUNIO 2021'!I113:J113</f>
        <v>0</v>
      </c>
      <c r="J113" s="893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3">
        <f>'[10]CONSOL. NNA ABRIL 2021'!I114:J114+'[10]CONSOL. NNA MAYO 2021'!I114:J114+'[10]CONSOL. NNA JUNIO 2021'!I114:J114</f>
        <v>0</v>
      </c>
      <c r="J114" s="893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3">
        <f>'[10]CONSOL. NNA ABRIL 2021'!I115:J115+'[10]CONSOL. NNA MAYO 2021'!I115:J115+'[10]CONSOL. NNA JUNIO 2021'!I115:J115</f>
        <v>0</v>
      </c>
      <c r="J115" s="893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93">
        <f>'[10]CONSOL. NNA ABRIL 2021'!I116:J116+'[10]CONSOL. NNA MAYO 2021'!I116:J116+'[10]CONSOL. NNA JUNIO 2021'!I116:J116</f>
        <v>0</v>
      </c>
      <c r="J116" s="893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6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>
        <f>'[10]CONSOL. NNA ABRIL 2021'!I118:J118+'[10]CONSOL. NNA MAYO 2021'!I118:J118+'[10]CONSOL. NNA JUNIO 2021'!I118:J118</f>
        <v>3</v>
      </c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3">
        <f>'[10]CONSOL. NNA ABRIL 2021'!I119:J119+'[10]CONSOL. NNA MAYO 2021'!I119:J119+'[10]CONSOL. NNA JUNIO 2021'!I119:J119</f>
        <v>0</v>
      </c>
      <c r="J119" s="893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93">
        <f>'[10]CONSOL. NNA ABRIL 2021'!I120:J120+'[10]CONSOL. NNA MAYO 2021'!I120:J120+'[10]CONSOL. NNA JUNIO 2021'!I120:J120</f>
        <v>3</v>
      </c>
      <c r="J120" s="893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>
        <f>'[10]CONSOL. NNA ABRIL 2021'!I122:J122+'[10]CONSOL. NNA MAYO 2021'!I122:J122+'[10]CONSOL. NNA JUNIO 2021'!I122:J122</f>
        <v>0</v>
      </c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3">
        <f>'[10]CONSOL. NNA ABRIL 2021'!I123:J123+'[10]CONSOL. NNA MAYO 2021'!I123:J123+'[10]CONSOL. NNA JUNIO 2021'!I123:J123</f>
        <v>0</v>
      </c>
      <c r="J123" s="893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93">
        <f>'[10]CONSOL. NNA ABRIL 2021'!I124:J124+'[10]CONSOL. NNA MAYO 2021'!I124:J124+'[10]CONSOL. NNA JUNIO 2021'!I124:J124</f>
        <v>0</v>
      </c>
      <c r="J124" s="893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1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>
        <f>'[10]CONSOL. NNA ABRIL 2021'!I126:J126+'[10]CONSOL. NNA MAYO 2021'!I126:J126+'[10]CONSOL. NNA JUNIO 2021'!I126:J126</f>
        <v>0</v>
      </c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3">
        <f>'[10]CONSOL. NNA ABRIL 2021'!I127:J127+'[10]CONSOL. NNA MAYO 2021'!I127:J127+'[10]CONSOL. NNA JUNIO 2021'!I127:J127</f>
        <v>0</v>
      </c>
      <c r="J127" s="893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3">
        <f>'[10]CONSOL. NNA ABRIL 2021'!I128:J128+'[10]CONSOL. NNA MAYO 2021'!I128:J128+'[10]CONSOL. NNA JUNIO 2021'!I128:J128</f>
        <v>1</v>
      </c>
      <c r="J128" s="893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3">
        <f>'[10]CONSOL. NNA ABRIL 2021'!I129:J129+'[10]CONSOL. NNA MAYO 2021'!I129:J129+'[10]CONSOL. NNA JUNIO 2021'!I129:J129</f>
        <v>0</v>
      </c>
      <c r="J129" s="893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93">
        <f>'[10]CONSOL. NNA ABRIL 2021'!I130:J130+'[10]CONSOL. NNA MAYO 2021'!I130:J130+'[10]CONSOL. NNA JUNIO 2021'!I130:J130</f>
        <v>0</v>
      </c>
      <c r="J130" s="893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0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93">
        <f>'[10]CONSOL. NNA ABRIL 2021'!I132:J132+'[10]CONSOL. NNA MAYO 2021'!I132:J132+'[10]CONSOL. NNA JUNIO 2021'!I132:J132</f>
        <v>0</v>
      </c>
      <c r="J132" s="893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93">
        <f>'[10]CONSOL. NNA ABRIL 2021'!I133:J133+'[10]CONSOL. NNA MAYO 2021'!I133:J133+'[10]CONSOL. NNA JUNIO 2021'!I133:J133</f>
        <v>0</v>
      </c>
      <c r="J133" s="893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93">
        <f>'[10]CONSOL. NNA ABRIL 2021'!I134:J134+'[10]CONSOL. NNA MAYO 2021'!I134:J134+'[10]CONSOL. NNA JUNIO 2021'!I134:J134</f>
        <v>0</v>
      </c>
      <c r="J134" s="893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93">
        <f>'[10]CONSOL. NNA ABRIL 2021'!I135:J135+'[10]CONSOL. NNA MAYO 2021'!I135:J135+'[10]CONSOL. NNA JUNIO 2021'!I135:J135</f>
        <v>0</v>
      </c>
      <c r="J135" s="893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93">
        <f>'[10]CONSOL. NNA ABRIL 2021'!I136:J136+'[10]CONSOL. NNA MAYO 2021'!I136:J136+'[10]CONSOL. NNA JUNIO 2021'!I136:J136</f>
        <v>0</v>
      </c>
      <c r="J136" s="893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4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4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93">
        <f>'[10]CONSOL. NNA ABRIL 2021'!I139:J139+'[10]CONSOL. NNA MAYO 2021'!I139:J139+'[10]CONSOL. NNA JUNIO 2021'!I139:J139</f>
        <v>2</v>
      </c>
      <c r="J139" s="893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93">
        <f>'[10]CONSOL. NNA ABRIL 2021'!I140:J140+'[10]CONSOL. NNA MAYO 2021'!I140:J140+'[10]CONSOL. NNA JUNIO 2021'!I140:J140</f>
        <v>0</v>
      </c>
      <c r="J140" s="893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93">
        <f>'[10]CONSOL. NNA ABRIL 2021'!I141:J141+'[10]CONSOL. NNA MAYO 2021'!I141:J141+'[10]CONSOL. NNA JUNIO 2021'!I141:J141</f>
        <v>0</v>
      </c>
      <c r="J141" s="893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93">
        <f>'[10]CONSOL. NNA ABRIL 2021'!I142:J142+'[10]CONSOL. NNA MAYO 2021'!I142:J142+'[10]CONSOL. NNA JUNIO 2021'!I142:J142</f>
        <v>2</v>
      </c>
      <c r="J142" s="893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93">
        <f>'[10]CONSOL. NNA ABRIL 2021'!I144:J144+'[10]CONSOL. NNA MAYO 2021'!I144:J144+'[10]CONSOL. NNA JUNIO 2021'!I144:J144</f>
        <v>0</v>
      </c>
      <c r="J144" s="893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93">
        <f>'[10]CONSOL. NNA ABRIL 2021'!I145:J145+'[10]CONSOL. NNA MAYO 2021'!I145:J145+'[10]CONSOL. NNA JUNIO 2021'!I145:J145</f>
        <v>0</v>
      </c>
      <c r="J145" s="893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93">
        <f>'[10]CONSOL. NNA ABRIL 2021'!I146:J146+'[10]CONSOL. NNA MAYO 2021'!I146:J146+'[10]CONSOL. NNA JUNIO 2021'!I146:J146</f>
        <v>0</v>
      </c>
      <c r="J146" s="893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93">
        <f>'[10]CONSOL. NNA ABRIL 2021'!I147:J147+'[10]CONSOL. NNA MAYO 2021'!I147:J147+'[10]CONSOL. NNA JUNIO 2021'!I147:J147</f>
        <v>0</v>
      </c>
      <c r="J147" s="893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93">
        <f>'[10]CONSOL. NNA ABRIL 2021'!I149:J149+'[10]CONSOL. NNA MAYO 2021'!I149:J149+'[10]CONSOL. NNA JUNIO 2021'!I149:J149</f>
        <v>0</v>
      </c>
      <c r="J149" s="893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93">
        <f>'[10]CONSOL. NNA ABRIL 2021'!I150:J150+'[10]CONSOL. NNA MAYO 2021'!I150:J150+'[10]CONSOL. NNA JUNIO 2021'!I150:J150</f>
        <v>0</v>
      </c>
      <c r="J150" s="893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93">
        <f>'[10]CONSOL. NNA ABRIL 2021'!I151:J151+'[10]CONSOL. NNA MAYO 2021'!I151:J151+'[10]CONSOL. NNA JUNIO 2021'!I151:J151</f>
        <v>0</v>
      </c>
      <c r="J151" s="893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93">
        <f>'[10]CONSOL. NNA ABRIL 2021'!I152:J152+'[10]CONSOL. NNA MAYO 2021'!I152:J152+'[10]CONSOL. NNA JUNIO 2021'!I152:J152</f>
        <v>0</v>
      </c>
      <c r="J152" s="893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93">
        <f>'[10]CONSOL. NNA ABRIL 2021'!I154:J154+'[10]CONSOL. NNA MAYO 2021'!I154:J154+'[10]CONSOL. NNA JUNIO 2021'!I154:J154</f>
        <v>0</v>
      </c>
      <c r="J154" s="893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93">
        <f>'[10]CONSOL. NNA ABRIL 2021'!I155:J155+'[10]CONSOL. NNA MAYO 2021'!I155:J155+'[10]CONSOL. NNA JUNIO 2021'!I155:J155</f>
        <v>0</v>
      </c>
      <c r="J155" s="893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93">
        <f>'[10]CONSOL. NNA ABRIL 2021'!I156:J156+'[10]CONSOL. NNA MAYO 2021'!I156:J156+'[10]CONSOL. NNA JUNIO 2021'!I156:J156</f>
        <v>0</v>
      </c>
      <c r="J156" s="893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93">
        <f>'[10]CONSOL. NNA ABRIL 2021'!I157:J157+'[10]CONSOL. NNA MAYO 2021'!I157:J157+'[10]CONSOL. NNA JUNIO 2021'!I157:J157</f>
        <v>0</v>
      </c>
      <c r="J157" s="893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93">
        <f>'[10]CONSOL. NNA ABRIL 2021'!I159:J159+'[10]CONSOL. NNA MAYO 2021'!I159:J159+'[10]CONSOL. NNA JUNIO 2021'!I159:J159</f>
        <v>0</v>
      </c>
      <c r="J159" s="893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93">
        <f>'[10]CONSOL. NNA ABRIL 2021'!I160:J160+'[10]CONSOL. NNA MAYO 2021'!I160:J160+'[10]CONSOL. NNA JUNIO 2021'!I160:J160</f>
        <v>0</v>
      </c>
      <c r="J160" s="893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93">
        <f>'[10]CONSOL. NNA ABRIL 2021'!I161:J161+'[10]CONSOL. NNA MAYO 2021'!I161:J161+'[10]CONSOL. NNA JUNIO 2021'!I161:J161</f>
        <v>0</v>
      </c>
      <c r="J161" s="893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93">
        <f>'[10]CONSOL. NNA ABRIL 2021'!I162:J162+'[10]CONSOL. NNA MAYO 2021'!I162:J162+'[10]CONSOL. NNA JUNIO 2021'!I162:J162</f>
        <v>0</v>
      </c>
      <c r="J162" s="893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93">
        <f>'[10]CONSOL. NNA ABRIL 2021'!I164:J164+'[10]CONSOL. NNA MAYO 2021'!I164:J164+'[10]CONSOL. NNA JUNIO 2021'!I164:J164</f>
        <v>0</v>
      </c>
      <c r="J164" s="893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93">
        <f>'[10]CONSOL. NNA ABRIL 2021'!I165:J165+'[10]CONSOL. NNA MAYO 2021'!I165:J165+'[10]CONSOL. NNA JUNIO 2021'!I165:J165</f>
        <v>0</v>
      </c>
      <c r="J165" s="893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93">
        <f>'[10]CONSOL. NNA ABRIL 2021'!I166:J166+'[10]CONSOL. NNA MAYO 2021'!I166:J166+'[10]CONSOL. NNA JUNIO 2021'!I166:J166</f>
        <v>0</v>
      </c>
      <c r="J166" s="893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93">
        <f>'[10]CONSOL. NNA ABRIL 2021'!I167:J167+'[10]CONSOL. NNA MAYO 2021'!I167:J167+'[10]CONSOL. NNA JUNIO 2021'!I167:J167</f>
        <v>0</v>
      </c>
      <c r="J167" s="893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93">
        <f>'[10]CONSOL. NNA ABRIL 2021'!I169:J169+'[10]CONSOL. NNA MAYO 2021'!I169:J169+'[10]CONSOL. NNA JUNIO 2021'!I169:J169</f>
        <v>0</v>
      </c>
      <c r="J169" s="893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93">
        <f>'[10]CONSOL. NNA ABRIL 2021'!I170:J170+'[10]CONSOL. NNA MAYO 2021'!I170:J170+'[10]CONSOL. NNA JUNIO 2021'!I170:J170</f>
        <v>0</v>
      </c>
      <c r="J170" s="893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93">
        <f>'[10]CONSOL. NNA ABRIL 2021'!I171:J171+'[10]CONSOL. NNA MAYO 2021'!I171:J171+'[10]CONSOL. NNA JUNIO 2021'!I171:J171</f>
        <v>0</v>
      </c>
      <c r="J171" s="893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93">
        <f>'[10]CONSOL. NNA ABRIL 2021'!I172:J172+'[10]CONSOL. NNA MAYO 2021'!I172:J172+'[10]CONSOL. NNA JUNIO 2021'!I172:J172</f>
        <v>0</v>
      </c>
      <c r="J172" s="893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28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93">
        <f>'[10]CONSOL. NNA ABRIL 2021'!I174:J174+'[10]CONSOL. NNA MAYO 2021'!I174:J174+'[10]CONSOL. NNA JUNIO 2021'!I174:J174</f>
        <v>0</v>
      </c>
      <c r="J174" s="893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93">
        <f>'[10]CONSOL. NNA ABRIL 2021'!I175:J175+'[10]CONSOL. NNA MAYO 2021'!I175:J175+'[10]CONSOL. NNA JUNIO 2021'!I175:J175</f>
        <v>0</v>
      </c>
      <c r="J175" s="893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93">
        <f>'[10]CONSOL. NNA ABRIL 2021'!I176:J176+'[10]CONSOL. NNA MAYO 2021'!I176:J176+'[10]CONSOL. NNA JUNIO 2021'!I176:J176</f>
        <v>0</v>
      </c>
      <c r="J176" s="893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93">
        <f>'[10]CONSOL. NNA ABRIL 2021'!I177:J177+'[10]CONSOL. NNA MAYO 2021'!I177:J177+'[10]CONSOL. NNA JUNIO 2021'!I177:J177</f>
        <v>0</v>
      </c>
      <c r="J177" s="893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93">
        <f>'[10]CONSOL. NNA ABRIL 2021'!I178:J178+'[10]CONSOL. NNA MAYO 2021'!I178:J178+'[10]CONSOL. NNA JUNIO 2021'!I178:J178</f>
        <v>0</v>
      </c>
      <c r="J178" s="893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93">
        <f>'[10]CONSOL. NNA ABRIL 2021'!I179:J179+'[10]CONSOL. NNA MAYO 2021'!I179:J179+'[10]CONSOL. NNA JUNIO 2021'!I179:J179</f>
        <v>0</v>
      </c>
      <c r="J179" s="893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93">
        <f>'[10]CONSOL. NNA ABRIL 2021'!I180:J180+'[10]CONSOL. NNA MAYO 2021'!I180:J180+'[10]CONSOL. NNA JUNIO 2021'!I180:J180</f>
        <v>0</v>
      </c>
      <c r="J180" s="893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93">
        <f>'[10]CONSOL. NNA ABRIL 2021'!I181:J181+'[10]CONSOL. NNA MAYO 2021'!I181:J181+'[10]CONSOL. NNA JUNIO 2021'!I181:J181</f>
        <v>0</v>
      </c>
      <c r="J181" s="893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93">
        <f>'[10]CONSOL. NNA ABRIL 2021'!I182:J182+'[10]CONSOL. NNA MAYO 2021'!I182:J182+'[10]CONSOL. NNA JUNIO 2021'!I182:J182</f>
        <v>0</v>
      </c>
      <c r="J182" s="893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93">
        <f>'[10]CONSOL. NNA ABRIL 2021'!I183:J183+'[10]CONSOL. NNA MAYO 2021'!I183:J183+'[10]CONSOL. NNA JUNIO 2021'!I183:J183</f>
        <v>1</v>
      </c>
      <c r="J183" s="893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93">
        <f>'[10]CONSOL. NNA ABRIL 2021'!I184:J184+'[10]CONSOL. NNA MAYO 2021'!I184:J184+'[10]CONSOL. NNA JUNIO 2021'!I184:J184</f>
        <v>7</v>
      </c>
      <c r="J184" s="893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93">
        <f>'[10]CONSOL. NNA ABRIL 2021'!I185:J185+'[10]CONSOL. NNA MAYO 2021'!I185:J185+'[10]CONSOL. NNA JUNIO 2021'!I185:J185</f>
        <v>0</v>
      </c>
      <c r="J185" s="893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93">
        <f>'[10]CONSOL. NNA ABRIL 2021'!I186:J186+'[10]CONSOL. NNA MAYO 2021'!I186:J186+'[10]CONSOL. NNA JUNIO 2021'!I186:J186</f>
        <v>0</v>
      </c>
      <c r="J186" s="893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93">
        <f>'[10]CONSOL. NNA ABRIL 2021'!I187:J187+'[10]CONSOL. NNA MAYO 2021'!I187:J187+'[10]CONSOL. NNA JUNIO 2021'!I187:J187</f>
        <v>0</v>
      </c>
      <c r="J187" s="893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93">
        <f>'[10]CONSOL. NNA ABRIL 2021'!I188:J188+'[10]CONSOL. NNA MAYO 2021'!I188:J188+'[10]CONSOL. NNA JUNIO 2021'!I188:J188</f>
        <v>3</v>
      </c>
      <c r="J188" s="893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93">
        <f>'[10]CONSOL. NNA ABRIL 2021'!I189:J189+'[10]CONSOL. NNA MAYO 2021'!I189:J189+'[10]CONSOL. NNA JUNIO 2021'!I189:J189</f>
        <v>0</v>
      </c>
      <c r="J189" s="893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93">
        <f>'[10]CONSOL. NNA ABRIL 2021'!I190:J190+'[10]CONSOL. NNA MAYO 2021'!I190:J190+'[10]CONSOL. NNA JUNIO 2021'!I190:J190</f>
        <v>0</v>
      </c>
      <c r="J190" s="893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93">
        <f>'[10]CONSOL. NNA ABRIL 2021'!I191:J191+'[10]CONSOL. NNA MAYO 2021'!I191:J191+'[10]CONSOL. NNA JUNIO 2021'!I191:J191</f>
        <v>0</v>
      </c>
      <c r="J191" s="893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93">
        <f>'[10]CONSOL. NNA ABRIL 2021'!I192:J192+'[10]CONSOL. NNA MAYO 2021'!I192:J192+'[10]CONSOL. NNA JUNIO 2021'!I192:J192</f>
        <v>0</v>
      </c>
      <c r="J192" s="893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93">
        <f>'[10]CONSOL. NNA ABRIL 2021'!I193:J193+'[10]CONSOL. NNA MAYO 2021'!I193:J193+'[10]CONSOL. NNA JUNIO 2021'!I193:J193</f>
        <v>3</v>
      </c>
      <c r="J193" s="893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93">
        <f>'[10]CONSOL. NNA ABRIL 2021'!I194:J194+'[10]CONSOL. NNA MAYO 2021'!I194:J194+'[10]CONSOL. NNA JUNIO 2021'!I194:J194</f>
        <v>2</v>
      </c>
      <c r="J194" s="893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93">
        <f>'[10]CONSOL. NNA ABRIL 2021'!I195:J195+'[10]CONSOL. NNA MAYO 2021'!I195:J195+'[10]CONSOL. NNA JUNIO 2021'!I195:J195</f>
        <v>0</v>
      </c>
      <c r="J195" s="893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93">
        <f>'[10]CONSOL. NNA ABRIL 2021'!I196:J196+'[10]CONSOL. NNA MAYO 2021'!I196:J196+'[10]CONSOL. NNA JUNIO 2021'!I196:J196</f>
        <v>0</v>
      </c>
      <c r="J196" s="893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93">
        <f>'[10]CONSOL. NNA ABRIL 2021'!I197:J197+'[10]CONSOL. NNA MAYO 2021'!I197:J197+'[10]CONSOL. NNA JUNIO 2021'!I197:J197</f>
        <v>0</v>
      </c>
      <c r="J197" s="893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93">
        <f>'[10]CONSOL. NNA ABRIL 2021'!I198:J198+'[10]CONSOL. NNA MAYO 2021'!I198:J198+'[10]CONSOL. NNA JUNIO 2021'!I198:J198</f>
        <v>0</v>
      </c>
      <c r="J198" s="893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93">
        <f>'[10]CONSOL. NNA ABRIL 2021'!I199:J199+'[10]CONSOL. NNA MAYO 2021'!I199:J199+'[10]CONSOL. NNA JUNIO 2021'!I199:J199</f>
        <v>0</v>
      </c>
      <c r="J199" s="893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93">
        <f>'[10]CONSOL. NNA ABRIL 2021'!I200:J200+'[10]CONSOL. NNA MAYO 2021'!I200:J200+'[10]CONSOL. NNA JUNIO 2021'!I200:J200</f>
        <v>0</v>
      </c>
      <c r="J200" s="893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93">
        <f>'[10]CONSOL. NNA ABRIL 2021'!I201:J201+'[10]CONSOL. NNA MAYO 2021'!I201:J201+'[10]CONSOL. NNA JUNIO 2021'!I201:J201</f>
        <v>0</v>
      </c>
      <c r="J201" s="893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93">
        <f>'[10]CONSOL. NNA ABRIL 2021'!I202:J202+'[10]CONSOL. NNA MAYO 2021'!I202:J202+'[10]CONSOL. NNA JUNIO 2021'!I202:J202</f>
        <v>0</v>
      </c>
      <c r="J202" s="893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93">
        <f>'[10]CONSOL. NNA ABRIL 2021'!I203:J203+'[10]CONSOL. NNA MAYO 2021'!I203:J203+'[10]CONSOL. NNA JUNIO 2021'!I203:J203</f>
        <v>0</v>
      </c>
      <c r="J203" s="893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93">
        <f>'[10]CONSOL. NNA ABRIL 2021'!I204:J204+'[10]CONSOL. NNA MAYO 2021'!I204:J204+'[10]CONSOL. NNA JUNIO 2021'!I204:J204</f>
        <v>0</v>
      </c>
      <c r="J204" s="893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93">
        <f>'[10]CONSOL. NNA ABRIL 2021'!I205:J205+'[10]CONSOL. NNA MAYO 2021'!I205:J205+'[10]CONSOL. NNA JUNIO 2021'!I205:J205</f>
        <v>0</v>
      </c>
      <c r="J205" s="893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93">
        <f>'[10]CONSOL. NNA ABRIL 2021'!I206:J206+'[10]CONSOL. NNA MAYO 2021'!I206:J206+'[10]CONSOL. NNA JUNIO 2021'!I206:J206</f>
        <v>1</v>
      </c>
      <c r="J206" s="893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93">
        <f>'[10]CONSOL. NNA ABRIL 2021'!I207:J207+'[10]CONSOL. NNA MAYO 2021'!I207:J207+'[10]CONSOL. NNA JUNIO 2021'!I207:J207</f>
        <v>0</v>
      </c>
      <c r="J207" s="893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93">
        <f>'[10]CONSOL. NNA ABRIL 2021'!I208:J208+'[10]CONSOL. NNA MAYO 2021'!I208:J208+'[10]CONSOL. NNA JUNIO 2021'!I208:J208</f>
        <v>0</v>
      </c>
      <c r="J208" s="893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93">
        <f>'[10]CONSOL. NNA ABRIL 2021'!I209:J209+'[10]CONSOL. NNA MAYO 2021'!I209:J209+'[10]CONSOL. NNA JUNIO 2021'!I209:J209</f>
        <v>3</v>
      </c>
      <c r="J209" s="893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93">
        <f>'[10]CONSOL. NNA ABRIL 2021'!I210:J210+'[10]CONSOL. NNA MAYO 2021'!I210:J210+'[10]CONSOL. NNA JUNIO 2021'!I210:J210</f>
        <v>8</v>
      </c>
      <c r="J210" s="893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236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93">
        <f>'[10]CONSOL. NNA ABRIL 2021'!I212:J212+'[10]CONSOL. NNA MAYO 2021'!I212:J212+'[10]CONSOL. NNA JUNIO 2021'!I212:J212</f>
        <v>131</v>
      </c>
      <c r="J212" s="893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93">
        <f>'[10]CONSOL. NNA ABRIL 2021'!I213:J213+'[10]CONSOL. NNA MAYO 2021'!I213:J213+'[10]CONSOL. NNA JUNIO 2021'!I213:J213</f>
        <v>0</v>
      </c>
      <c r="J213" s="893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93">
        <f>'[10]CONSOL. NNA ABRIL 2021'!I214:J214+'[10]CONSOL. NNA MAYO 2021'!I214:J214+'[10]CONSOL. NNA JUNIO 2021'!I214:J214</f>
        <v>105</v>
      </c>
      <c r="J214" s="893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1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93">
        <f>'[10]CONSOL. NNA ABRIL 2021'!I216:J216+'[10]CONSOL. NNA MAYO 2021'!I216:J216+'[10]CONSOL. NNA JUNIO 2021'!I216:J216</f>
        <v>0</v>
      </c>
      <c r="J216" s="893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93">
        <f>'[10]CONSOL. NNA ABRIL 2021'!I217:J217+'[10]CONSOL. NNA MAYO 2021'!I217:J217+'[10]CONSOL. NNA JUNIO 2021'!I217:J217</f>
        <v>1</v>
      </c>
      <c r="J217" s="893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2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93">
        <f>'[10]CONSOL. NNA ABRIL 2021'!I219:J219+'[10]CONSOL. NNA MAYO 2021'!I219:J219+'[10]CONSOL. NNA JUNIO 2021'!I219:J219</f>
        <v>0</v>
      </c>
      <c r="J219" s="893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93">
        <f>'[10]CONSOL. NNA ABRIL 2021'!I220:J220+'[10]CONSOL. NNA MAYO 2021'!I220:J220+'[10]CONSOL. NNA JUNIO 2021'!I220:J220</f>
        <v>0</v>
      </c>
      <c r="J220" s="893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93">
        <f>'[10]CONSOL. NNA ABRIL 2021'!I221:J221+'[10]CONSOL. NNA MAYO 2021'!I221:J221+'[10]CONSOL. NNA JUNIO 2021'!I221:J221</f>
        <v>2</v>
      </c>
      <c r="J221" s="893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93">
        <f>'[10]CONSOL. NNA ABRIL 2021'!I222:J222+'[10]CONSOL. NNA MAYO 2021'!I222:J222+'[10]CONSOL. NNA JUNIO 2021'!I222:J222</f>
        <v>0</v>
      </c>
      <c r="J222" s="893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216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93">
        <f>'[10]CONSOL. NNA ABRIL 2021'!I224:J224+'[10]CONSOL. NNA MAYO 2021'!I224:J224+'[10]CONSOL. NNA JUNIO 2021'!I224:J224</f>
        <v>34</v>
      </c>
      <c r="J224" s="893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93">
        <f>'[10]CONSOL. NNA ABRIL 2021'!I225:J225+'[10]CONSOL. NNA MAYO 2021'!I225:J225+'[10]CONSOL. NNA JUNIO 2021'!I225:J225</f>
        <v>0</v>
      </c>
      <c r="J225" s="893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93">
        <f>'[10]CONSOL. NNA ABRIL 2021'!I226:J226+'[10]CONSOL. NNA MAYO 2021'!I226:J226+'[10]CONSOL. NNA JUNIO 2021'!I226:J226</f>
        <v>182</v>
      </c>
      <c r="J226" s="893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134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93">
        <f>'[10]CONSOL. NNA ABRIL 2021'!I228:J228+'[10]CONSOL. NNA MAYO 2021'!I228:J228+'[10]CONSOL. NNA JUNIO 2021'!I228:J228</f>
        <v>52</v>
      </c>
      <c r="J228" s="893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93">
        <f>'[10]CONSOL. NNA ABRIL 2021'!I229:J229+'[10]CONSOL. NNA MAYO 2021'!I229:J229+'[10]CONSOL. NNA JUNIO 2021'!I229:J229</f>
        <v>1</v>
      </c>
      <c r="J229" s="893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93">
        <f>'[10]CONSOL. NNA ABRIL 2021'!I230:J230+'[10]CONSOL. NNA MAYO 2021'!I230:J230+'[10]CONSOL. NNA JUNIO 2021'!I230:J230</f>
        <v>81</v>
      </c>
      <c r="J230" s="893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93">
        <f>'[10]CONSOL. NNA ABRIL 2021'!I231:J231+'[10]CONSOL. NNA MAYO 2021'!I231:J231+'[10]CONSOL. NNA JUNIO 2021'!I231:J231</f>
        <v>0</v>
      </c>
      <c r="J231" s="893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181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93">
        <f>'[10]CONSOL. NNA ABRIL 2021'!I233:J233+'[10]CONSOL. NNA MAYO 2021'!I233:J233+'[10]CONSOL. NNA JUNIO 2021'!I233:J233</f>
        <v>40</v>
      </c>
      <c r="J233" s="893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93">
        <f>'[10]CONSOL. NNA ABRIL 2021'!I234:J234+'[10]CONSOL. NNA MAYO 2021'!I234:J234+'[10]CONSOL. NNA JUNIO 2021'!I234:J234</f>
        <v>0</v>
      </c>
      <c r="J234" s="893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93">
        <f>'[10]CONSOL. NNA ABRIL 2021'!I235:J235+'[10]CONSOL. NNA MAYO 2021'!I235:J235+'[10]CONSOL. NNA JUNIO 2021'!I235:J235</f>
        <v>123</v>
      </c>
      <c r="J235" s="893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93">
        <f>'[10]CONSOL. NNA ABRIL 2021'!I236:J236+'[10]CONSOL. NNA MAYO 2021'!I236:J236+'[10]CONSOL. NNA JUNIO 2021'!I236:J236</f>
        <v>18</v>
      </c>
      <c r="J236" s="893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120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93">
        <f>'[10]CONSOL. NNA ABRIL 2021'!I238:J238+'[10]CONSOL. NNA MAYO 2021'!I238:J238+'[10]CONSOL. NNA JUNIO 2021'!I238:J238</f>
        <v>18</v>
      </c>
      <c r="J238" s="893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93">
        <f>'[10]CONSOL. NNA ABRIL 2021'!I239:J239+'[10]CONSOL. NNA MAYO 2021'!I239:J239+'[10]CONSOL. NNA JUNIO 2021'!I239:J239</f>
        <v>11</v>
      </c>
      <c r="J239" s="893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93">
        <f>'[10]CONSOL. NNA ABRIL 2021'!I240:J240+'[10]CONSOL. NNA MAYO 2021'!I240:J240+'[10]CONSOL. NNA JUNIO 2021'!I240:J240</f>
        <v>91</v>
      </c>
      <c r="J240" s="893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93">
        <f>'[10]CONSOL. NNA ABRIL 2021'!I241:J241+'[10]CONSOL. NNA MAYO 2021'!I241:J241+'[10]CONSOL. NNA JUNIO 2021'!I241:J241</f>
        <v>0</v>
      </c>
      <c r="J241" s="893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93">
        <f>'[10]CONSOL. NNA ABRIL 2021'!I243:J243+'[10]CONSOL. NNA MAYO 2021'!I243:J243+'[10]CONSOL. NNA JUNIO 2021'!I243:J243</f>
        <v>0</v>
      </c>
      <c r="J243" s="893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93">
        <f>'[10]CONSOL. NNA ABRIL 2021'!I244:J244+'[10]CONSOL. NNA MAYO 2021'!I244:J244+'[10]CONSOL. NNA JUNIO 2021'!I244:J244</f>
        <v>0</v>
      </c>
      <c r="J244" s="893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93">
        <f>'[10]CONSOL. NNA ABRIL 2021'!I245:J245+'[10]CONSOL. NNA MAYO 2021'!I245:J245+'[10]CONSOL. NNA JUNIO 2021'!I245:J245</f>
        <v>0</v>
      </c>
      <c r="J245" s="893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1541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R258"/>
  <sheetViews>
    <sheetView showGridLines="0" showRowColHeaders="0" showZeros="0" topLeftCell="C1" zoomScaleNormal="100" zoomScaleSheetLayoutView="75" workbookViewId="0">
      <selection activeCell="J16" sqref="J16:K16"/>
    </sheetView>
  </sheetViews>
  <sheetFormatPr baseColWidth="10" defaultColWidth="11.42578125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 t="s">
        <v>255</v>
      </c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256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257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 t="s">
        <v>258</v>
      </c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76</v>
      </c>
      <c r="G10" s="962"/>
      <c r="H10" s="963">
        <f>SUM(F10:G11)</f>
        <v>76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12</v>
      </c>
      <c r="I15" s="471">
        <f>SUM(I16:I17)</f>
        <v>0</v>
      </c>
      <c r="J15" s="955">
        <f>H15+I15</f>
        <v>12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f>'[11]cons. abril '!H16+'[11]cons. mayo'!H16+'[11]cons. junio'!H16</f>
        <v>9</v>
      </c>
      <c r="I16" s="394">
        <f>'[11]cons. abril '!I16+'[11]cons. mayo'!I16+'[11]cons. junio'!I16</f>
        <v>0</v>
      </c>
      <c r="J16" s="891">
        <f>(H16+I16)</f>
        <v>9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>
        <f>'[11]cons. abril '!H17+'[11]cons. mayo'!H17+'[11]cons. junio'!H17</f>
        <v>3</v>
      </c>
      <c r="I17" s="394">
        <f>'[11]cons. abril '!I17+'[11]cons. mayo'!I17+'[11]cons. junio'!I17</f>
        <v>0</v>
      </c>
      <c r="J17" s="886">
        <f>(H17+I17)</f>
        <v>3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7</v>
      </c>
      <c r="G21" s="941"/>
      <c r="H21" s="941"/>
      <c r="I21" s="942"/>
      <c r="J21" s="943">
        <f>(J23+J28+J34+J38+J43+J55+J70+J72+J78)</f>
        <v>29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25</v>
      </c>
      <c r="G22" s="410">
        <f>(G23+G28+G34+G38+G43+G55+G70+G72+G77+G78)</f>
        <v>4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394">
        <f>'[11]cons. abril '!F24+'[11]cons. mayo'!F24+'[11]cons. junio'!F24</f>
        <v>0</v>
      </c>
      <c r="G24" s="394">
        <f>'[11]cons. abril '!G24+'[11]cons. mayo'!G24+'[11]cons. junio'!G24</f>
        <v>0</v>
      </c>
      <c r="H24" s="394">
        <f>'[11]cons. abril '!H24+'[11]cons. mayo'!H24+'[11]cons. junio'!H24</f>
        <v>0</v>
      </c>
      <c r="I24" s="394">
        <f>'[11]cons. abril '!I24+'[11]cons. mayo'!I24+'[11]cons. junio'!I24</f>
        <v>0</v>
      </c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394">
        <f>'[11]cons. abril '!F25+'[11]cons. mayo'!F25+'[11]cons. junio'!F25</f>
        <v>0</v>
      </c>
      <c r="G25" s="394">
        <f>'[11]cons. abril '!G25+'[11]cons. mayo'!G25+'[11]cons. junio'!G25</f>
        <v>0</v>
      </c>
      <c r="H25" s="394">
        <f>'[11]cons. abril '!H25+'[11]cons. mayo'!H25+'[11]cons. junio'!H25</f>
        <v>0</v>
      </c>
      <c r="I25" s="394">
        <f>'[11]cons. abril '!I25+'[11]cons. mayo'!I25+'[11]cons. junio'!I25</f>
        <v>0</v>
      </c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394">
        <f>'[11]cons. abril '!F26+'[11]cons. mayo'!F26+'[11]cons. junio'!F26</f>
        <v>0</v>
      </c>
      <c r="G26" s="394">
        <f>'[11]cons. abril '!G26+'[11]cons. mayo'!G26+'[11]cons. junio'!G26</f>
        <v>0</v>
      </c>
      <c r="H26" s="394">
        <f>'[11]cons. abril '!H26+'[11]cons. mayo'!H26+'[11]cons. junio'!H26</f>
        <v>0</v>
      </c>
      <c r="I26" s="394">
        <f>'[11]cons. abril '!I26+'[11]cons. mayo'!I26+'[11]cons. junio'!I26</f>
        <v>0</v>
      </c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394">
        <f>'[11]cons. abril '!F27+'[11]cons. mayo'!F27+'[11]cons. junio'!F27</f>
        <v>0</v>
      </c>
      <c r="G27" s="394">
        <f>'[11]cons. abril '!G27+'[11]cons. mayo'!G27+'[11]cons. junio'!G27</f>
        <v>0</v>
      </c>
      <c r="H27" s="394">
        <f>'[11]cons. abril '!H27+'[11]cons. mayo'!H27+'[11]cons. junio'!H27</f>
        <v>0</v>
      </c>
      <c r="I27" s="394">
        <f>'[11]cons. abril '!I27+'[11]cons. mayo'!I27+'[11]cons. junio'!I27</f>
        <v>0</v>
      </c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6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6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394">
        <f>'[11]cons. abril '!F29+'[11]cons. mayo'!F29+'[11]cons. junio'!F29</f>
        <v>0</v>
      </c>
      <c r="G29" s="394">
        <f>'[11]cons. abril '!G29+'[11]cons. mayo'!G29+'[11]cons. junio'!G29</f>
        <v>0</v>
      </c>
      <c r="H29" s="394">
        <f>'[11]cons. abril '!H29+'[11]cons. mayo'!H29+'[11]cons. junio'!H29</f>
        <v>0</v>
      </c>
      <c r="I29" s="394">
        <f>'[11]cons. abril '!I29+'[11]cons. mayo'!I29+'[11]cons. junio'!I29</f>
        <v>0</v>
      </c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394">
        <f>'[11]cons. abril '!F30+'[11]cons. mayo'!F30+'[11]cons. junio'!F30</f>
        <v>4</v>
      </c>
      <c r="G30" s="394">
        <f>'[11]cons. abril '!G30+'[11]cons. mayo'!G30+'[11]cons. junio'!G30</f>
        <v>0</v>
      </c>
      <c r="H30" s="394">
        <f>'[11]cons. abril '!H30+'[11]cons. mayo'!H30+'[11]cons. junio'!H30</f>
        <v>0</v>
      </c>
      <c r="I30" s="394">
        <f>'[11]cons. abril '!I30+'[11]cons. mayo'!I30+'[11]cons. junio'!I30</f>
        <v>0</v>
      </c>
      <c r="J30" s="418">
        <f t="shared" si="0"/>
        <v>4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394">
        <f>'[11]cons. abril '!F31+'[11]cons. mayo'!F31+'[11]cons. junio'!F31</f>
        <v>2</v>
      </c>
      <c r="G31" s="394">
        <f>'[11]cons. abril '!G31+'[11]cons. mayo'!G31+'[11]cons. junio'!G31</f>
        <v>0</v>
      </c>
      <c r="H31" s="394">
        <f>'[11]cons. abril '!H31+'[11]cons. mayo'!H31+'[11]cons. junio'!H31</f>
        <v>0</v>
      </c>
      <c r="I31" s="394">
        <f>'[11]cons. abril '!I31+'[11]cons. mayo'!I31+'[11]cons. junio'!I31</f>
        <v>0</v>
      </c>
      <c r="J31" s="418">
        <f t="shared" si="0"/>
        <v>2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394">
        <f>'[11]cons. abril '!F32+'[11]cons. mayo'!F32+'[11]cons. junio'!F32</f>
        <v>0</v>
      </c>
      <c r="G32" s="394">
        <f>'[11]cons. abril '!G32+'[11]cons. mayo'!G32+'[11]cons. junio'!G32</f>
        <v>0</v>
      </c>
      <c r="H32" s="394">
        <f>'[11]cons. abril '!H32+'[11]cons. mayo'!H32+'[11]cons. junio'!H32</f>
        <v>0</v>
      </c>
      <c r="I32" s="394">
        <f>'[11]cons. abril '!I32+'[11]cons. mayo'!I32+'[11]cons. junio'!I32</f>
        <v>0</v>
      </c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394">
        <f>'[11]cons. abril '!F33+'[11]cons. mayo'!F33+'[11]cons. junio'!F33</f>
        <v>0</v>
      </c>
      <c r="G33" s="394">
        <f>'[11]cons. abril '!G33+'[11]cons. mayo'!G33+'[11]cons. junio'!G33</f>
        <v>0</v>
      </c>
      <c r="H33" s="394">
        <f>'[11]cons. abril '!H33+'[11]cons. mayo'!H33+'[11]cons. junio'!H33</f>
        <v>0</v>
      </c>
      <c r="I33" s="394">
        <f>'[11]cons. abril '!I33+'[11]cons. mayo'!I33+'[11]cons. junio'!I33</f>
        <v>0</v>
      </c>
      <c r="J33" s="418">
        <f t="shared" si="0"/>
        <v>0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5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5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394">
        <f>'[11]cons. abril '!F35+'[11]cons. mayo'!F35+'[11]cons. junio'!F35</f>
        <v>1</v>
      </c>
      <c r="G35" s="394">
        <f>'[11]cons. abril '!G35+'[11]cons. mayo'!G35+'[11]cons. junio'!G35</f>
        <v>0</v>
      </c>
      <c r="H35" s="394">
        <f>'[11]cons. abril '!H35+'[11]cons. mayo'!H35+'[11]cons. junio'!H35</f>
        <v>0</v>
      </c>
      <c r="I35" s="394">
        <f>'[11]cons. abril '!I35+'[11]cons. mayo'!I35+'[11]cons. junio'!I35</f>
        <v>0</v>
      </c>
      <c r="J35" s="427">
        <f t="shared" ref="J35:J54" si="1">SUM(F35:I35)</f>
        <v>1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394">
        <f>'[11]cons. abril '!F36+'[11]cons. mayo'!F36+'[11]cons. junio'!F36</f>
        <v>3</v>
      </c>
      <c r="G36" s="394">
        <f>'[11]cons. abril '!G36+'[11]cons. mayo'!G36+'[11]cons. junio'!G36</f>
        <v>0</v>
      </c>
      <c r="H36" s="394">
        <f>'[11]cons. abril '!H36+'[11]cons. mayo'!H36+'[11]cons. junio'!H36</f>
        <v>0</v>
      </c>
      <c r="I36" s="394">
        <f>'[11]cons. abril '!I36+'[11]cons. mayo'!I36+'[11]cons. junio'!I36</f>
        <v>0</v>
      </c>
      <c r="J36" s="427">
        <f>SUM(F36:I36)</f>
        <v>3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394">
        <f>'[11]cons. abril '!F37+'[11]cons. mayo'!F37+'[11]cons. junio'!F37</f>
        <v>1</v>
      </c>
      <c r="G37" s="394">
        <f>'[11]cons. abril '!G37+'[11]cons. mayo'!G37+'[11]cons. junio'!G37</f>
        <v>0</v>
      </c>
      <c r="H37" s="394">
        <f>'[11]cons. abril '!H37+'[11]cons. mayo'!H37+'[11]cons. junio'!H37</f>
        <v>0</v>
      </c>
      <c r="I37" s="394">
        <f>'[11]cons. abril '!I37+'[11]cons. mayo'!I37+'[11]cons. junio'!I37</f>
        <v>0</v>
      </c>
      <c r="J37" s="427">
        <f>SUM(F37:I37)</f>
        <v>1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0</v>
      </c>
      <c r="H38" s="421">
        <f>SUM(H39:H42)</f>
        <v>0</v>
      </c>
      <c r="I38" s="421">
        <f>SUM(I39:I42)</f>
        <v>0</v>
      </c>
      <c r="J38" s="414">
        <f t="shared" si="1"/>
        <v>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394"/>
      <c r="G39" s="394"/>
      <c r="H39" s="394"/>
      <c r="I39" s="394"/>
      <c r="J39" s="427">
        <f t="shared" si="1"/>
        <v>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394"/>
      <c r="G40" s="394"/>
      <c r="H40" s="394"/>
      <c r="I40" s="394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394"/>
      <c r="G41" s="394"/>
      <c r="H41" s="394"/>
      <c r="I41" s="394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394"/>
      <c r="G42" s="394"/>
      <c r="H42" s="394"/>
      <c r="I42" s="394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4</v>
      </c>
      <c r="H43" s="421">
        <f>SUM(H44:H54)</f>
        <v>0</v>
      </c>
      <c r="I43" s="421">
        <f>SUM(I44:I54)</f>
        <v>0</v>
      </c>
      <c r="J43" s="433">
        <f>SUM(F43:I43)</f>
        <v>4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394">
        <f>'[11]cons. abril '!F44+'[11]cons. mayo'!F44+'[11]cons. junio'!F44</f>
        <v>0</v>
      </c>
      <c r="G44" s="394">
        <f>'[11]cons. abril '!G44+'[11]cons. mayo'!G44+'[11]cons. junio'!G44</f>
        <v>1</v>
      </c>
      <c r="H44" s="394">
        <f>'[11]cons. abril '!H44+'[11]cons. mayo'!H44+'[11]cons. junio'!H44</f>
        <v>0</v>
      </c>
      <c r="I44" s="394">
        <f>'[11]cons. abril '!I44+'[11]cons. mayo'!I44+'[11]cons. junio'!I44</f>
        <v>0</v>
      </c>
      <c r="J44" s="427">
        <f>SUM(F44:I44)</f>
        <v>1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394">
        <f>'[11]cons. abril '!F45+'[11]cons. mayo'!F45+'[11]cons. junio'!F45</f>
        <v>0</v>
      </c>
      <c r="G45" s="394">
        <f>'[11]cons. abril '!G45+'[11]cons. mayo'!G45+'[11]cons. junio'!G45</f>
        <v>0</v>
      </c>
      <c r="H45" s="394">
        <f>'[11]cons. abril '!H45+'[11]cons. mayo'!H45+'[11]cons. junio'!H45</f>
        <v>0</v>
      </c>
      <c r="I45" s="394">
        <f>'[11]cons. abril '!I45+'[11]cons. mayo'!I45+'[11]cons. junio'!I45</f>
        <v>0</v>
      </c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394">
        <f>'[11]cons. abril '!F46+'[11]cons. mayo'!F46+'[11]cons. junio'!F46</f>
        <v>0</v>
      </c>
      <c r="G46" s="394">
        <f>'[11]cons. abril '!G46+'[11]cons. mayo'!G46+'[11]cons. junio'!G46</f>
        <v>0</v>
      </c>
      <c r="H46" s="394">
        <f>'[11]cons. abril '!H46+'[11]cons. mayo'!H46+'[11]cons. junio'!H46</f>
        <v>0</v>
      </c>
      <c r="I46" s="394">
        <f>'[11]cons. abril '!I46+'[11]cons. mayo'!I46+'[11]cons. junio'!I46</f>
        <v>0</v>
      </c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394">
        <f>'[11]cons. abril '!F47+'[11]cons. mayo'!F47+'[11]cons. junio'!F47</f>
        <v>0</v>
      </c>
      <c r="G47" s="394">
        <f>'[11]cons. abril '!G47+'[11]cons. mayo'!G47+'[11]cons. junio'!G47</f>
        <v>1</v>
      </c>
      <c r="H47" s="394">
        <f>'[11]cons. abril '!H47+'[11]cons. mayo'!H47+'[11]cons. junio'!H47</f>
        <v>0</v>
      </c>
      <c r="I47" s="394">
        <f>'[11]cons. abril '!I47+'[11]cons. mayo'!I47+'[11]cons. junio'!I47</f>
        <v>0</v>
      </c>
      <c r="J47" s="427">
        <f t="shared" si="1"/>
        <v>1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394">
        <f>'[11]cons. abril '!F48+'[11]cons. mayo'!F48+'[11]cons. junio'!F48</f>
        <v>0</v>
      </c>
      <c r="G48" s="394">
        <f>'[11]cons. abril '!G48+'[11]cons. mayo'!G48+'[11]cons. junio'!G48</f>
        <v>0</v>
      </c>
      <c r="H48" s="394">
        <f>'[11]cons. abril '!H48+'[11]cons. mayo'!H48+'[11]cons. junio'!H48</f>
        <v>0</v>
      </c>
      <c r="I48" s="394">
        <f>'[11]cons. abril '!I48+'[11]cons. mayo'!I48+'[11]cons. junio'!I48</f>
        <v>0</v>
      </c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394">
        <f>'[11]cons. abril '!F49+'[11]cons. mayo'!F49+'[11]cons. junio'!F49</f>
        <v>0</v>
      </c>
      <c r="G49" s="394">
        <f>'[11]cons. abril '!G49+'[11]cons. mayo'!G49+'[11]cons. junio'!G49</f>
        <v>1</v>
      </c>
      <c r="H49" s="394">
        <f>'[11]cons. abril '!H49+'[11]cons. mayo'!H49+'[11]cons. junio'!H49</f>
        <v>0</v>
      </c>
      <c r="I49" s="394">
        <f>'[11]cons. abril '!I49+'[11]cons. mayo'!I49+'[11]cons. junio'!I49</f>
        <v>0</v>
      </c>
      <c r="J49" s="437">
        <f t="shared" si="1"/>
        <v>1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394">
        <f>'[11]cons. abril '!F50+'[11]cons. mayo'!F50+'[11]cons. junio'!F50</f>
        <v>0</v>
      </c>
      <c r="G50" s="394">
        <f>'[11]cons. abril '!G50+'[11]cons. mayo'!G50+'[11]cons. junio'!G50</f>
        <v>1</v>
      </c>
      <c r="H50" s="394">
        <f>'[11]cons. abril '!H50+'[11]cons. mayo'!H50+'[11]cons. junio'!H50</f>
        <v>0</v>
      </c>
      <c r="I50" s="394">
        <f>'[11]cons. abril '!I50+'[11]cons. mayo'!I50+'[11]cons. junio'!I50</f>
        <v>0</v>
      </c>
      <c r="J50" s="437">
        <f t="shared" si="1"/>
        <v>1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394">
        <f>'[11]cons. abril '!F51+'[11]cons. mayo'!F51+'[11]cons. junio'!F51</f>
        <v>0</v>
      </c>
      <c r="G51" s="394">
        <f>'[11]cons. abril '!G51+'[11]cons. mayo'!G51+'[11]cons. junio'!G51</f>
        <v>0</v>
      </c>
      <c r="H51" s="394">
        <f>'[11]cons. abril '!H51+'[11]cons. mayo'!H51+'[11]cons. junio'!H51</f>
        <v>0</v>
      </c>
      <c r="I51" s="394">
        <f>'[11]cons. abril '!I51+'[11]cons. mayo'!I51+'[11]cons. junio'!I51</f>
        <v>0</v>
      </c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394">
        <f>'[11]cons. abril '!F52+'[11]cons. mayo'!F52+'[11]cons. junio'!F52</f>
        <v>0</v>
      </c>
      <c r="G52" s="394">
        <f>'[11]cons. abril '!G52+'[11]cons. mayo'!G52+'[11]cons. junio'!G52</f>
        <v>0</v>
      </c>
      <c r="H52" s="394">
        <f>'[11]cons. abril '!H52+'[11]cons. mayo'!H52+'[11]cons. junio'!H52</f>
        <v>0</v>
      </c>
      <c r="I52" s="394">
        <f>'[11]cons. abril '!I52+'[11]cons. mayo'!I52+'[11]cons. junio'!I52</f>
        <v>0</v>
      </c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394">
        <f>'[11]cons. abril '!F53+'[11]cons. mayo'!F53+'[11]cons. junio'!F53</f>
        <v>0</v>
      </c>
      <c r="G53" s="394">
        <f>'[11]cons. abril '!G53+'[11]cons. mayo'!G53+'[11]cons. junio'!G53</f>
        <v>0</v>
      </c>
      <c r="H53" s="394">
        <f>'[11]cons. abril '!H53+'[11]cons. mayo'!H53+'[11]cons. junio'!H53</f>
        <v>0</v>
      </c>
      <c r="I53" s="394">
        <f>'[11]cons. abril '!I53+'[11]cons. mayo'!I53+'[11]cons. junio'!I53</f>
        <v>0</v>
      </c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394">
        <f>'[11]cons. abril '!F54+'[11]cons. mayo'!F54+'[11]cons. junio'!F54</f>
        <v>0</v>
      </c>
      <c r="G54" s="394">
        <f>'[11]cons. abril '!G54+'[11]cons. mayo'!G54+'[11]cons. junio'!G54</f>
        <v>0</v>
      </c>
      <c r="H54" s="394">
        <f>'[11]cons. abril '!H54+'[11]cons. mayo'!H54+'[11]cons. junio'!H54</f>
        <v>0</v>
      </c>
      <c r="I54" s="394">
        <f>'[11]cons. abril '!I54+'[11]cons. mayo'!I54+'[11]cons. junio'!I54</f>
        <v>0</v>
      </c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0</v>
      </c>
      <c r="H55" s="442">
        <f>SUM(H56:H64)</f>
        <v>0</v>
      </c>
      <c r="I55" s="442">
        <f>SUM(I56:I64)</f>
        <v>0</v>
      </c>
      <c r="J55" s="433">
        <f>SUM(F55:F55:I55)</f>
        <v>0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394">
        <f>'[11]cons. abril '!F56+'[11]cons. mayo'!F56+'[11]cons. junio'!F56</f>
        <v>0</v>
      </c>
      <c r="G56" s="394">
        <f>'[11]cons. abril '!G56+'[11]cons. mayo'!G56+'[11]cons. junio'!G56</f>
        <v>0</v>
      </c>
      <c r="H56" s="394">
        <f>'[11]cons. abril '!H56+'[11]cons. mayo'!H56+'[11]cons. junio'!H56</f>
        <v>0</v>
      </c>
      <c r="I56" s="394">
        <f>'[11]cons. abril '!I56+'[11]cons. mayo'!I56+'[11]cons. junio'!I56</f>
        <v>0</v>
      </c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394">
        <f>'[11]cons. abril '!F57+'[11]cons. mayo'!F57+'[11]cons. junio'!F57</f>
        <v>0</v>
      </c>
      <c r="G57" s="394">
        <f>'[11]cons. abril '!G57+'[11]cons. mayo'!G57+'[11]cons. junio'!G57</f>
        <v>0</v>
      </c>
      <c r="H57" s="394">
        <f>'[11]cons. abril '!H57+'[11]cons. mayo'!H57+'[11]cons. junio'!H57</f>
        <v>0</v>
      </c>
      <c r="I57" s="394">
        <f>'[11]cons. abril '!I57+'[11]cons. mayo'!I57+'[11]cons. junio'!I57</f>
        <v>0</v>
      </c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394">
        <f>'[11]cons. abril '!F58+'[11]cons. mayo'!F58+'[11]cons. junio'!F58</f>
        <v>0</v>
      </c>
      <c r="G58" s="394">
        <f>'[11]cons. abril '!G58+'[11]cons. mayo'!G58+'[11]cons. junio'!G58</f>
        <v>0</v>
      </c>
      <c r="H58" s="394">
        <f>'[11]cons. abril '!H58+'[11]cons. mayo'!H58+'[11]cons. junio'!H58</f>
        <v>0</v>
      </c>
      <c r="I58" s="394">
        <f>'[11]cons. abril '!I58+'[11]cons. mayo'!I58+'[11]cons. junio'!I58</f>
        <v>0</v>
      </c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394">
        <f>'[11]cons. abril '!F59+'[11]cons. mayo'!F59+'[11]cons. junio'!F59</f>
        <v>0</v>
      </c>
      <c r="G59" s="394">
        <f>'[11]cons. abril '!G59+'[11]cons. mayo'!G59+'[11]cons. junio'!G59</f>
        <v>0</v>
      </c>
      <c r="H59" s="394">
        <f>'[11]cons. abril '!H59+'[11]cons. mayo'!H59+'[11]cons. junio'!H59</f>
        <v>0</v>
      </c>
      <c r="I59" s="394">
        <f>'[11]cons. abril '!I59+'[11]cons. mayo'!I59+'[11]cons. junio'!I59</f>
        <v>0</v>
      </c>
      <c r="J59" s="403">
        <f>(I59+H59+G59+F59)</f>
        <v>0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394">
        <f>'[11]cons. abril '!F60+'[11]cons. mayo'!F60+'[11]cons. junio'!F60</f>
        <v>0</v>
      </c>
      <c r="G60" s="394">
        <f>'[11]cons. abril '!G60+'[11]cons. mayo'!G60+'[11]cons. junio'!G60</f>
        <v>0</v>
      </c>
      <c r="H60" s="394">
        <f>'[11]cons. abril '!H60+'[11]cons. mayo'!H60+'[11]cons. junio'!H60</f>
        <v>0</v>
      </c>
      <c r="I60" s="394">
        <f>'[11]cons. abril '!I60+'[11]cons. mayo'!I60+'[11]cons. junio'!I60</f>
        <v>0</v>
      </c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394">
        <f>'[11]cons. abril '!F61+'[11]cons. mayo'!F61+'[11]cons. junio'!F61</f>
        <v>0</v>
      </c>
      <c r="G61" s="394">
        <f>'[11]cons. abril '!G61+'[11]cons. mayo'!G61+'[11]cons. junio'!G61</f>
        <v>0</v>
      </c>
      <c r="H61" s="394">
        <f>'[11]cons. abril '!H61+'[11]cons. mayo'!H61+'[11]cons. junio'!H61</f>
        <v>0</v>
      </c>
      <c r="I61" s="394">
        <f>'[11]cons. abril '!I61+'[11]cons. mayo'!I61+'[11]cons. junio'!I61</f>
        <v>0</v>
      </c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394">
        <f>'[11]cons. abril '!F62+'[11]cons. mayo'!F62+'[11]cons. junio'!F62</f>
        <v>0</v>
      </c>
      <c r="G62" s="394">
        <f>'[11]cons. abril '!G62+'[11]cons. mayo'!G62+'[11]cons. junio'!G62</f>
        <v>0</v>
      </c>
      <c r="H62" s="394">
        <f>'[11]cons. abril '!H62+'[11]cons. mayo'!H62+'[11]cons. junio'!H62</f>
        <v>0</v>
      </c>
      <c r="I62" s="394">
        <f>'[11]cons. abril '!I62+'[11]cons. mayo'!I62+'[11]cons. junio'!I62</f>
        <v>0</v>
      </c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394">
        <f>'[11]cons. abril '!F63+'[11]cons. mayo'!F63+'[11]cons. junio'!F63</f>
        <v>0</v>
      </c>
      <c r="G63" s="394">
        <f>'[11]cons. abril '!G63+'[11]cons. mayo'!G63+'[11]cons. junio'!G63</f>
        <v>0</v>
      </c>
      <c r="H63" s="394">
        <f>'[11]cons. abril '!H63+'[11]cons. mayo'!H63+'[11]cons. junio'!H63</f>
        <v>0</v>
      </c>
      <c r="I63" s="394">
        <f>'[11]cons. abril '!I63+'[11]cons. mayo'!I63+'[11]cons. junio'!I63</f>
        <v>0</v>
      </c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394">
        <f>'[11]cons. abril '!F64+'[11]cons. mayo'!F64+'[11]cons. junio'!F64</f>
        <v>0</v>
      </c>
      <c r="G64" s="394">
        <f>'[11]cons. abril '!G64+'[11]cons. mayo'!G64+'[11]cons. junio'!G64</f>
        <v>0</v>
      </c>
      <c r="H64" s="394">
        <f>'[11]cons. abril '!H64+'[11]cons. mayo'!H64+'[11]cons. junio'!H64</f>
        <v>0</v>
      </c>
      <c r="I64" s="394">
        <f>'[11]cons. abril '!I64+'[11]cons. mayo'!I64+'[11]cons. junio'!I64</f>
        <v>0</v>
      </c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12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5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5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394">
        <f>'[11]cons. abril '!F71+'[11]cons. mayo'!F71+'[11]cons. junio'!F71</f>
        <v>5</v>
      </c>
      <c r="G71" s="394">
        <f>'[11]cons. abril '!G71+'[11]cons. mayo'!G71+'[11]cons. junio'!G71</f>
        <v>0</v>
      </c>
      <c r="H71" s="394">
        <f>'[11]cons. abril '!H71+'[11]cons. mayo'!H71+'[11]cons. junio'!H71</f>
        <v>0</v>
      </c>
      <c r="I71" s="394">
        <f>'[11]cons. abril '!I71+'[11]cons. mayo'!I71+'[11]cons. junio'!I71</f>
        <v>0</v>
      </c>
      <c r="J71" s="437">
        <f>SUM(F71:I71)</f>
        <v>5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1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1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394">
        <f>'[11]cons. abril '!F73+'[11]cons. mayo'!F73+'[11]cons. junio'!F73</f>
        <v>0</v>
      </c>
      <c r="G73" s="394">
        <f>'[11]cons. abril '!G73+'[11]cons. mayo'!G73+'[11]cons. junio'!G73</f>
        <v>0</v>
      </c>
      <c r="H73" s="394">
        <f>'[11]cons. abril '!H73+'[11]cons. mayo'!H73+'[11]cons. junio'!H73</f>
        <v>0</v>
      </c>
      <c r="I73" s="394">
        <f>'[11]cons. abril '!I73+'[11]cons. mayo'!I73+'[11]cons. junio'!I73</f>
        <v>0</v>
      </c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394">
        <f>'[11]cons. abril '!F74+'[11]cons. mayo'!F74+'[11]cons. junio'!F74</f>
        <v>1</v>
      </c>
      <c r="G74" s="394">
        <f>'[11]cons. abril '!G74+'[11]cons. mayo'!G74+'[11]cons. junio'!G74</f>
        <v>0</v>
      </c>
      <c r="H74" s="394">
        <f>'[11]cons. abril '!H74+'[11]cons. mayo'!H74+'[11]cons. junio'!H74</f>
        <v>0</v>
      </c>
      <c r="I74" s="394">
        <f>'[11]cons. abril '!I74+'[11]cons. mayo'!I74+'[11]cons. junio'!I74</f>
        <v>0</v>
      </c>
      <c r="J74" s="437">
        <f t="shared" si="2"/>
        <v>1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394">
        <f>'[11]cons. abril '!F75+'[11]cons. mayo'!F75+'[11]cons. junio'!F75</f>
        <v>0</v>
      </c>
      <c r="G75" s="394">
        <f>'[11]cons. abril '!G75+'[11]cons. mayo'!G75+'[11]cons. junio'!G75</f>
        <v>0</v>
      </c>
      <c r="H75" s="394">
        <f>'[11]cons. abril '!H75+'[11]cons. mayo'!H75+'[11]cons. junio'!H75</f>
        <v>0</v>
      </c>
      <c r="I75" s="394">
        <f>'[11]cons. abril '!I75+'[11]cons. mayo'!I75+'[11]cons. junio'!I75</f>
        <v>0</v>
      </c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66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394">
        <f>'[11]cons. abril '!F77+'[11]cons. mayo'!F77+'[11]cons. junio'!F77</f>
        <v>0</v>
      </c>
      <c r="G77" s="394">
        <f>'[11]cons. abril '!G77+'[11]cons. mayo'!G77+'[11]cons. junio'!G77</f>
        <v>0</v>
      </c>
      <c r="H77" s="394">
        <f>'[11]cons. abril '!H77+'[11]cons. mayo'!H77+'[11]cons. junio'!H77</f>
        <v>0</v>
      </c>
      <c r="I77" s="394">
        <f>'[11]cons. abril '!I77+'[11]cons. mayo'!I77+'[11]cons. junio'!I77</f>
        <v>0</v>
      </c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8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8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394">
        <f>'[11]cons. abril '!F79+'[11]cons. mayo'!F79+'[11]cons. junio'!F79</f>
        <v>0</v>
      </c>
      <c r="G79" s="394">
        <f>'[11]cons. abril '!G79+'[11]cons. mayo'!G79+'[11]cons. junio'!G79</f>
        <v>0</v>
      </c>
      <c r="H79" s="394">
        <f>'[11]cons. abril '!H79+'[11]cons. mayo'!H79+'[11]cons. junio'!H79</f>
        <v>0</v>
      </c>
      <c r="I79" s="394">
        <f>'[11]cons. abril '!I79+'[11]cons. mayo'!I79+'[11]cons. junio'!I79</f>
        <v>0</v>
      </c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394">
        <f>'[11]cons. abril '!F80+'[11]cons. mayo'!F80+'[11]cons. junio'!F80</f>
        <v>4</v>
      </c>
      <c r="G80" s="394">
        <f>'[11]cons. abril '!G80+'[11]cons. mayo'!G80+'[11]cons. junio'!G80</f>
        <v>0</v>
      </c>
      <c r="H80" s="394">
        <f>'[11]cons. abril '!H80+'[11]cons. mayo'!H80+'[11]cons. junio'!H80</f>
        <v>0</v>
      </c>
      <c r="I80" s="394">
        <f>'[11]cons. abril '!I80+'[11]cons. mayo'!I80+'[11]cons. junio'!I80</f>
        <v>0</v>
      </c>
      <c r="J80" s="468">
        <f>SUM(F80:I80)</f>
        <v>4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394">
        <f>'[11]cons. abril '!F81+'[11]cons. mayo'!F81+'[11]cons. junio'!F81</f>
        <v>0</v>
      </c>
      <c r="G81" s="394">
        <f>'[11]cons. abril '!G81+'[11]cons. mayo'!G81+'[11]cons. junio'!G81</f>
        <v>0</v>
      </c>
      <c r="H81" s="394">
        <f>'[11]cons. abril '!H81+'[11]cons. mayo'!H81+'[11]cons. junio'!H81</f>
        <v>0</v>
      </c>
      <c r="I81" s="394">
        <f>'[11]cons. abril '!I81+'[11]cons. mayo'!I81+'[11]cons. junio'!I81</f>
        <v>0</v>
      </c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394">
        <f>'[11]cons. abril '!F82+'[11]cons. mayo'!F82+'[11]cons. junio'!F82</f>
        <v>0</v>
      </c>
      <c r="G82" s="394">
        <f>'[11]cons. abril '!G82+'[11]cons. mayo'!G82+'[11]cons. junio'!G82</f>
        <v>0</v>
      </c>
      <c r="H82" s="394">
        <f>'[11]cons. abril '!H82+'[11]cons. mayo'!H82+'[11]cons. junio'!H82</f>
        <v>0</v>
      </c>
      <c r="I82" s="394">
        <f>'[11]cons. abril '!I82+'[11]cons. mayo'!I82+'[11]cons. junio'!I82</f>
        <v>0</v>
      </c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394">
        <f>'[11]cons. abril '!F83+'[11]cons. mayo'!F83+'[11]cons. junio'!F83</f>
        <v>0</v>
      </c>
      <c r="G83" s="394">
        <f>'[11]cons. abril '!G83+'[11]cons. mayo'!G83+'[11]cons. junio'!G83</f>
        <v>0</v>
      </c>
      <c r="H83" s="394">
        <f>'[11]cons. abril '!H83+'[11]cons. mayo'!H83+'[11]cons. junio'!H83</f>
        <v>0</v>
      </c>
      <c r="I83" s="394">
        <f>'[11]cons. abril '!I83+'[11]cons. mayo'!I83+'[11]cons. junio'!I83</f>
        <v>0</v>
      </c>
      <c r="J83" s="468">
        <f t="shared" si="2"/>
        <v>0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394">
        <f>'[11]cons. abril '!F84+'[11]cons. mayo'!F84+'[11]cons. junio'!F84</f>
        <v>0</v>
      </c>
      <c r="G84" s="394">
        <f>'[11]cons. abril '!G84+'[11]cons. mayo'!G84+'[11]cons. junio'!G84</f>
        <v>0</v>
      </c>
      <c r="H84" s="394">
        <f>'[11]cons. abril '!H84+'[11]cons. mayo'!H84+'[11]cons. junio'!H84</f>
        <v>0</v>
      </c>
      <c r="I84" s="394">
        <f>'[11]cons. abril '!I84+'[11]cons. mayo'!I84+'[11]cons. junio'!I84</f>
        <v>0</v>
      </c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394">
        <f>'[11]cons. abril '!F85+'[11]cons. mayo'!F85+'[11]cons. junio'!F85</f>
        <v>4</v>
      </c>
      <c r="G85" s="394">
        <f>'[11]cons. abril '!G85+'[11]cons. mayo'!G85+'[11]cons. junio'!G85</f>
        <v>0</v>
      </c>
      <c r="H85" s="394">
        <f>'[11]cons. abril '!H85+'[11]cons. mayo'!H85+'[11]cons. junio'!H85</f>
        <v>0</v>
      </c>
      <c r="I85" s="394">
        <f>'[11]cons. abril '!I85+'[11]cons. mayo'!I85+'[11]cons. junio'!I85</f>
        <v>0</v>
      </c>
      <c r="J85" s="468">
        <f t="shared" si="2"/>
        <v>4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394">
        <f>'[11]cons. abril '!F86+'[11]cons. mayo'!F86+'[11]cons. junio'!F86</f>
        <v>0</v>
      </c>
      <c r="G86" s="394">
        <f>'[11]cons. abril '!G86+'[11]cons. mayo'!G86+'[11]cons. junio'!G86</f>
        <v>0</v>
      </c>
      <c r="H86" s="394">
        <f>'[11]cons. abril '!H86+'[11]cons. mayo'!H86+'[11]cons. junio'!H86</f>
        <v>0</v>
      </c>
      <c r="I86" s="394">
        <f>'[11]cons. abril '!I86+'[11]cons. mayo'!I86+'[11]cons. junio'!I86</f>
        <v>0</v>
      </c>
      <c r="J86" s="468">
        <f t="shared" si="2"/>
        <v>0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3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394">
        <f>'[11]cons. abril '!G91+'[11]cons. mayo'!G91+'[11]cons. junio'!G91</f>
        <v>0</v>
      </c>
      <c r="H91" s="872">
        <f>SUM(F91:G91)</f>
        <v>0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394">
        <f>'[11]cons. abril '!G92+'[11]cons. mayo'!G92+'[11]cons. junio'!G92</f>
        <v>2</v>
      </c>
      <c r="H92" s="872">
        <f>SUM(F92:G92)</f>
        <v>2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394">
        <f>'[11]cons. abril '!G93+'[11]cons. mayo'!G93+'[11]cons. junio'!G93</f>
        <v>0</v>
      </c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394">
        <f>'[11]cons. abril '!G94+'[11]cons. mayo'!G94+'[11]cons. junio'!G94</f>
        <v>1</v>
      </c>
      <c r="H94" s="872">
        <f>SUM(F94:G94)</f>
        <v>1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75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3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>
        <f>'[11]cons. abril '!I100:J100+'[11]cons. mayo'!I100:J100+'[11]cons. junio'!I100:J100</f>
        <v>0</v>
      </c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3">
        <f>'[11]cons. abril '!I101:J101+'[11]cons. mayo'!I101:J101+'[11]cons. junio'!I101:J101</f>
        <v>0</v>
      </c>
      <c r="J101" s="893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3">
        <f>'[11]cons. abril '!I102:J102+'[11]cons. mayo'!I102:J102+'[11]cons. junio'!I102:J102</f>
        <v>0</v>
      </c>
      <c r="J102" s="893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3">
        <f>'[11]cons. abril '!I103:J103+'[11]cons. mayo'!I103:J103+'[11]cons. junio'!I103:J103</f>
        <v>0</v>
      </c>
      <c r="J103" s="893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93">
        <f>'[11]cons. abril '!I104:J104+'[11]cons. mayo'!I104:J104+'[11]cons. junio'!I104:J104</f>
        <v>0</v>
      </c>
      <c r="J104" s="893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0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>
        <f>'[11]cons. abril '!I106:J106+'[11]cons. mayo'!I106:J106+'[11]cons. junio'!I106:J106</f>
        <v>0</v>
      </c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3">
        <f>'[11]cons. abril '!I107:J107+'[11]cons. mayo'!I107:J107+'[11]cons. junio'!I107:J107</f>
        <v>0</v>
      </c>
      <c r="J107" s="893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3">
        <f>'[11]cons. abril '!I108:J108+'[11]cons. mayo'!I108:J108+'[11]cons. junio'!I108:J108</f>
        <v>0</v>
      </c>
      <c r="J108" s="893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3">
        <f>'[11]cons. abril '!I109:J109+'[11]cons. mayo'!I109:J109+'[11]cons. junio'!I109:J109</f>
        <v>0</v>
      </c>
      <c r="J109" s="893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93">
        <f>'[11]cons. abril '!I110:J110+'[11]cons. mayo'!I110:J110+'[11]cons. junio'!I110:J110</f>
        <v>0</v>
      </c>
      <c r="J110" s="893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>
        <f>'[11]cons. abril '!I112:J112+'[11]cons. mayo'!I112:J112+'[11]cons. junio'!I112:J112</f>
        <v>0</v>
      </c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3">
        <f>'[11]cons. abril '!I113:J113+'[11]cons. mayo'!I113:J113+'[11]cons. junio'!I113:J113</f>
        <v>0</v>
      </c>
      <c r="J113" s="893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3">
        <f>'[11]cons. abril '!I114:J114+'[11]cons. mayo'!I114:J114+'[11]cons. junio'!I114:J114</f>
        <v>0</v>
      </c>
      <c r="J114" s="893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3">
        <f>'[11]cons. abril '!I115:J115+'[11]cons. mayo'!I115:J115+'[11]cons. junio'!I115:J115</f>
        <v>0</v>
      </c>
      <c r="J115" s="893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93">
        <f>'[11]cons. abril '!I116:J116+'[11]cons. mayo'!I116:J116+'[11]cons. junio'!I116:J116</f>
        <v>0</v>
      </c>
      <c r="J116" s="893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>
        <f>'[11]cons. abril '!I118:J118+'[11]cons. mayo'!I118:J118+'[11]cons. junio'!I118:J118</f>
        <v>0</v>
      </c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3">
        <f>'[11]cons. abril '!I119:J119+'[11]cons. mayo'!I119:J119+'[11]cons. junio'!I119:J119</f>
        <v>0</v>
      </c>
      <c r="J119" s="893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93">
        <f>'[11]cons. abril '!I120:J120+'[11]cons. mayo'!I120:J120+'[11]cons. junio'!I120:J120</f>
        <v>0</v>
      </c>
      <c r="J120" s="893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>
        <f>'[11]cons. abril '!I122:J122+'[11]cons. mayo'!I122:J122+'[11]cons. junio'!I122:J122</f>
        <v>0</v>
      </c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3">
        <f>'[11]cons. abril '!I123:J123+'[11]cons. mayo'!I123:J123+'[11]cons. junio'!I123:J123</f>
        <v>0</v>
      </c>
      <c r="J123" s="893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93">
        <f>'[11]cons. abril '!I124:J124+'[11]cons. mayo'!I124:J124+'[11]cons. junio'!I124:J124</f>
        <v>0</v>
      </c>
      <c r="J124" s="893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0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>
        <f>'[11]cons. abril '!I126:J126+'[11]cons. mayo'!I126:J126+'[11]cons. junio'!I126:J126</f>
        <v>0</v>
      </c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3">
        <f>'[11]cons. abril '!I127:J127+'[11]cons. mayo'!I127:J127+'[11]cons. junio'!I127:J127</f>
        <v>0</v>
      </c>
      <c r="J127" s="893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3">
        <f>'[11]cons. abril '!I128:J128+'[11]cons. mayo'!I128:J128+'[11]cons. junio'!I128:J128</f>
        <v>0</v>
      </c>
      <c r="J128" s="893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3">
        <f>'[11]cons. abril '!I129:J129+'[11]cons. mayo'!I129:J129+'[11]cons. junio'!I129:J129</f>
        <v>0</v>
      </c>
      <c r="J129" s="893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93">
        <f>'[11]cons. abril '!I130:J130+'[11]cons. mayo'!I130:J130+'[11]cons. junio'!I130:J130</f>
        <v>0</v>
      </c>
      <c r="J130" s="893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3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93">
        <f>'[11]cons. abril '!I132:J132+'[11]cons. mayo'!I132:J132+'[11]cons. junio'!I132:J132</f>
        <v>0</v>
      </c>
      <c r="J132" s="893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93">
        <f>'[11]cons. abril '!I133:J133+'[11]cons. mayo'!I133:J133+'[11]cons. junio'!I133:J133</f>
        <v>0</v>
      </c>
      <c r="J133" s="893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93">
        <f>'[11]cons. abril '!I134:J134+'[11]cons. mayo'!I134:J134+'[11]cons. junio'!I134:J134</f>
        <v>0</v>
      </c>
      <c r="J134" s="893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93">
        <f>'[11]cons. abril '!I135:J135+'[11]cons. mayo'!I135:J135+'[11]cons. junio'!I135:J135</f>
        <v>3</v>
      </c>
      <c r="J135" s="893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93">
        <f>'[11]cons. abril '!I136:J136+'[11]cons. mayo'!I136:J136+'[11]cons. junio'!I136:J136</f>
        <v>0</v>
      </c>
      <c r="J136" s="893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93">
        <f>'[11]cons. abril '!I139:J139+'[11]cons. mayo'!I139:J139+'[11]cons. junio'!I139:J139</f>
        <v>0</v>
      </c>
      <c r="J139" s="893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93">
        <f>'[11]cons. abril '!I140:J140+'[11]cons. mayo'!I140:J140+'[11]cons. junio'!I140:J140</f>
        <v>0</v>
      </c>
      <c r="J140" s="893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93">
        <f>'[11]cons. abril '!I141:J141+'[11]cons. mayo'!I141:J141+'[11]cons. junio'!I141:J141</f>
        <v>0</v>
      </c>
      <c r="J141" s="893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93">
        <f>'[11]cons. abril '!I142:J142+'[11]cons. mayo'!I142:J142+'[11]cons. junio'!I142:J142</f>
        <v>0</v>
      </c>
      <c r="J142" s="893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93">
        <f>'[11]cons. abril '!I144:J144+'[11]cons. mayo'!I144:J144+'[11]cons. junio'!I144:J144</f>
        <v>0</v>
      </c>
      <c r="J144" s="893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93">
        <f>'[11]cons. abril '!I145:J145+'[11]cons. mayo'!I145:J145+'[11]cons. junio'!I145:J145</f>
        <v>0</v>
      </c>
      <c r="J145" s="893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93">
        <f>'[11]cons. abril '!I146:J146+'[11]cons. mayo'!I146:J146+'[11]cons. junio'!I146:J146</f>
        <v>0</v>
      </c>
      <c r="J146" s="893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93">
        <f>'[11]cons. abril '!I147:J147+'[11]cons. mayo'!I147:J147+'[11]cons. junio'!I147:J147</f>
        <v>0</v>
      </c>
      <c r="J147" s="893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93">
        <f>'[11]cons. abril '!I149:J149+'[11]cons. mayo'!I149:J149+'[11]cons. junio'!I149:J149</f>
        <v>0</v>
      </c>
      <c r="J149" s="893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93">
        <f>'[11]cons. abril '!I150:J150+'[11]cons. mayo'!I150:J150+'[11]cons. junio'!I150:J150</f>
        <v>0</v>
      </c>
      <c r="J150" s="893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93">
        <f>'[11]cons. abril '!I151:J151+'[11]cons. mayo'!I151:J151+'[11]cons. junio'!I151:J151</f>
        <v>0</v>
      </c>
      <c r="J151" s="893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93">
        <f>'[11]cons. abril '!I152:J152+'[11]cons. mayo'!I152:J152+'[11]cons. junio'!I152:J152</f>
        <v>0</v>
      </c>
      <c r="J152" s="893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93">
        <f>'[11]cons. abril '!I154:J154+'[11]cons. mayo'!I154:J154+'[11]cons. junio'!I154:J154</f>
        <v>0</v>
      </c>
      <c r="J154" s="893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93">
        <f>'[11]cons. abril '!I155:J155+'[11]cons. mayo'!I155:J155+'[11]cons. junio'!I155:J155</f>
        <v>0</v>
      </c>
      <c r="J155" s="893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93">
        <f>'[11]cons. abril '!I156:J156+'[11]cons. mayo'!I156:J156+'[11]cons. junio'!I156:J156</f>
        <v>0</v>
      </c>
      <c r="J156" s="893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93">
        <f>'[11]cons. abril '!I157:J157+'[11]cons. mayo'!I157:J157+'[11]cons. junio'!I157:J157</f>
        <v>0</v>
      </c>
      <c r="J157" s="893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93">
        <f>'[11]cons. abril '!I159:J159+'[11]cons. mayo'!I159:J159+'[11]cons. junio'!I159:J159</f>
        <v>0</v>
      </c>
      <c r="J159" s="893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93">
        <f>'[11]cons. abril '!I160:J160+'[11]cons. mayo'!I160:J160+'[11]cons. junio'!I160:J160</f>
        <v>0</v>
      </c>
      <c r="J160" s="893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93">
        <f>'[11]cons. abril '!I161:J161+'[11]cons. mayo'!I161:J161+'[11]cons. junio'!I161:J161</f>
        <v>0</v>
      </c>
      <c r="J161" s="893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93">
        <f>'[11]cons. abril '!I162:J162+'[11]cons. mayo'!I162:J162+'[11]cons. junio'!I162:J162</f>
        <v>0</v>
      </c>
      <c r="J162" s="893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93">
        <f>'[11]cons. abril '!I164:J164+'[11]cons. mayo'!I164:J164+'[11]cons. junio'!I164:J164</f>
        <v>0</v>
      </c>
      <c r="J164" s="893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93">
        <f>'[11]cons. abril '!I165:J165+'[11]cons. mayo'!I165:J165+'[11]cons. junio'!I165:J165</f>
        <v>0</v>
      </c>
      <c r="J165" s="893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93">
        <f>'[11]cons. abril '!I166:J166+'[11]cons. mayo'!I166:J166+'[11]cons. junio'!I166:J166</f>
        <v>0</v>
      </c>
      <c r="J166" s="893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93">
        <f>'[11]cons. abril '!I167:J167+'[11]cons. mayo'!I167:J167+'[11]cons. junio'!I167:J167</f>
        <v>0</v>
      </c>
      <c r="J167" s="893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93">
        <f>'[11]cons. abril '!I169:J169+'[11]cons. mayo'!I169:J169+'[11]cons. junio'!I169:J169</f>
        <v>0</v>
      </c>
      <c r="J169" s="893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93">
        <f>'[11]cons. abril '!I170:J170+'[11]cons. mayo'!I170:J170+'[11]cons. junio'!I170:J170</f>
        <v>0</v>
      </c>
      <c r="J170" s="893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93">
        <f>'[11]cons. abril '!I171:J171+'[11]cons. mayo'!I171:J171+'[11]cons. junio'!I171:J171</f>
        <v>0</v>
      </c>
      <c r="J171" s="893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93">
        <f>'[11]cons. abril '!I172:J172+'[11]cons. mayo'!I172:J172+'[11]cons. junio'!I172:J172</f>
        <v>0</v>
      </c>
      <c r="J172" s="893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4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93">
        <f>'[11]cons. abril '!I174:J174+'[11]cons. mayo'!I174:J174+'[11]cons. junio'!I174:J174</f>
        <v>0</v>
      </c>
      <c r="J174" s="893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93">
        <f>'[11]cons. abril '!I175:J175+'[11]cons. mayo'!I175:J175+'[11]cons. junio'!I175:J175</f>
        <v>1</v>
      </c>
      <c r="J175" s="893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93">
        <f>'[11]cons. abril '!I176:J176+'[11]cons. mayo'!I176:J176+'[11]cons. junio'!I176:J176</f>
        <v>0</v>
      </c>
      <c r="J176" s="893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93">
        <f>'[11]cons. abril '!I177:J177+'[11]cons. mayo'!I177:J177+'[11]cons. junio'!I177:J177</f>
        <v>0</v>
      </c>
      <c r="J177" s="893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93">
        <f>'[11]cons. abril '!I178:J178+'[11]cons. mayo'!I178:J178+'[11]cons. junio'!I178:J178</f>
        <v>0</v>
      </c>
      <c r="J178" s="893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93">
        <f>'[11]cons. abril '!I179:J179+'[11]cons. mayo'!I179:J179+'[11]cons. junio'!I179:J179</f>
        <v>1</v>
      </c>
      <c r="J179" s="893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93">
        <f>'[11]cons. abril '!I180:J180+'[11]cons. mayo'!I180:J180+'[11]cons. junio'!I180:J180</f>
        <v>0</v>
      </c>
      <c r="J180" s="893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93">
        <f>'[11]cons. abril '!I181:J181+'[11]cons. mayo'!I181:J181+'[11]cons. junio'!I181:J181</f>
        <v>0</v>
      </c>
      <c r="J181" s="893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93">
        <f>'[11]cons. abril '!I182:J182+'[11]cons. mayo'!I182:J182+'[11]cons. junio'!I182:J182</f>
        <v>0</v>
      </c>
      <c r="J182" s="893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93">
        <f>'[11]cons. abril '!I183:J183+'[11]cons. mayo'!I183:J183+'[11]cons. junio'!I183:J183</f>
        <v>0</v>
      </c>
      <c r="J183" s="893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93">
        <f>'[11]cons. abril '!I184:J184+'[11]cons. mayo'!I184:J184+'[11]cons. junio'!I184:J184</f>
        <v>1</v>
      </c>
      <c r="J184" s="893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93">
        <f>'[11]cons. abril '!I185:J185+'[11]cons. mayo'!I185:J185+'[11]cons. junio'!I185:J185</f>
        <v>0</v>
      </c>
      <c r="J185" s="893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93">
        <f>'[11]cons. abril '!I186:J186+'[11]cons. mayo'!I186:J186+'[11]cons. junio'!I186:J186</f>
        <v>0</v>
      </c>
      <c r="J186" s="893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93">
        <f>'[11]cons. abril '!I187:J187+'[11]cons. mayo'!I187:J187+'[11]cons. junio'!I187:J187</f>
        <v>0</v>
      </c>
      <c r="J187" s="893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93">
        <f>'[11]cons. abril '!I188:J188+'[11]cons. mayo'!I188:J188+'[11]cons. junio'!I188:J188</f>
        <v>0</v>
      </c>
      <c r="J188" s="893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93">
        <f>'[11]cons. abril '!I189:J189+'[11]cons. mayo'!I189:J189+'[11]cons. junio'!I189:J189</f>
        <v>1</v>
      </c>
      <c r="J189" s="893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93">
        <f>'[11]cons. abril '!I190:J190+'[11]cons. mayo'!I190:J190+'[11]cons. junio'!I190:J190</f>
        <v>0</v>
      </c>
      <c r="J190" s="893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93">
        <f>'[11]cons. abril '!I191:J191+'[11]cons. mayo'!I191:J191+'[11]cons. junio'!I191:J191</f>
        <v>0</v>
      </c>
      <c r="J191" s="893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93">
        <f>'[11]cons. abril '!I192:J192+'[11]cons. mayo'!I192:J192+'[11]cons. junio'!I192:J192</f>
        <v>0</v>
      </c>
      <c r="J192" s="893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93">
        <f>'[11]cons. abril '!I193:J193+'[11]cons. mayo'!I193:J193+'[11]cons. junio'!I193:J193</f>
        <v>0</v>
      </c>
      <c r="J193" s="893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93">
        <f>'[11]cons. abril '!I194:J194+'[11]cons. mayo'!I194:J194+'[11]cons. junio'!I194:J194</f>
        <v>0</v>
      </c>
      <c r="J194" s="893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93">
        <f>'[11]cons. abril '!I195:J195+'[11]cons. mayo'!I195:J195+'[11]cons. junio'!I195:J195</f>
        <v>0</v>
      </c>
      <c r="J195" s="893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93">
        <f>'[11]cons. abril '!I196:J196+'[11]cons. mayo'!I196:J196+'[11]cons. junio'!I196:J196</f>
        <v>0</v>
      </c>
      <c r="J196" s="893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93">
        <f>'[11]cons. abril '!I197:J197+'[11]cons. mayo'!I197:J197+'[11]cons. junio'!I197:J197</f>
        <v>0</v>
      </c>
      <c r="J197" s="893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93">
        <f>'[11]cons. abril '!I198:J198+'[11]cons. mayo'!I198:J198+'[11]cons. junio'!I198:J198</f>
        <v>0</v>
      </c>
      <c r="J198" s="893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93">
        <f>'[11]cons. abril '!I199:J199+'[11]cons. mayo'!I199:J199+'[11]cons. junio'!I199:J199</f>
        <v>0</v>
      </c>
      <c r="J199" s="893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93">
        <f>'[11]cons. abril '!I200:J200+'[11]cons. mayo'!I200:J200+'[11]cons. junio'!I200:J200</f>
        <v>0</v>
      </c>
      <c r="J200" s="893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93">
        <f>'[11]cons. abril '!I201:J201+'[11]cons. mayo'!I201:J201+'[11]cons. junio'!I201:J201</f>
        <v>0</v>
      </c>
      <c r="J201" s="893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93">
        <f>'[11]cons. abril '!I202:J202+'[11]cons. mayo'!I202:J202+'[11]cons. junio'!I202:J202</f>
        <v>0</v>
      </c>
      <c r="J202" s="893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93">
        <f>'[11]cons. abril '!I203:J203+'[11]cons. mayo'!I203:J203+'[11]cons. junio'!I203:J203</f>
        <v>0</v>
      </c>
      <c r="J203" s="893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93">
        <f>'[11]cons. abril '!I204:J204+'[11]cons. mayo'!I204:J204+'[11]cons. junio'!I204:J204</f>
        <v>0</v>
      </c>
      <c r="J204" s="893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93">
        <f>'[11]cons. abril '!I205:J205+'[11]cons. mayo'!I205:J205+'[11]cons. junio'!I205:J205</f>
        <v>0</v>
      </c>
      <c r="J205" s="893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93">
        <f>'[11]cons. abril '!I206:J206+'[11]cons. mayo'!I206:J206+'[11]cons. junio'!I206:J206</f>
        <v>0</v>
      </c>
      <c r="J206" s="893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93">
        <f>'[11]cons. abril '!I207:J207+'[11]cons. mayo'!I207:J207+'[11]cons. junio'!I207:J207</f>
        <v>0</v>
      </c>
      <c r="J207" s="893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93">
        <f>'[11]cons. abril '!I208:J208+'[11]cons. mayo'!I208:J208+'[11]cons. junio'!I208:J208</f>
        <v>0</v>
      </c>
      <c r="J208" s="893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93">
        <f>'[11]cons. abril '!I209:J209+'[11]cons. mayo'!I209:J209+'[11]cons. junio'!I209:J209</f>
        <v>0</v>
      </c>
      <c r="J209" s="893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93">
        <f>'[11]cons. abril '!I210:J210+'[11]cons. mayo'!I210:J210+'[11]cons. junio'!I210:J210</f>
        <v>0</v>
      </c>
      <c r="J210" s="893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22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93">
        <f>'[11]cons. abril '!I212:J212+'[11]cons. mayo'!I212:J212+'[11]cons. junio'!I212:J212</f>
        <v>12</v>
      </c>
      <c r="J212" s="893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93">
        <f>'[11]cons. abril '!I213:J213+'[11]cons. mayo'!I213:J213+'[11]cons. junio'!I213:J213</f>
        <v>0</v>
      </c>
      <c r="J213" s="893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93">
        <f>'[11]cons. abril '!I214:J214+'[11]cons. mayo'!I214:J214+'[11]cons. junio'!I214:J214</f>
        <v>10</v>
      </c>
      <c r="J214" s="893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93">
        <f>'[11]cons. abril '!I216:J216+'[11]cons. mayo'!I216:J216+'[11]cons. junio'!I216:J216</f>
        <v>0</v>
      </c>
      <c r="J216" s="893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93">
        <f>'[11]cons. abril '!I217:J217+'[11]cons. mayo'!I217:J217+'[11]cons. junio'!I217:J217</f>
        <v>0</v>
      </c>
      <c r="J217" s="893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1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93">
        <f>'[11]cons. abril '!I219:J219+'[11]cons. mayo'!I219:J219+'[11]cons. junio'!I219:J219</f>
        <v>0</v>
      </c>
      <c r="J219" s="893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93">
        <f>'[11]cons. abril '!I220:J220+'[11]cons. mayo'!I220:J220+'[11]cons. junio'!I220:J220</f>
        <v>0</v>
      </c>
      <c r="J220" s="893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93">
        <f>'[11]cons. abril '!I221:J221+'[11]cons. mayo'!I221:J221+'[11]cons. junio'!I221:J221</f>
        <v>1</v>
      </c>
      <c r="J221" s="893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93">
        <f>'[11]cons. abril '!I222:J222+'[11]cons. mayo'!I222:J222+'[11]cons. junio'!I222:J222</f>
        <v>0</v>
      </c>
      <c r="J222" s="893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24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93">
        <f>'[11]cons. abril '!I224:J224+'[11]cons. mayo'!I224:J224+'[11]cons. junio'!I224:J224</f>
        <v>6</v>
      </c>
      <c r="J224" s="893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93">
        <f>'[11]cons. abril '!I225:J225+'[11]cons. mayo'!I225:J225+'[11]cons. junio'!I225:J225</f>
        <v>0</v>
      </c>
      <c r="J225" s="893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93">
        <f>'[11]cons. abril '!I226:J226+'[11]cons. mayo'!I226:J226+'[11]cons. junio'!I226:J226</f>
        <v>18</v>
      </c>
      <c r="J226" s="893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15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93">
        <f>'[11]cons. abril '!I228:J228+'[11]cons. mayo'!I228:J228+'[11]cons. junio'!I228:J228</f>
        <v>4</v>
      </c>
      <c r="J228" s="893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93">
        <f>'[11]cons. abril '!I229:J229+'[11]cons. mayo'!I229:J229+'[11]cons. junio'!I229:J229</f>
        <v>0</v>
      </c>
      <c r="J229" s="893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93">
        <f>'[11]cons. abril '!I230:J230+'[11]cons. mayo'!I230:J230+'[11]cons. junio'!I230:J230</f>
        <v>11</v>
      </c>
      <c r="J230" s="893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93">
        <f>'[11]cons. abril '!I231:J231+'[11]cons. mayo'!I231:J231+'[11]cons. junio'!I231:J231</f>
        <v>0</v>
      </c>
      <c r="J231" s="893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4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93">
        <f>'[11]cons. abril '!I233:J233+'[11]cons. mayo'!I233:J233+'[11]cons. junio'!I233:J233</f>
        <v>1</v>
      </c>
      <c r="J233" s="893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93">
        <f>'[11]cons. abril '!I234:J234+'[11]cons. mayo'!I234:J234+'[11]cons. junio'!I234:J234</f>
        <v>0</v>
      </c>
      <c r="J234" s="893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93">
        <f>'[11]cons. abril '!I235:J235+'[11]cons. mayo'!I235:J235+'[11]cons. junio'!I235:J235</f>
        <v>1</v>
      </c>
      <c r="J235" s="893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93">
        <f>'[11]cons. abril '!I236:J236+'[11]cons. mayo'!I236:J236+'[11]cons. junio'!I236:J236</f>
        <v>2</v>
      </c>
      <c r="J236" s="893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2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93">
        <f>'[11]cons. abril '!I238:J238+'[11]cons. mayo'!I238:J238+'[11]cons. junio'!I238:J238</f>
        <v>0</v>
      </c>
      <c r="J238" s="893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93">
        <f>'[11]cons. abril '!I239:J239+'[11]cons. mayo'!I239:J239+'[11]cons. junio'!I239:J239</f>
        <v>0</v>
      </c>
      <c r="J239" s="893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93">
        <f>'[11]cons. abril '!I240:J240+'[11]cons. mayo'!I240:J240+'[11]cons. junio'!I240:J240</f>
        <v>2</v>
      </c>
      <c r="J240" s="893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93">
        <f>'[11]cons. abril '!I241:J241+'[11]cons. mayo'!I241:J241+'[11]cons. junio'!I241:J241</f>
        <v>0</v>
      </c>
      <c r="J241" s="893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93">
        <f>'[11]cons. abril '!I243:J243+'[11]cons. mayo'!I243:J243+'[11]cons. junio'!I243:J243</f>
        <v>0</v>
      </c>
      <c r="J243" s="893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93">
        <f>'[11]cons. abril '!I244:J244+'[11]cons. mayo'!I244:J244+'[11]cons. junio'!I244:J244</f>
        <v>0</v>
      </c>
      <c r="J244" s="893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93">
        <f>'[11]cons. abril '!I245:J245+'[11]cons. mayo'!I245:J245+'[11]cons. junio'!I245:J245</f>
        <v>0</v>
      </c>
      <c r="J245" s="893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78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R258"/>
  <sheetViews>
    <sheetView showGridLines="0" showRowColHeaders="0" showZeros="0" zoomScale="85" zoomScaleNormal="85" zoomScaleSheetLayoutView="75" workbookViewId="0">
      <selection activeCell="K42" sqref="K42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/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253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254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>
        <v>44348</v>
      </c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219</v>
      </c>
      <c r="G10" s="962"/>
      <c r="H10" s="963">
        <f>SUM(F10:G11)</f>
        <v>219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24</v>
      </c>
      <c r="I15" s="471">
        <f>SUM(I16:I17)</f>
        <v>3</v>
      </c>
      <c r="J15" s="955">
        <f>H15+I15</f>
        <v>27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v>24</v>
      </c>
      <c r="I16" s="394">
        <v>3</v>
      </c>
      <c r="J16" s="891">
        <f>(H16+I16)</f>
        <v>27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/>
      <c r="I17" s="394"/>
      <c r="J17" s="886">
        <f>(H17+I17)</f>
        <v>0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11</v>
      </c>
      <c r="G21" s="941"/>
      <c r="H21" s="941"/>
      <c r="I21" s="942"/>
      <c r="J21" s="943">
        <f>(J23+J28+J34+J38+J43+J55+J70+J72+J78)</f>
        <v>68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37</v>
      </c>
      <c r="G22" s="410">
        <f>(G23+G28+G34+G38+G43+G55+G70+G72+G77+G78)</f>
        <v>18</v>
      </c>
      <c r="H22" s="410">
        <f>(H23+H28+H34+H38+H43+H55+H70+H72+H77+H78)</f>
        <v>0</v>
      </c>
      <c r="I22" s="410">
        <f>(I23+I28+I34+I38+I43+I55+I70+I72+I77+I78)</f>
        <v>13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/>
      <c r="G24" s="417"/>
      <c r="H24" s="417"/>
      <c r="I24" s="417"/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/>
      <c r="G25" s="417"/>
      <c r="H25" s="417"/>
      <c r="I25" s="417"/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/>
      <c r="G26" s="417"/>
      <c r="H26" s="417"/>
      <c r="I26" s="417"/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/>
      <c r="G27" s="417"/>
      <c r="H27" s="417"/>
      <c r="I27" s="417"/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0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0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/>
      <c r="G29" s="417"/>
      <c r="H29" s="417"/>
      <c r="I29" s="417"/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/>
      <c r="G30" s="417"/>
      <c r="H30" s="417"/>
      <c r="I30" s="417"/>
      <c r="J30" s="418">
        <f t="shared" si="0"/>
        <v>0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/>
      <c r="G31" s="417"/>
      <c r="H31" s="417"/>
      <c r="I31" s="417"/>
      <c r="J31" s="418">
        <f t="shared" si="0"/>
        <v>0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/>
      <c r="G32" s="417"/>
      <c r="H32" s="417"/>
      <c r="I32" s="417"/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/>
      <c r="G33" s="417"/>
      <c r="H33" s="417"/>
      <c r="I33" s="417"/>
      <c r="J33" s="418">
        <f t="shared" si="0"/>
        <v>0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16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16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26">
        <v>1</v>
      </c>
      <c r="G35" s="426"/>
      <c r="H35" s="426"/>
      <c r="I35" s="426"/>
      <c r="J35" s="427">
        <f t="shared" ref="J35:J54" si="1">SUM(F35:I35)</f>
        <v>1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483">
        <v>15</v>
      </c>
      <c r="G36" s="483"/>
      <c r="H36" s="483"/>
      <c r="I36" s="483"/>
      <c r="J36" s="427">
        <f>SUM(F36:I36)</f>
        <v>15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483"/>
      <c r="G37" s="483"/>
      <c r="H37" s="483"/>
      <c r="I37" s="483"/>
      <c r="J37" s="427">
        <f>SUM(F37:I37)</f>
        <v>0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1</v>
      </c>
      <c r="H38" s="421">
        <f>SUM(H39:H42)</f>
        <v>0</v>
      </c>
      <c r="I38" s="421">
        <f>SUM(I39:I42)</f>
        <v>0</v>
      </c>
      <c r="J38" s="414">
        <f t="shared" si="1"/>
        <v>1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17"/>
      <c r="G39" s="417">
        <v>1</v>
      </c>
      <c r="H39" s="417"/>
      <c r="I39" s="417"/>
      <c r="J39" s="427">
        <f t="shared" si="1"/>
        <v>1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483"/>
      <c r="G40" s="483"/>
      <c r="H40" s="483"/>
      <c r="I40" s="483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483"/>
      <c r="G41" s="483"/>
      <c r="H41" s="483"/>
      <c r="I41" s="483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483"/>
      <c r="G42" s="483"/>
      <c r="H42" s="483"/>
      <c r="I42" s="483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1</v>
      </c>
      <c r="G43" s="421">
        <f>SUM(G44:G54)</f>
        <v>16</v>
      </c>
      <c r="H43" s="421">
        <f>SUM(H44:H54)</f>
        <v>0</v>
      </c>
      <c r="I43" s="421">
        <f>SUM(I44:I54)</f>
        <v>0</v>
      </c>
      <c r="J43" s="433">
        <f>SUM(F43:I43)</f>
        <v>17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483"/>
      <c r="G44" s="483">
        <v>6</v>
      </c>
      <c r="H44" s="483"/>
      <c r="I44" s="483"/>
      <c r="J44" s="427">
        <f>SUM(F44:I44)</f>
        <v>6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483"/>
      <c r="G45" s="483"/>
      <c r="H45" s="483"/>
      <c r="I45" s="483"/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483"/>
      <c r="G46" s="483"/>
      <c r="H46" s="483"/>
      <c r="I46" s="483"/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483"/>
      <c r="G47" s="483">
        <v>10</v>
      </c>
      <c r="H47" s="483"/>
      <c r="I47" s="483"/>
      <c r="J47" s="427">
        <f t="shared" si="1"/>
        <v>10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483"/>
      <c r="G48" s="483"/>
      <c r="H48" s="483"/>
      <c r="I48" s="483"/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483"/>
      <c r="G49" s="483"/>
      <c r="H49" s="483"/>
      <c r="I49" s="483"/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483"/>
      <c r="G50" s="483"/>
      <c r="H50" s="483"/>
      <c r="I50" s="483"/>
      <c r="J50" s="437">
        <f t="shared" si="1"/>
        <v>0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483"/>
      <c r="G51" s="483"/>
      <c r="H51" s="483"/>
      <c r="I51" s="483"/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483"/>
      <c r="G52" s="483"/>
      <c r="H52" s="483"/>
      <c r="I52" s="483"/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483"/>
      <c r="G53" s="483"/>
      <c r="H53" s="483"/>
      <c r="I53" s="483"/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483">
        <v>1</v>
      </c>
      <c r="G54" s="483"/>
      <c r="H54" s="483"/>
      <c r="I54" s="483"/>
      <c r="J54" s="437">
        <f t="shared" si="1"/>
        <v>1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1</v>
      </c>
      <c r="H55" s="442">
        <f>SUM(H56:H64)</f>
        <v>0</v>
      </c>
      <c r="I55" s="442">
        <f>SUM(I56:I64)</f>
        <v>13</v>
      </c>
      <c r="J55" s="433">
        <f>SUM(F55:F55:I55)</f>
        <v>14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483"/>
      <c r="G56" s="483"/>
      <c r="H56" s="483"/>
      <c r="I56" s="483"/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483"/>
      <c r="G57" s="483"/>
      <c r="H57" s="483"/>
      <c r="I57" s="483"/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483"/>
      <c r="G58" s="483">
        <v>1</v>
      </c>
      <c r="H58" s="483"/>
      <c r="I58" s="483">
        <v>4</v>
      </c>
      <c r="J58" s="403">
        <f>(I58+H58+G58+F58)</f>
        <v>5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483"/>
      <c r="G59" s="483"/>
      <c r="H59" s="483"/>
      <c r="I59" s="483">
        <v>9</v>
      </c>
      <c r="J59" s="403">
        <f>(I59+H59+G59+F59)</f>
        <v>9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483"/>
      <c r="G60" s="483"/>
      <c r="H60" s="483"/>
      <c r="I60" s="483"/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483"/>
      <c r="G61" s="483"/>
      <c r="H61" s="483"/>
      <c r="I61" s="483"/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483"/>
      <c r="G62" s="483"/>
      <c r="H62" s="483"/>
      <c r="I62" s="483"/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483"/>
      <c r="G63" s="483"/>
      <c r="H63" s="483"/>
      <c r="I63" s="483"/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483"/>
      <c r="G64" s="483"/>
      <c r="H64" s="483"/>
      <c r="I64" s="483"/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19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1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1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483">
        <v>1</v>
      </c>
      <c r="G71" s="483"/>
      <c r="H71" s="483"/>
      <c r="I71" s="483"/>
      <c r="J71" s="437">
        <f>SUM(F71:I71)</f>
        <v>1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0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0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483"/>
      <c r="G73" s="483"/>
      <c r="H73" s="483"/>
      <c r="I73" s="483"/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483"/>
      <c r="G74" s="483"/>
      <c r="H74" s="483"/>
      <c r="I74" s="483"/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483"/>
      <c r="G75" s="483"/>
      <c r="H75" s="483"/>
      <c r="I75" s="483"/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215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554"/>
      <c r="G77" s="554"/>
      <c r="H77" s="554"/>
      <c r="I77" s="554"/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19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19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554"/>
      <c r="G79" s="554"/>
      <c r="H79" s="554"/>
      <c r="I79" s="554"/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554">
        <v>12</v>
      </c>
      <c r="G80" s="554"/>
      <c r="H80" s="554"/>
      <c r="I80" s="554"/>
      <c r="J80" s="468">
        <f>SUM(F80:I80)</f>
        <v>12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554"/>
      <c r="G81" s="554"/>
      <c r="H81" s="554"/>
      <c r="I81" s="554"/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554"/>
      <c r="G82" s="554"/>
      <c r="H82" s="554"/>
      <c r="I82" s="554"/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554"/>
      <c r="G83" s="554"/>
      <c r="H83" s="554"/>
      <c r="I83" s="554"/>
      <c r="J83" s="468">
        <f t="shared" si="2"/>
        <v>0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554"/>
      <c r="G84" s="554"/>
      <c r="H84" s="554"/>
      <c r="I84" s="554"/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554">
        <v>7</v>
      </c>
      <c r="G85" s="554"/>
      <c r="H85" s="554"/>
      <c r="I85" s="554"/>
      <c r="J85" s="468">
        <f t="shared" si="2"/>
        <v>7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554"/>
      <c r="G86" s="554"/>
      <c r="H86" s="554"/>
      <c r="I86" s="554"/>
      <c r="J86" s="468">
        <f t="shared" si="2"/>
        <v>0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1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536">
        <v>1</v>
      </c>
      <c r="H91" s="872">
        <f>SUM(F91:G91)</f>
        <v>1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536"/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536"/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74"/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378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29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3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>
        <v>3</v>
      </c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/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/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/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85"/>
      <c r="J104" s="88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19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>
        <v>11</v>
      </c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/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>
        <v>5</v>
      </c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>
        <v>3</v>
      </c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85"/>
      <c r="J110" s="88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/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/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/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/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85"/>
      <c r="J116" s="88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/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/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85"/>
      <c r="J120" s="88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/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/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85"/>
      <c r="J124" s="88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4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/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/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/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>
        <v>2</v>
      </c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85">
        <v>2</v>
      </c>
      <c r="J130" s="88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3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85">
        <v>1</v>
      </c>
      <c r="J132" s="88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85"/>
      <c r="J133" s="88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85"/>
      <c r="J134" s="88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85">
        <v>2</v>
      </c>
      <c r="J135" s="88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85"/>
      <c r="J136" s="88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85"/>
      <c r="J139" s="88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85"/>
      <c r="J140" s="88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85"/>
      <c r="J141" s="88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85"/>
      <c r="J142" s="88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85"/>
      <c r="J144" s="88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85"/>
      <c r="J145" s="88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85"/>
      <c r="J146" s="88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85"/>
      <c r="J147" s="88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85"/>
      <c r="J149" s="88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85"/>
      <c r="J150" s="88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85"/>
      <c r="J151" s="88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85"/>
      <c r="J152" s="88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85"/>
      <c r="J154" s="88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85"/>
      <c r="J155" s="88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85"/>
      <c r="J156" s="88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85"/>
      <c r="J157" s="88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85"/>
      <c r="J159" s="88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85"/>
      <c r="J160" s="88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85"/>
      <c r="J161" s="88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85"/>
      <c r="J162" s="88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85"/>
      <c r="J164" s="88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88"/>
      <c r="J165" s="888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85"/>
      <c r="J166" s="88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85"/>
      <c r="J167" s="88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85"/>
      <c r="J169" s="88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85"/>
      <c r="J170" s="88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85"/>
      <c r="J171" s="88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85"/>
      <c r="J172" s="88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60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85"/>
      <c r="J174" s="88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85"/>
      <c r="J175" s="88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85"/>
      <c r="J176" s="88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85"/>
      <c r="J177" s="88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85"/>
      <c r="J178" s="88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85"/>
      <c r="J179" s="88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85"/>
      <c r="J180" s="88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85"/>
      <c r="J181" s="88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85">
        <v>12</v>
      </c>
      <c r="J182" s="88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85">
        <v>5</v>
      </c>
      <c r="J183" s="88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85">
        <v>4</v>
      </c>
      <c r="J184" s="88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85">
        <v>1</v>
      </c>
      <c r="J185" s="88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85"/>
      <c r="J186" s="88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85"/>
      <c r="J187" s="88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85"/>
      <c r="J188" s="88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85"/>
      <c r="J189" s="88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85"/>
      <c r="J190" s="88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85"/>
      <c r="J191" s="88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85"/>
      <c r="J192" s="88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85">
        <v>9</v>
      </c>
      <c r="J193" s="88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85"/>
      <c r="J194" s="88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85"/>
      <c r="J195" s="88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85"/>
      <c r="J196" s="88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85"/>
      <c r="J197" s="88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85"/>
      <c r="J198" s="88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85"/>
      <c r="J199" s="88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85">
        <v>1</v>
      </c>
      <c r="J200" s="88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85"/>
      <c r="J201" s="88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85"/>
      <c r="J202" s="88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85"/>
      <c r="J203" s="88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85"/>
      <c r="J204" s="88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85">
        <v>1</v>
      </c>
      <c r="J205" s="88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85"/>
      <c r="J206" s="88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85"/>
      <c r="J207" s="88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61"/>
      <c r="J208" s="861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61">
        <v>4</v>
      </c>
      <c r="J209" s="861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61">
        <v>23</v>
      </c>
      <c r="J210" s="861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19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61">
        <v>15</v>
      </c>
      <c r="J212" s="861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61"/>
      <c r="J213" s="861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73">
        <v>4</v>
      </c>
      <c r="J214" s="874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61"/>
      <c r="J216" s="861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71"/>
      <c r="J217" s="871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4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83"/>
      <c r="J219" s="884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73">
        <v>1</v>
      </c>
      <c r="J220" s="874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73">
        <v>3</v>
      </c>
      <c r="J221" s="874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73"/>
      <c r="J222" s="874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26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71">
        <v>14</v>
      </c>
      <c r="J224" s="871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61"/>
      <c r="J225" s="861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61">
        <v>12</v>
      </c>
      <c r="J226" s="861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70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73">
        <v>39</v>
      </c>
      <c r="J228" s="874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73"/>
      <c r="J229" s="874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73">
        <v>31</v>
      </c>
      <c r="J230" s="874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73"/>
      <c r="J231" s="874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34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73">
        <v>11</v>
      </c>
      <c r="J233" s="874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73"/>
      <c r="J234" s="874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73">
        <v>7</v>
      </c>
      <c r="J235" s="874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73">
        <v>16</v>
      </c>
      <c r="J236" s="874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126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61">
        <v>29</v>
      </c>
      <c r="J238" s="861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71">
        <v>13</v>
      </c>
      <c r="J239" s="871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61">
        <v>84</v>
      </c>
      <c r="J240" s="861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61"/>
      <c r="J241" s="861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10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61"/>
      <c r="J243" s="861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71">
        <v>10</v>
      </c>
      <c r="J244" s="871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61"/>
      <c r="J245" s="861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234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R258"/>
  <sheetViews>
    <sheetView showGridLines="0" showRowColHeaders="0" showZeros="0" zoomScale="70" zoomScaleNormal="70" zoomScaleSheetLayoutView="75" workbookViewId="0">
      <selection activeCell="J16" sqref="J16:K16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/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250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251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 t="s">
        <v>252</v>
      </c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1598</v>
      </c>
      <c r="G10" s="962"/>
      <c r="H10" s="963">
        <f>SUM(F10:G11)</f>
        <v>1598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471">
        <f>SUM(H16:H17)</f>
        <v>177</v>
      </c>
      <c r="I15" s="471">
        <f>SUM(I16:I17)</f>
        <v>25</v>
      </c>
      <c r="J15" s="955">
        <f>H15+I15</f>
        <v>202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f>[12]abril!H16+[12]junio!H16+[12]mayo!H16</f>
        <v>22</v>
      </c>
      <c r="I16" s="394">
        <f>[12]abril!I16+[12]junio!I16+[12]mayo!I16</f>
        <v>6</v>
      </c>
      <c r="J16" s="891">
        <f>(H16+I16)</f>
        <v>28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>
        <f>[12]abril!H17+[12]junio!H17+[12]mayo!H17</f>
        <v>155</v>
      </c>
      <c r="I17" s="394">
        <f>[12]abril!I17+[12]junio!I17+[12]mayo!I17</f>
        <v>19</v>
      </c>
      <c r="J17" s="886">
        <f>(H17+I17)</f>
        <v>174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25</v>
      </c>
      <c r="G21" s="941"/>
      <c r="H21" s="941"/>
      <c r="I21" s="942"/>
      <c r="J21" s="943">
        <f>(J23+J28+J34+J38+J43+J55+J70+J72+J78)</f>
        <v>94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79</v>
      </c>
      <c r="G22" s="410">
        <f>(G23+G28+G34+G38+G43+G55+G70+G72+G77+G78)</f>
        <v>15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394">
        <f>[12]abril!F24+[12]junio!F24+[12]mayo!F24</f>
        <v>0</v>
      </c>
      <c r="G24" s="394">
        <f>[12]abril!G24+[12]junio!G24+[12]mayo!G24</f>
        <v>0</v>
      </c>
      <c r="H24" s="394">
        <f>[12]abril!H24+[12]junio!H24+[12]mayo!H24</f>
        <v>0</v>
      </c>
      <c r="I24" s="394">
        <f>[12]abril!I24+[12]junio!I24+[12]mayo!I24</f>
        <v>0</v>
      </c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394">
        <f>[12]abril!F25+[12]junio!F25+[12]mayo!F25</f>
        <v>0</v>
      </c>
      <c r="G25" s="394">
        <f>[12]abril!G25+[12]junio!G25+[12]mayo!G25</f>
        <v>0</v>
      </c>
      <c r="H25" s="394">
        <f>[12]abril!H25+[12]junio!H25+[12]mayo!H25</f>
        <v>0</v>
      </c>
      <c r="I25" s="394">
        <f>[12]abril!I25+[12]junio!I25+[12]mayo!I25</f>
        <v>0</v>
      </c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394">
        <f>[12]abril!F26+[12]junio!F26+[12]mayo!F26</f>
        <v>0</v>
      </c>
      <c r="G26" s="394">
        <f>[12]abril!G26+[12]junio!G26+[12]mayo!G26</f>
        <v>0</v>
      </c>
      <c r="H26" s="394">
        <f>[12]abril!H26+[12]junio!H26+[12]mayo!H26</f>
        <v>0</v>
      </c>
      <c r="I26" s="394">
        <f>[12]abril!I26+[12]junio!I26+[12]mayo!I26</f>
        <v>0</v>
      </c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394">
        <f>[12]abril!F27+[12]junio!F27+[12]mayo!F27</f>
        <v>0</v>
      </c>
      <c r="G27" s="394">
        <f>[12]abril!G27+[12]junio!G27+[12]mayo!G27</f>
        <v>0</v>
      </c>
      <c r="H27" s="394">
        <f>[12]abril!H27+[12]junio!H27+[12]mayo!H27</f>
        <v>0</v>
      </c>
      <c r="I27" s="394">
        <f>[12]abril!I27+[12]junio!I27+[12]mayo!I27</f>
        <v>0</v>
      </c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7</v>
      </c>
      <c r="G28" s="421">
        <f>SUM(G29:G33)</f>
        <v>3</v>
      </c>
      <c r="H28" s="421">
        <f>SUM(H29:H33)</f>
        <v>0</v>
      </c>
      <c r="I28" s="421">
        <f>SUM(I29:I33)</f>
        <v>0</v>
      </c>
      <c r="J28" s="422">
        <f t="shared" si="0"/>
        <v>10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394">
        <f>[12]abril!F29+[12]junio!F29+[12]mayo!F29</f>
        <v>0</v>
      </c>
      <c r="G29" s="394">
        <f>[12]abril!G29+[12]junio!G29+[12]mayo!G29</f>
        <v>0</v>
      </c>
      <c r="H29" s="394">
        <f>[12]abril!H29+[12]junio!H29+[12]mayo!H29</f>
        <v>0</v>
      </c>
      <c r="I29" s="394">
        <f>[12]abril!I29+[12]junio!I29+[12]mayo!I29</f>
        <v>0</v>
      </c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394">
        <f>[12]abril!F30+[12]junio!F30+[12]mayo!F30</f>
        <v>3</v>
      </c>
      <c r="G30" s="394">
        <f>[12]abril!G30+[12]junio!G30+[12]mayo!G30</f>
        <v>3</v>
      </c>
      <c r="H30" s="394">
        <f>[12]abril!H30+[12]junio!H30+[12]mayo!H30</f>
        <v>0</v>
      </c>
      <c r="I30" s="394">
        <f>[12]abril!I30+[12]junio!I30+[12]mayo!I30</f>
        <v>0</v>
      </c>
      <c r="J30" s="418">
        <f t="shared" si="0"/>
        <v>6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394">
        <f>[12]abril!F31+[12]junio!F31+[12]mayo!F31</f>
        <v>4</v>
      </c>
      <c r="G31" s="394">
        <f>[12]abril!G31+[12]junio!G31+[12]mayo!G31</f>
        <v>0</v>
      </c>
      <c r="H31" s="394">
        <f>[12]abril!H31+[12]junio!H31+[12]mayo!H31</f>
        <v>0</v>
      </c>
      <c r="I31" s="394">
        <f>[12]abril!I31+[12]junio!I31+[12]mayo!I31</f>
        <v>0</v>
      </c>
      <c r="J31" s="418">
        <f t="shared" si="0"/>
        <v>4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394">
        <f>[12]abril!F32+[12]junio!F32+[12]mayo!F32</f>
        <v>0</v>
      </c>
      <c r="G32" s="394">
        <f>[12]abril!G32+[12]junio!G32+[12]mayo!G32</f>
        <v>0</v>
      </c>
      <c r="H32" s="394">
        <f>[12]abril!H32+[12]junio!H32+[12]mayo!H32</f>
        <v>0</v>
      </c>
      <c r="I32" s="394">
        <f>[12]abril!I32+[12]junio!I32+[12]mayo!I32</f>
        <v>0</v>
      </c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394">
        <f>[12]abril!F33+[12]junio!F33+[12]mayo!F33</f>
        <v>0</v>
      </c>
      <c r="G33" s="394">
        <f>[12]abril!G33+[12]junio!G33+[12]mayo!G33</f>
        <v>0</v>
      </c>
      <c r="H33" s="394">
        <f>[12]abril!H33+[12]junio!H33+[12]mayo!H33</f>
        <v>0</v>
      </c>
      <c r="I33" s="394">
        <f>[12]abril!I33+[12]junio!I33+[12]mayo!I33</f>
        <v>0</v>
      </c>
      <c r="J33" s="418">
        <f t="shared" si="0"/>
        <v>0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21</v>
      </c>
      <c r="G34" s="424">
        <f>SUM(G35:G37)</f>
        <v>1</v>
      </c>
      <c r="H34" s="424">
        <f>SUM(H35:H37)</f>
        <v>0</v>
      </c>
      <c r="I34" s="424">
        <f>SUM(I35:I37)</f>
        <v>0</v>
      </c>
      <c r="J34" s="414">
        <f>SUM(F34:I34)</f>
        <v>22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394">
        <f>[12]abril!F35+[12]junio!F35+[12]mayo!F35</f>
        <v>5</v>
      </c>
      <c r="G35" s="394">
        <f>[12]abril!G35+[12]junio!G35+[12]mayo!G35</f>
        <v>0</v>
      </c>
      <c r="H35" s="394">
        <f>[12]abril!H35+[12]junio!H35+[12]mayo!H35</f>
        <v>0</v>
      </c>
      <c r="I35" s="394">
        <f>[12]abril!I35+[12]junio!I35+[12]mayo!I35</f>
        <v>0</v>
      </c>
      <c r="J35" s="427">
        <f t="shared" ref="J35:J54" si="1">SUM(F35:I35)</f>
        <v>5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394">
        <f>[12]abril!F36+[12]junio!F36+[12]mayo!F36</f>
        <v>12</v>
      </c>
      <c r="G36" s="394">
        <f>[12]abril!G36+[12]junio!G36+[12]mayo!G36</f>
        <v>0</v>
      </c>
      <c r="H36" s="394">
        <f>[12]abril!H36+[12]junio!H36+[12]mayo!H36</f>
        <v>0</v>
      </c>
      <c r="I36" s="394">
        <f>[12]abril!I36+[12]junio!I36+[12]mayo!I36</f>
        <v>0</v>
      </c>
      <c r="J36" s="427">
        <f>SUM(F36:I36)</f>
        <v>12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394">
        <f>[12]abril!F37+[12]junio!F37+[12]mayo!F37</f>
        <v>4</v>
      </c>
      <c r="G37" s="394">
        <f>[12]abril!G37+[12]junio!G37+[12]mayo!G37</f>
        <v>1</v>
      </c>
      <c r="H37" s="394">
        <f>[12]abril!H37+[12]junio!H37+[12]mayo!H37</f>
        <v>0</v>
      </c>
      <c r="I37" s="394">
        <f>[12]abril!I37+[12]junio!I37+[12]mayo!I37</f>
        <v>0</v>
      </c>
      <c r="J37" s="427">
        <f>SUM(F37:I37)</f>
        <v>5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2</v>
      </c>
      <c r="G38" s="421">
        <f>SUM(G39:G42)</f>
        <v>8</v>
      </c>
      <c r="H38" s="421">
        <f>SUM(H39:H42)</f>
        <v>0</v>
      </c>
      <c r="I38" s="421">
        <f>SUM(I39:I42)</f>
        <v>0</v>
      </c>
      <c r="J38" s="414">
        <f t="shared" si="1"/>
        <v>10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394">
        <v>2</v>
      </c>
      <c r="G39" s="394">
        <v>8</v>
      </c>
      <c r="H39" s="394"/>
      <c r="I39" s="394"/>
      <c r="J39" s="427">
        <f t="shared" si="1"/>
        <v>10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394"/>
      <c r="G40" s="394"/>
      <c r="H40" s="394"/>
      <c r="I40" s="394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394"/>
      <c r="G41" s="394"/>
      <c r="H41" s="394"/>
      <c r="I41" s="394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394"/>
      <c r="G42" s="394"/>
      <c r="H42" s="394"/>
      <c r="I42" s="394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3</v>
      </c>
      <c r="G43" s="421">
        <f>SUM(G44:G54)</f>
        <v>3</v>
      </c>
      <c r="H43" s="421">
        <f>SUM(H44:H54)</f>
        <v>0</v>
      </c>
      <c r="I43" s="421">
        <f>SUM(I44:I54)</f>
        <v>0</v>
      </c>
      <c r="J43" s="433">
        <f>SUM(F43:I43)</f>
        <v>6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394">
        <f>[12]abril!F44+[12]junio!F44+[12]mayo!F44</f>
        <v>1</v>
      </c>
      <c r="G44" s="394">
        <f>[12]abril!G44+[12]junio!G44+[12]mayo!G44</f>
        <v>2</v>
      </c>
      <c r="H44" s="394">
        <f>[12]abril!H44+[12]junio!H44+[12]mayo!H44</f>
        <v>0</v>
      </c>
      <c r="I44" s="394">
        <f>[12]abril!I44+[12]junio!I44+[12]mayo!I44</f>
        <v>0</v>
      </c>
      <c r="J44" s="427">
        <f>SUM(F44:I44)</f>
        <v>3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394">
        <f>[12]abril!F45+[12]junio!F45+[12]mayo!F45</f>
        <v>0</v>
      </c>
      <c r="G45" s="394">
        <f>[12]abril!G45+[12]junio!G45+[12]mayo!G45</f>
        <v>0</v>
      </c>
      <c r="H45" s="394">
        <f>[12]abril!H45+[12]junio!H45+[12]mayo!H45</f>
        <v>0</v>
      </c>
      <c r="I45" s="394">
        <f>[12]abril!I45+[12]junio!I45+[12]mayo!I45</f>
        <v>0</v>
      </c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394">
        <f>[12]abril!F46+[12]junio!F46+[12]mayo!F46</f>
        <v>0</v>
      </c>
      <c r="G46" s="394">
        <f>[12]abril!G46+[12]junio!G46+[12]mayo!G46</f>
        <v>0</v>
      </c>
      <c r="H46" s="394">
        <f>[12]abril!H46+[12]junio!H46+[12]mayo!H46</f>
        <v>0</v>
      </c>
      <c r="I46" s="394">
        <f>[12]abril!I46+[12]junio!I46+[12]mayo!I46</f>
        <v>0</v>
      </c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394">
        <f>[12]abril!F47+[12]junio!F47+[12]mayo!F47</f>
        <v>0</v>
      </c>
      <c r="G47" s="394">
        <f>[12]abril!G47+[12]junio!G47+[12]mayo!G47</f>
        <v>0</v>
      </c>
      <c r="H47" s="394">
        <f>[12]abril!H47+[12]junio!H47+[12]mayo!H47</f>
        <v>0</v>
      </c>
      <c r="I47" s="394">
        <f>[12]abril!I47+[12]junio!I47+[12]mayo!I47</f>
        <v>0</v>
      </c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394">
        <f>[12]abril!F48+[12]junio!F48+[12]mayo!F48</f>
        <v>0</v>
      </c>
      <c r="G48" s="394">
        <f>[12]abril!G48+[12]junio!G48+[12]mayo!G48</f>
        <v>0</v>
      </c>
      <c r="H48" s="394">
        <f>[12]abril!H48+[12]junio!H48+[12]mayo!H48</f>
        <v>0</v>
      </c>
      <c r="I48" s="394">
        <f>[12]abril!I48+[12]junio!I48+[12]mayo!I48</f>
        <v>0</v>
      </c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394">
        <f>[12]abril!F49+[12]junio!F49+[12]mayo!F49</f>
        <v>0</v>
      </c>
      <c r="G49" s="394">
        <f>[12]abril!G49+[12]junio!G49+[12]mayo!G49</f>
        <v>0</v>
      </c>
      <c r="H49" s="394">
        <f>[12]abril!H49+[12]junio!H49+[12]mayo!H49</f>
        <v>0</v>
      </c>
      <c r="I49" s="394">
        <f>[12]abril!I49+[12]junio!I49+[12]mayo!I49</f>
        <v>0</v>
      </c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394">
        <f>[12]abril!F50+[12]junio!F50+[12]mayo!F50</f>
        <v>2</v>
      </c>
      <c r="G50" s="394">
        <f>[12]abril!G50+[12]junio!G50+[12]mayo!G50</f>
        <v>1</v>
      </c>
      <c r="H50" s="394">
        <f>[12]abril!H50+[12]junio!H50+[12]mayo!H50</f>
        <v>0</v>
      </c>
      <c r="I50" s="394">
        <f>[12]abril!I50+[12]junio!I50+[12]mayo!I50</f>
        <v>0</v>
      </c>
      <c r="J50" s="437">
        <f t="shared" si="1"/>
        <v>3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394">
        <f>[12]abril!F51+[12]junio!F51+[12]mayo!F51</f>
        <v>0</v>
      </c>
      <c r="G51" s="394">
        <f>[12]abril!G51+[12]junio!G51+[12]mayo!G51</f>
        <v>0</v>
      </c>
      <c r="H51" s="394">
        <f>[12]abril!H51+[12]junio!H51+[12]mayo!H51</f>
        <v>0</v>
      </c>
      <c r="I51" s="394">
        <f>[12]abril!I51+[12]junio!I51+[12]mayo!I51</f>
        <v>0</v>
      </c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394">
        <f>[12]abril!F52+[12]junio!F52+[12]mayo!F52</f>
        <v>0</v>
      </c>
      <c r="G52" s="394">
        <f>[12]abril!G52+[12]junio!G52+[12]mayo!G52</f>
        <v>0</v>
      </c>
      <c r="H52" s="394">
        <f>[12]abril!H52+[12]junio!H52+[12]mayo!H52</f>
        <v>0</v>
      </c>
      <c r="I52" s="394">
        <f>[12]abril!I52+[12]junio!I52+[12]mayo!I52</f>
        <v>0</v>
      </c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394">
        <f>[12]abril!F53+[12]junio!F53+[12]mayo!F53</f>
        <v>0</v>
      </c>
      <c r="G53" s="394">
        <f>[12]abril!G53+[12]junio!G53+[12]mayo!G53</f>
        <v>0</v>
      </c>
      <c r="H53" s="394">
        <f>[12]abril!H53+[12]junio!H53+[12]mayo!H53</f>
        <v>0</v>
      </c>
      <c r="I53" s="394">
        <f>[12]abril!I53+[12]junio!I53+[12]mayo!I53</f>
        <v>0</v>
      </c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394">
        <f>[12]abril!F54+[12]junio!F54+[12]mayo!F54</f>
        <v>0</v>
      </c>
      <c r="G54" s="394">
        <f>[12]abril!G54+[12]junio!G54+[12]mayo!G54</f>
        <v>0</v>
      </c>
      <c r="H54" s="394">
        <f>[12]abril!H54+[12]junio!H54+[12]mayo!H54</f>
        <v>0</v>
      </c>
      <c r="I54" s="394">
        <f>[12]abril!I54+[12]junio!I54+[12]mayo!I54</f>
        <v>0</v>
      </c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0</v>
      </c>
      <c r="H55" s="442">
        <f>SUM(H56:H64)</f>
        <v>0</v>
      </c>
      <c r="I55" s="442">
        <f>SUM(I56:I64)</f>
        <v>0</v>
      </c>
      <c r="J55" s="433">
        <f>SUM(F55:F55:I55)</f>
        <v>0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394">
        <f>[12]abril!F56+[12]junio!F56+[12]mayo!F56</f>
        <v>0</v>
      </c>
      <c r="G56" s="394">
        <f>[12]abril!G56+[12]junio!G56+[12]mayo!G56</f>
        <v>0</v>
      </c>
      <c r="H56" s="394">
        <f>[12]abril!H56+[12]junio!H56+[12]mayo!H56</f>
        <v>0</v>
      </c>
      <c r="I56" s="394">
        <f>[12]abril!I56+[12]junio!I56+[12]mayo!I56</f>
        <v>0</v>
      </c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394">
        <f>[12]abril!F57+[12]junio!F57+[12]mayo!F57</f>
        <v>0</v>
      </c>
      <c r="G57" s="394">
        <f>[12]abril!G57+[12]junio!G57+[12]mayo!G57</f>
        <v>0</v>
      </c>
      <c r="H57" s="394">
        <f>[12]abril!H57+[12]junio!H57+[12]mayo!H57</f>
        <v>0</v>
      </c>
      <c r="I57" s="394">
        <f>[12]abril!I57+[12]junio!I57+[12]mayo!I57</f>
        <v>0</v>
      </c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394">
        <f>[12]abril!F58+[12]junio!F58+[12]mayo!F58</f>
        <v>0</v>
      </c>
      <c r="G58" s="394">
        <f>[12]abril!G58+[12]junio!G58+[12]mayo!G58</f>
        <v>0</v>
      </c>
      <c r="H58" s="394">
        <f>[12]abril!H58+[12]junio!H58+[12]mayo!H58</f>
        <v>0</v>
      </c>
      <c r="I58" s="394">
        <f>[12]abril!I58+[12]junio!I58+[12]mayo!I58</f>
        <v>0</v>
      </c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394">
        <f>[12]abril!F59+[12]junio!F59+[12]mayo!F59</f>
        <v>0</v>
      </c>
      <c r="G59" s="394">
        <f>[12]abril!G59+[12]junio!G59+[12]mayo!G59</f>
        <v>0</v>
      </c>
      <c r="H59" s="394">
        <f>[12]abril!H59+[12]junio!H59+[12]mayo!H59</f>
        <v>0</v>
      </c>
      <c r="I59" s="394">
        <f>[12]abril!I59+[12]junio!I59+[12]mayo!I59</f>
        <v>0</v>
      </c>
      <c r="J59" s="403">
        <f>(I59+H59+G59+F59)</f>
        <v>0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394">
        <f>[12]abril!F60+[12]junio!F60+[12]mayo!F60</f>
        <v>0</v>
      </c>
      <c r="G60" s="394">
        <f>[12]abril!G60+[12]junio!G60+[12]mayo!G60</f>
        <v>0</v>
      </c>
      <c r="H60" s="394">
        <f>[12]abril!H60+[12]junio!H60+[12]mayo!H60</f>
        <v>0</v>
      </c>
      <c r="I60" s="394">
        <f>[12]abril!I60+[12]junio!I60+[12]mayo!I60</f>
        <v>0</v>
      </c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394">
        <f>[12]abril!F61+[12]junio!F61+[12]mayo!F61</f>
        <v>0</v>
      </c>
      <c r="G61" s="394">
        <f>[12]abril!G61+[12]junio!G61+[12]mayo!G61</f>
        <v>0</v>
      </c>
      <c r="H61" s="394">
        <f>[12]abril!H61+[12]junio!H61+[12]mayo!H61</f>
        <v>0</v>
      </c>
      <c r="I61" s="394">
        <f>[12]abril!I61+[12]junio!I61+[12]mayo!I61</f>
        <v>0</v>
      </c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394">
        <f>[12]abril!F62+[12]junio!F62+[12]mayo!F62</f>
        <v>0</v>
      </c>
      <c r="G62" s="394">
        <f>[12]abril!G62+[12]junio!G62+[12]mayo!G62</f>
        <v>0</v>
      </c>
      <c r="H62" s="394">
        <f>[12]abril!H62+[12]junio!H62+[12]mayo!H62</f>
        <v>0</v>
      </c>
      <c r="I62" s="394">
        <f>[12]abril!I62+[12]junio!I62+[12]mayo!I62</f>
        <v>0</v>
      </c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394">
        <f>[12]abril!F63+[12]junio!F63+[12]mayo!F63</f>
        <v>0</v>
      </c>
      <c r="G63" s="394">
        <f>[12]abril!G63+[12]junio!G63+[12]mayo!G63</f>
        <v>0</v>
      </c>
      <c r="H63" s="394">
        <f>[12]abril!H63+[12]junio!H63+[12]mayo!H63</f>
        <v>0</v>
      </c>
      <c r="I63" s="394">
        <f>[12]abril!I63+[12]junio!I63+[12]mayo!I63</f>
        <v>0</v>
      </c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394">
        <f>[12]abril!F64+[12]junio!F64+[12]mayo!F64</f>
        <v>0</v>
      </c>
      <c r="G64" s="394">
        <f>[12]abril!G64+[12]junio!G64+[12]mayo!G64</f>
        <v>0</v>
      </c>
      <c r="H64" s="394">
        <f>[12]abril!H64+[12]junio!H64+[12]mayo!H64</f>
        <v>0</v>
      </c>
      <c r="I64" s="394">
        <f>[12]abril!I64+[12]junio!I64+[12]mayo!I64</f>
        <v>0</v>
      </c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35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10</v>
      </c>
      <c r="G70" s="421">
        <f>(G71)</f>
        <v>0</v>
      </c>
      <c r="H70" s="421">
        <f>(H71)</f>
        <v>0</v>
      </c>
      <c r="I70" s="421">
        <f>(I71)</f>
        <v>0</v>
      </c>
      <c r="J70" s="421">
        <f>SUM(F70:I70)</f>
        <v>10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394">
        <f>[12]abril!F71+[12]junio!F71+[12]mayo!F71</f>
        <v>10</v>
      </c>
      <c r="G71" s="394">
        <f>[12]abril!G71+[12]junio!G71+[12]mayo!G71</f>
        <v>0</v>
      </c>
      <c r="H71" s="394">
        <f>[12]abril!H71+[12]junio!H71+[12]mayo!H71</f>
        <v>0</v>
      </c>
      <c r="I71" s="394">
        <f>[12]abril!I71+[12]junio!I71+[12]mayo!I71</f>
        <v>0</v>
      </c>
      <c r="J71" s="437">
        <f>SUM(F71:I71)</f>
        <v>10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5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5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394">
        <f>[12]abril!F73+[12]junio!F73+[12]mayo!F73</f>
        <v>0</v>
      </c>
      <c r="G73" s="394">
        <f>[12]abril!G73+[12]junio!G73+[12]mayo!G73</f>
        <v>0</v>
      </c>
      <c r="H73" s="394">
        <f>[12]abril!H73+[12]junio!H73+[12]mayo!H73</f>
        <v>0</v>
      </c>
      <c r="I73" s="394">
        <f>[12]abril!I73+[12]junio!I73+[12]mayo!I73</f>
        <v>0</v>
      </c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394">
        <f>[12]abril!F74+[12]junio!F74+[12]mayo!F74</f>
        <v>0</v>
      </c>
      <c r="G74" s="394">
        <f>[12]abril!G74+[12]junio!G74+[12]mayo!G74</f>
        <v>0</v>
      </c>
      <c r="H74" s="394">
        <f>[12]abril!H74+[12]junio!H74+[12]mayo!H74</f>
        <v>0</v>
      </c>
      <c r="I74" s="394">
        <f>[12]abril!I74+[12]junio!I74+[12]mayo!I74</f>
        <v>0</v>
      </c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394">
        <f>[12]abril!F75+[12]junio!F75+[12]mayo!F75</f>
        <v>5</v>
      </c>
      <c r="G75" s="394">
        <f>[12]abril!G75+[12]junio!G75+[12]mayo!G75</f>
        <v>0</v>
      </c>
      <c r="H75" s="394">
        <f>[12]abril!H75+[12]junio!H75+[12]mayo!H75</f>
        <v>0</v>
      </c>
      <c r="I75" s="394">
        <f>[12]abril!I75+[12]junio!I75+[12]mayo!I75</f>
        <v>0</v>
      </c>
      <c r="J75" s="457">
        <f t="shared" si="2"/>
        <v>5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1574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394">
        <f>[12]abril!F77+[12]junio!F77+[12]mayo!F77</f>
        <v>0</v>
      </c>
      <c r="G77" s="394">
        <f>[12]abril!G77+[12]junio!G77+[12]mayo!G77</f>
        <v>0</v>
      </c>
      <c r="H77" s="394">
        <f>[12]abril!H77+[12]junio!H77+[12]mayo!H77</f>
        <v>0</v>
      </c>
      <c r="I77" s="394">
        <f>[12]abril!I77+[12]junio!I77+[12]mayo!I77</f>
        <v>0</v>
      </c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31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31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394">
        <f>[12]abril!F79+[12]junio!F79+[12]mayo!F79</f>
        <v>0</v>
      </c>
      <c r="G79" s="394">
        <f>[12]abril!G79+[12]junio!G79+[12]mayo!G79</f>
        <v>0</v>
      </c>
      <c r="H79" s="394">
        <f>[12]abril!H79+[12]junio!H79+[12]mayo!H79</f>
        <v>0</v>
      </c>
      <c r="I79" s="394">
        <f>[12]abril!I79+[12]junio!I79+[12]mayo!I79</f>
        <v>0</v>
      </c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394">
        <f>[12]abril!F80+[12]junio!F80+[12]mayo!F80</f>
        <v>7</v>
      </c>
      <c r="G80" s="394">
        <f>[12]abril!G80+[12]junio!G80+[12]mayo!G80</f>
        <v>0</v>
      </c>
      <c r="H80" s="394">
        <f>[12]abril!H80+[12]junio!H80+[12]mayo!H80</f>
        <v>0</v>
      </c>
      <c r="I80" s="394">
        <f>[12]abril!I80+[12]junio!I80+[12]mayo!I80</f>
        <v>0</v>
      </c>
      <c r="J80" s="468">
        <f>SUM(F80:I80)</f>
        <v>7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394">
        <f>[12]abril!F81+[12]junio!F81+[12]mayo!F81</f>
        <v>0</v>
      </c>
      <c r="G81" s="394">
        <f>[12]abril!G81+[12]junio!G81+[12]mayo!G81</f>
        <v>0</v>
      </c>
      <c r="H81" s="394">
        <f>[12]abril!H81+[12]junio!H81+[12]mayo!H81</f>
        <v>0</v>
      </c>
      <c r="I81" s="394">
        <f>[12]abril!I81+[12]junio!I81+[12]mayo!I81</f>
        <v>0</v>
      </c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394">
        <f>[12]abril!F82+[12]junio!F82+[12]mayo!F82</f>
        <v>0</v>
      </c>
      <c r="G82" s="394">
        <f>[12]abril!G82+[12]junio!G82+[12]mayo!G82</f>
        <v>0</v>
      </c>
      <c r="H82" s="394">
        <f>[12]abril!H82+[12]junio!H82+[12]mayo!H82</f>
        <v>0</v>
      </c>
      <c r="I82" s="394">
        <f>[12]abril!I82+[12]junio!I82+[12]mayo!I82</f>
        <v>0</v>
      </c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394">
        <f>[12]abril!F83+[12]junio!F83+[12]mayo!F83</f>
        <v>0</v>
      </c>
      <c r="G83" s="394">
        <f>[12]abril!G83+[12]junio!G83+[12]mayo!G83</f>
        <v>0</v>
      </c>
      <c r="H83" s="394">
        <f>[12]abril!H83+[12]junio!H83+[12]mayo!H83</f>
        <v>0</v>
      </c>
      <c r="I83" s="394">
        <f>[12]abril!I83+[12]junio!I83+[12]mayo!I83</f>
        <v>0</v>
      </c>
      <c r="J83" s="468">
        <f t="shared" si="2"/>
        <v>0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394">
        <f>[12]abril!F84+[12]junio!F84+[12]mayo!F84</f>
        <v>3</v>
      </c>
      <c r="G84" s="394">
        <f>[12]abril!G84+[12]junio!G84+[12]mayo!G84</f>
        <v>0</v>
      </c>
      <c r="H84" s="394">
        <f>[12]abril!H84+[12]junio!H84+[12]mayo!H84</f>
        <v>0</v>
      </c>
      <c r="I84" s="394">
        <f>[12]abril!I84+[12]junio!I84+[12]mayo!I84</f>
        <v>0</v>
      </c>
      <c r="J84" s="468">
        <f t="shared" si="2"/>
        <v>3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394">
        <f>[12]abril!F85+[12]junio!F85+[12]mayo!F85</f>
        <v>19</v>
      </c>
      <c r="G85" s="394">
        <f>[12]abril!G85+[12]junio!G85+[12]mayo!G85</f>
        <v>0</v>
      </c>
      <c r="H85" s="394">
        <f>[12]abril!H85+[12]junio!H85+[12]mayo!H85</f>
        <v>0</v>
      </c>
      <c r="I85" s="394">
        <f>[12]abril!I85+[12]junio!I85+[12]mayo!I85</f>
        <v>0</v>
      </c>
      <c r="J85" s="468">
        <f t="shared" si="2"/>
        <v>19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394">
        <f>[12]abril!F86+[12]junio!F86+[12]mayo!F86</f>
        <v>2</v>
      </c>
      <c r="G86" s="394">
        <f>[12]abril!G86+[12]junio!G86+[12]mayo!G86</f>
        <v>0</v>
      </c>
      <c r="H86" s="394">
        <f>[12]abril!H86+[12]junio!H86+[12]mayo!H86</f>
        <v>0</v>
      </c>
      <c r="I86" s="394">
        <f>[12]abril!I86+[12]junio!I86+[12]mayo!I86</f>
        <v>0</v>
      </c>
      <c r="J86" s="468">
        <f t="shared" si="2"/>
        <v>2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166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394">
        <f>[12]abril!G91+[12]junio!G91+[12]mayo!G91</f>
        <v>2</v>
      </c>
      <c r="H91" s="872">
        <f>SUM(F91:G91)</f>
        <v>2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394">
        <f>[12]abril!G92+[12]junio!G92+[12]mayo!G92</f>
        <v>161</v>
      </c>
      <c r="H92" s="872">
        <f>SUM(F92:G92)</f>
        <v>161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394">
        <f>[12]abril!G93+[12]junio!G93+[12]mayo!G93</f>
        <v>3</v>
      </c>
      <c r="H93" s="872">
        <f>SUM(F93:G93)</f>
        <v>3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394">
        <f>[12]abril!G94+[12]junio!G94+[12]mayo!G94</f>
        <v>0</v>
      </c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574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33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>
        <f>[12]abril!I100+[12]junio!I100+[12]mayo!I100</f>
        <v>0</v>
      </c>
      <c r="J100" s="893">
        <f>[12]abril!J100+[12]junio!J100+[12]mayo!J100</f>
        <v>0</v>
      </c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3">
        <f>[12]abril!I101+[12]junio!I101+[12]mayo!I101</f>
        <v>0</v>
      </c>
      <c r="J101" s="893">
        <f>[12]abril!J101+[12]junio!J101+[12]mayo!J101</f>
        <v>0</v>
      </c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3">
        <f>[12]abril!I102+[12]junio!I102+[12]mayo!I102</f>
        <v>0</v>
      </c>
      <c r="J102" s="893">
        <f>[12]abril!J102+[12]junio!J102+[12]mayo!J102</f>
        <v>0</v>
      </c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3">
        <f>[12]abril!I103+[12]junio!I103+[12]mayo!I103</f>
        <v>0</v>
      </c>
      <c r="J103" s="893">
        <f>[12]abril!J103+[12]junio!J103+[12]mayo!J103</f>
        <v>0</v>
      </c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93">
        <f>[12]abril!I104+[12]junio!I104+[12]mayo!I104</f>
        <v>0</v>
      </c>
      <c r="J104" s="893">
        <f>[12]abril!J104+[12]junio!J104+[12]mayo!J104</f>
        <v>0</v>
      </c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1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>
        <f>[12]abril!I106+[12]junio!I106+[12]mayo!I106</f>
        <v>1</v>
      </c>
      <c r="J106" s="893">
        <f>[12]abril!J106+[12]junio!J106+[12]mayo!J106</f>
        <v>0</v>
      </c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3">
        <f>[12]abril!I107+[12]junio!I107+[12]mayo!I107</f>
        <v>0</v>
      </c>
      <c r="J107" s="893">
        <f>[12]abril!J107+[12]junio!J107+[12]mayo!J107</f>
        <v>0</v>
      </c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3">
        <f>[12]abril!I108+[12]junio!I108+[12]mayo!I108</f>
        <v>0</v>
      </c>
      <c r="J108" s="893">
        <f>[12]abril!J108+[12]junio!J108+[12]mayo!J108</f>
        <v>0</v>
      </c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3">
        <f>[12]abril!I109+[12]junio!I109+[12]mayo!I109</f>
        <v>0</v>
      </c>
      <c r="J109" s="893">
        <f>[12]abril!J109+[12]junio!J109+[12]mayo!J109</f>
        <v>0</v>
      </c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93">
        <f>[12]abril!I110+[12]junio!I110+[12]mayo!I110</f>
        <v>0</v>
      </c>
      <c r="J110" s="893">
        <f>[12]abril!J110+[12]junio!J110+[12]mayo!J110</f>
        <v>0</v>
      </c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4">
        <f>[12]abril!I112+[12]junio!I112+[12]mayo!I112</f>
        <v>0</v>
      </c>
      <c r="J112" s="895">
        <f>[12]abril!J112+[12]junio!J112+[12]mayo!J112</f>
        <v>0</v>
      </c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>
        <f>[12]abril!I113+[12]junio!I113+[12]mayo!I113</f>
        <v>0</v>
      </c>
      <c r="J113" s="895">
        <f>[12]abril!J113+[12]junio!J113+[12]mayo!J113</f>
        <v>0</v>
      </c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>
        <f>[12]abril!I114+[12]junio!I114+[12]mayo!I114</f>
        <v>0</v>
      </c>
      <c r="J114" s="895">
        <f>[12]abril!J114+[12]junio!J114+[12]mayo!J114</f>
        <v>0</v>
      </c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>
        <f>[12]abril!I115+[12]junio!I115+[12]mayo!I115</f>
        <v>0</v>
      </c>
      <c r="J115" s="895">
        <f>[12]abril!J115+[12]junio!J115+[12]mayo!J115</f>
        <v>0</v>
      </c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94">
        <f>[12]abril!I116+[12]junio!I116+[12]mayo!I116</f>
        <v>0</v>
      </c>
      <c r="J116" s="895">
        <f>[12]abril!J116+[12]junio!J116+[12]mayo!J116</f>
        <v>0</v>
      </c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4">
        <f>[12]abril!I118+[12]junio!I118+[12]mayo!I118</f>
        <v>0</v>
      </c>
      <c r="J118" s="895">
        <f>[12]abril!J118+[12]junio!J118+[12]mayo!J118</f>
        <v>0</v>
      </c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>
        <f>[12]abril!I119+[12]junio!I119+[12]mayo!I119</f>
        <v>0</v>
      </c>
      <c r="J119" s="895">
        <f>[12]abril!J119+[12]junio!J119+[12]mayo!J119</f>
        <v>0</v>
      </c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94">
        <f>[12]abril!I120+[12]junio!I120+[12]mayo!I120</f>
        <v>0</v>
      </c>
      <c r="J120" s="895">
        <f>[12]abril!J120+[12]junio!J120+[12]mayo!J120</f>
        <v>0</v>
      </c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4">
        <f>[12]abril!I122+[12]junio!I122+[12]mayo!I122</f>
        <v>0</v>
      </c>
      <c r="J122" s="895">
        <f>[12]abril!J122+[12]junio!J122+[12]mayo!J122</f>
        <v>0</v>
      </c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>
        <f>[12]abril!I123+[12]junio!I123+[12]mayo!I123</f>
        <v>0</v>
      </c>
      <c r="J123" s="895">
        <f>[12]abril!J123+[12]junio!J123+[12]mayo!J123</f>
        <v>0</v>
      </c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94">
        <f>[12]abril!I124+[12]junio!I124+[12]mayo!I124</f>
        <v>0</v>
      </c>
      <c r="J124" s="895">
        <f>[12]abril!J124+[12]junio!J124+[12]mayo!J124</f>
        <v>0</v>
      </c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21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4">
        <f>[12]abril!I126+[12]junio!I126+[12]mayo!I126</f>
        <v>11</v>
      </c>
      <c r="J126" s="895">
        <f>[12]abril!J126+[12]junio!J126+[12]mayo!J126</f>
        <v>0</v>
      </c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>
        <f>[12]abril!I127+[12]junio!I127+[12]mayo!I127</f>
        <v>0</v>
      </c>
      <c r="J127" s="895">
        <f>[12]abril!J127+[12]junio!J127+[12]mayo!J127</f>
        <v>0</v>
      </c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>
        <f>[12]abril!I128+[12]junio!I128+[12]mayo!I128</f>
        <v>2</v>
      </c>
      <c r="J128" s="895">
        <f>[12]abril!J128+[12]junio!J128+[12]mayo!J128</f>
        <v>0</v>
      </c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>
        <f>[12]abril!I129+[12]junio!I129+[12]mayo!I129</f>
        <v>8</v>
      </c>
      <c r="J129" s="895">
        <f>[12]abril!J129+[12]junio!J129+[12]mayo!J129</f>
        <v>0</v>
      </c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94">
        <f>[12]abril!I130+[12]junio!I130+[12]mayo!I130</f>
        <v>0</v>
      </c>
      <c r="J130" s="895">
        <f>[12]abril!J130+[12]junio!J130+[12]mayo!J130</f>
        <v>0</v>
      </c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11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94">
        <f>[12]abril!I132+[12]junio!I132+[12]mayo!I132</f>
        <v>0</v>
      </c>
      <c r="J132" s="895">
        <f>[12]abril!J132+[12]junio!J132+[12]mayo!J132</f>
        <v>0</v>
      </c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94">
        <f>[12]abril!I133+[12]junio!I133+[12]mayo!I133</f>
        <v>7</v>
      </c>
      <c r="J133" s="895">
        <f>[12]abril!J133+[12]junio!J133+[12]mayo!J133</f>
        <v>0</v>
      </c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94">
        <f>[12]abril!I134+[12]junio!I134+[12]mayo!I134</f>
        <v>0</v>
      </c>
      <c r="J134" s="895">
        <f>[12]abril!J134+[12]junio!J134+[12]mayo!J134</f>
        <v>0</v>
      </c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94">
        <f>[12]abril!I135+[12]junio!I135+[12]mayo!I135</f>
        <v>4</v>
      </c>
      <c r="J135" s="895">
        <f>[12]abril!J135+[12]junio!J135+[12]mayo!J135</f>
        <v>0</v>
      </c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94">
        <f>[12]abril!I136+[12]junio!I136+[12]mayo!I136</f>
        <v>0</v>
      </c>
      <c r="J136" s="895">
        <f>[12]abril!J136+[12]junio!J136+[12]mayo!J136</f>
        <v>0</v>
      </c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94">
        <f>[12]abril!I139+[12]junio!I139+[12]mayo!I139</f>
        <v>0</v>
      </c>
      <c r="J139" s="895">
        <f>[12]abril!J139+[12]junio!J139+[12]mayo!J139</f>
        <v>0</v>
      </c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94">
        <f>[12]abril!I140+[12]junio!I140+[12]mayo!I140</f>
        <v>0</v>
      </c>
      <c r="J140" s="895">
        <f>[12]abril!J140+[12]junio!J140+[12]mayo!J140</f>
        <v>0</v>
      </c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94">
        <f>[12]abril!I141+[12]junio!I141+[12]mayo!I141</f>
        <v>0</v>
      </c>
      <c r="J141" s="895">
        <f>[12]abril!J141+[12]junio!J141+[12]mayo!J141</f>
        <v>0</v>
      </c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94">
        <f>[12]abril!I142+[12]junio!I142+[12]mayo!I142</f>
        <v>0</v>
      </c>
      <c r="J142" s="895">
        <f>[12]abril!J142+[12]junio!J142+[12]mayo!J142</f>
        <v>0</v>
      </c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93">
        <f>[12]abril!I144+[12]junio!I144+[12]mayo!I144</f>
        <v>0</v>
      </c>
      <c r="J144" s="893">
        <f>[12]abril!J144+[12]junio!J144+[12]mayo!J144</f>
        <v>0</v>
      </c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93">
        <f>[12]abril!I145+[12]junio!I145+[12]mayo!I145</f>
        <v>0</v>
      </c>
      <c r="J145" s="893">
        <f>[12]abril!J145+[12]junio!J145+[12]mayo!J145</f>
        <v>0</v>
      </c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93">
        <f>[12]abril!I146+[12]junio!I146+[12]mayo!I146</f>
        <v>0</v>
      </c>
      <c r="J146" s="893">
        <f>[12]abril!J146+[12]junio!J146+[12]mayo!J146</f>
        <v>0</v>
      </c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93">
        <f>[12]abril!I147+[12]junio!I147+[12]mayo!I147</f>
        <v>0</v>
      </c>
      <c r="J147" s="893">
        <f>[12]abril!J147+[12]junio!J147+[12]mayo!J147</f>
        <v>0</v>
      </c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93">
        <f>[12]abril!I149+[12]junio!I149+[12]mayo!I149</f>
        <v>0</v>
      </c>
      <c r="J149" s="893">
        <f>[12]abril!J149+[12]junio!J149+[12]mayo!J149</f>
        <v>0</v>
      </c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93">
        <f>[12]abril!I150+[12]junio!I150+[12]mayo!I150</f>
        <v>0</v>
      </c>
      <c r="J150" s="893">
        <f>[12]abril!J150+[12]junio!J150+[12]mayo!J150</f>
        <v>0</v>
      </c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93">
        <f>[12]abril!I151+[12]junio!I151+[12]mayo!I151</f>
        <v>0</v>
      </c>
      <c r="J151" s="893">
        <f>[12]abril!J151+[12]junio!J151+[12]mayo!J151</f>
        <v>0</v>
      </c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93">
        <f>[12]abril!I152+[12]junio!I152+[12]mayo!I152</f>
        <v>0</v>
      </c>
      <c r="J152" s="893">
        <f>[12]abril!J152+[12]junio!J152+[12]mayo!J152</f>
        <v>0</v>
      </c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93">
        <f>[12]abril!I154+[12]junio!I154+[12]mayo!I154</f>
        <v>0</v>
      </c>
      <c r="J154" s="893">
        <f>[12]abril!J154+[12]junio!J154+[12]mayo!J154</f>
        <v>0</v>
      </c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93">
        <f>[12]abril!I155+[12]junio!I155+[12]mayo!I155</f>
        <v>0</v>
      </c>
      <c r="J155" s="893">
        <f>[12]abril!J155+[12]junio!J155+[12]mayo!J155</f>
        <v>0</v>
      </c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93">
        <f>[12]abril!I156+[12]junio!I156+[12]mayo!I156</f>
        <v>0</v>
      </c>
      <c r="J156" s="893">
        <f>[12]abril!J156+[12]junio!J156+[12]mayo!J156</f>
        <v>0</v>
      </c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93">
        <f>[12]abril!I157+[12]junio!I157+[12]mayo!I157</f>
        <v>0</v>
      </c>
      <c r="J157" s="893">
        <f>[12]abril!J157+[12]junio!J157+[12]mayo!J157</f>
        <v>0</v>
      </c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93">
        <f>[12]abril!I159+[12]junio!I159+[12]mayo!I159</f>
        <v>0</v>
      </c>
      <c r="J159" s="893">
        <f>[12]abril!J159+[12]junio!J159+[12]mayo!J159</f>
        <v>0</v>
      </c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93">
        <f>[12]abril!I160+[12]junio!I160+[12]mayo!I160</f>
        <v>0</v>
      </c>
      <c r="J160" s="893">
        <f>[12]abril!J160+[12]junio!J160+[12]mayo!J160</f>
        <v>0</v>
      </c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93">
        <f>[12]abril!I161+[12]junio!I161+[12]mayo!I161</f>
        <v>0</v>
      </c>
      <c r="J161" s="893">
        <f>[12]abril!J161+[12]junio!J161+[12]mayo!J161</f>
        <v>0</v>
      </c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93">
        <f>[12]abril!I162+[12]junio!I162+[12]mayo!I162</f>
        <v>0</v>
      </c>
      <c r="J162" s="893">
        <f>[12]abril!J162+[12]junio!J162+[12]mayo!J162</f>
        <v>0</v>
      </c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93">
        <f>[12]abril!I164+[12]junio!I164+[12]mayo!I164</f>
        <v>0</v>
      </c>
      <c r="J164" s="893">
        <f>[12]abril!J164+[12]junio!J164+[12]mayo!J164</f>
        <v>0</v>
      </c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93">
        <f>[12]abril!I165+[12]junio!I165+[12]mayo!I165</f>
        <v>0</v>
      </c>
      <c r="J165" s="893">
        <f>[12]abril!J165+[12]junio!J165+[12]mayo!J165</f>
        <v>0</v>
      </c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93">
        <f>[12]abril!I166+[12]junio!I166+[12]mayo!I166</f>
        <v>0</v>
      </c>
      <c r="J166" s="893">
        <f>[12]abril!J166+[12]junio!J166+[12]mayo!J166</f>
        <v>0</v>
      </c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93">
        <f>[12]abril!I167+[12]junio!I167+[12]mayo!I167</f>
        <v>0</v>
      </c>
      <c r="J167" s="893">
        <f>[12]abril!J167+[12]junio!J167+[12]mayo!J167</f>
        <v>0</v>
      </c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93">
        <f>[12]abril!I169+[12]junio!I169+[12]mayo!I169</f>
        <v>0</v>
      </c>
      <c r="J169" s="893">
        <f>[12]abril!J169+[12]junio!J169+[12]mayo!J169</f>
        <v>0</v>
      </c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93">
        <f>[12]abril!I170+[12]junio!I170+[12]mayo!I170</f>
        <v>0</v>
      </c>
      <c r="J170" s="893">
        <f>[12]abril!J170+[12]junio!J170+[12]mayo!J170</f>
        <v>0</v>
      </c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93">
        <f>[12]abril!I171+[12]junio!I171+[12]mayo!I171</f>
        <v>0</v>
      </c>
      <c r="J171" s="893">
        <f>[12]abril!J171+[12]junio!J171+[12]mayo!J171</f>
        <v>0</v>
      </c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93">
        <f>[12]abril!I172+[12]junio!I172+[12]mayo!I172</f>
        <v>0</v>
      </c>
      <c r="J172" s="893">
        <f>[12]abril!J172+[12]junio!J172+[12]mayo!J172</f>
        <v>0</v>
      </c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21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93">
        <f>[12]abril!I174+[12]junio!I174+[12]mayo!I174</f>
        <v>0</v>
      </c>
      <c r="J174" s="893">
        <f>[12]abril!J174+[12]junio!J174+[12]mayo!J174</f>
        <v>0</v>
      </c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93">
        <f>[12]abril!I175+[12]junio!I175+[12]mayo!I175</f>
        <v>0</v>
      </c>
      <c r="J175" s="893">
        <f>[12]abril!J175+[12]junio!J175+[12]mayo!J175</f>
        <v>0</v>
      </c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93">
        <f>[12]abril!I176+[12]junio!I176+[12]mayo!I176</f>
        <v>0</v>
      </c>
      <c r="J176" s="893">
        <f>[12]abril!J176+[12]junio!J176+[12]mayo!J176</f>
        <v>0</v>
      </c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93">
        <f>[12]abril!I177+[12]junio!I177+[12]mayo!I177</f>
        <v>0</v>
      </c>
      <c r="J177" s="893">
        <f>[12]abril!J177+[12]junio!J177+[12]mayo!J177</f>
        <v>0</v>
      </c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93">
        <f>[12]abril!I178+[12]junio!I178+[12]mayo!I178</f>
        <v>0</v>
      </c>
      <c r="J178" s="893">
        <f>[12]abril!J178+[12]junio!J178+[12]mayo!J178</f>
        <v>0</v>
      </c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93">
        <f>[12]abril!I179+[12]junio!I179+[12]mayo!I179</f>
        <v>0</v>
      </c>
      <c r="J179" s="893">
        <f>[12]abril!J179+[12]junio!J179+[12]mayo!J179</f>
        <v>0</v>
      </c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93">
        <f>[12]abril!I180+[12]junio!I180+[12]mayo!I180</f>
        <v>0</v>
      </c>
      <c r="J180" s="893">
        <f>[12]abril!J180+[12]junio!J180+[12]mayo!J180</f>
        <v>0</v>
      </c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93">
        <f>[12]abril!I181+[12]junio!I181+[12]mayo!I181</f>
        <v>0</v>
      </c>
      <c r="J181" s="893">
        <f>[12]abril!J181+[12]junio!J181+[12]mayo!J181</f>
        <v>0</v>
      </c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93">
        <f>[12]abril!I182+[12]junio!I182+[12]mayo!I182</f>
        <v>0</v>
      </c>
      <c r="J182" s="893">
        <f>[12]abril!J182+[12]junio!J182+[12]mayo!J182</f>
        <v>0</v>
      </c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93">
        <f>[12]abril!I183+[12]junio!I183+[12]mayo!I183</f>
        <v>0</v>
      </c>
      <c r="J183" s="893">
        <f>[12]abril!J183+[12]junio!J183+[12]mayo!J183</f>
        <v>0</v>
      </c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93">
        <f>[12]abril!I184+[12]junio!I184+[12]mayo!I184</f>
        <v>0</v>
      </c>
      <c r="J184" s="893">
        <f>[12]abril!J184+[12]junio!J184+[12]mayo!J184</f>
        <v>0</v>
      </c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93">
        <f>[12]abril!I185+[12]junio!I185+[12]mayo!I185</f>
        <v>0</v>
      </c>
      <c r="J185" s="893">
        <f>[12]abril!J185+[12]junio!J185+[12]mayo!J185</f>
        <v>0</v>
      </c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93">
        <f>[12]abril!I186+[12]junio!I186+[12]mayo!I186</f>
        <v>0</v>
      </c>
      <c r="J186" s="893">
        <f>[12]abril!J186+[12]junio!J186+[12]mayo!J186</f>
        <v>0</v>
      </c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93">
        <f>[12]abril!I187+[12]junio!I187+[12]mayo!I187</f>
        <v>0</v>
      </c>
      <c r="J187" s="893">
        <f>[12]abril!J187+[12]junio!J187+[12]mayo!J187</f>
        <v>0</v>
      </c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93">
        <f>[12]abril!I188+[12]junio!I188+[12]mayo!I188</f>
        <v>0</v>
      </c>
      <c r="J188" s="893">
        <f>[12]abril!J188+[12]junio!J188+[12]mayo!J188</f>
        <v>0</v>
      </c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93">
        <f>[12]abril!I189+[12]junio!I189+[12]mayo!I189</f>
        <v>0</v>
      </c>
      <c r="J189" s="893">
        <f>[12]abril!J189+[12]junio!J189+[12]mayo!J189</f>
        <v>0</v>
      </c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93">
        <f>[12]abril!I190+[12]junio!I190+[12]mayo!I190</f>
        <v>0</v>
      </c>
      <c r="J190" s="893">
        <f>[12]abril!J190+[12]junio!J190+[12]mayo!J190</f>
        <v>0</v>
      </c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93">
        <f>[12]abril!I191+[12]junio!I191+[12]mayo!I191</f>
        <v>0</v>
      </c>
      <c r="J191" s="893">
        <f>[12]abril!J191+[12]junio!J191+[12]mayo!J191</f>
        <v>0</v>
      </c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93">
        <f>[12]abril!I192+[12]junio!I192+[12]mayo!I192</f>
        <v>0</v>
      </c>
      <c r="J192" s="893">
        <f>[12]abril!J192+[12]junio!J192+[12]mayo!J192</f>
        <v>0</v>
      </c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93">
        <f>[12]abril!I193+[12]junio!I193+[12]mayo!I193</f>
        <v>0</v>
      </c>
      <c r="J193" s="893">
        <f>[12]abril!J193+[12]junio!J193+[12]mayo!J193</f>
        <v>0</v>
      </c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93">
        <f>[12]abril!I194+[12]junio!I194+[12]mayo!I194</f>
        <v>0</v>
      </c>
      <c r="J194" s="893">
        <f>[12]abril!J194+[12]junio!J194+[12]mayo!J194</f>
        <v>0</v>
      </c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93">
        <f>[12]abril!I195+[12]junio!I195+[12]mayo!I195</f>
        <v>0</v>
      </c>
      <c r="J195" s="893">
        <f>[12]abril!J195+[12]junio!J195+[12]mayo!J195</f>
        <v>0</v>
      </c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93">
        <f>[12]abril!I196+[12]junio!I196+[12]mayo!I196</f>
        <v>0</v>
      </c>
      <c r="J196" s="893">
        <f>[12]abril!J196+[12]junio!J196+[12]mayo!J196</f>
        <v>0</v>
      </c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93">
        <f>[12]abril!I197+[12]junio!I197+[12]mayo!I197</f>
        <v>0</v>
      </c>
      <c r="J197" s="893">
        <f>[12]abril!J197+[12]junio!J197+[12]mayo!J197</f>
        <v>0</v>
      </c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93">
        <f>[12]abril!I198+[12]junio!I198+[12]mayo!I198</f>
        <v>0</v>
      </c>
      <c r="J198" s="893">
        <f>[12]abril!J198+[12]junio!J198+[12]mayo!J198</f>
        <v>0</v>
      </c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93">
        <f>[12]abril!I199+[12]junio!I199+[12]mayo!I199</f>
        <v>0</v>
      </c>
      <c r="J199" s="893">
        <f>[12]abril!J199+[12]junio!J199+[12]mayo!J199</f>
        <v>0</v>
      </c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93">
        <f>[12]abril!I200+[12]junio!I200+[12]mayo!I200</f>
        <v>1</v>
      </c>
      <c r="J200" s="893">
        <f>[12]abril!J200+[12]junio!J200+[12]mayo!J200</f>
        <v>0</v>
      </c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93">
        <f>[12]abril!I201+[12]junio!I201+[12]mayo!I201</f>
        <v>0</v>
      </c>
      <c r="J201" s="893">
        <f>[12]abril!J201+[12]junio!J201+[12]mayo!J201</f>
        <v>0</v>
      </c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93">
        <f>[12]abril!I202+[12]junio!I202+[12]mayo!I202</f>
        <v>0</v>
      </c>
      <c r="J202" s="893">
        <f>[12]abril!J202+[12]junio!J202+[12]mayo!J202</f>
        <v>0</v>
      </c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93">
        <f>[12]abril!I203+[12]junio!I203+[12]mayo!I203</f>
        <v>0</v>
      </c>
      <c r="J203" s="893">
        <f>[12]abril!J203+[12]junio!J203+[12]mayo!J203</f>
        <v>0</v>
      </c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93">
        <f>[12]abril!I204+[12]junio!I204+[12]mayo!I204</f>
        <v>0</v>
      </c>
      <c r="J204" s="893">
        <f>[12]abril!J204+[12]junio!J204+[12]mayo!J204</f>
        <v>0</v>
      </c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93">
        <f>[12]abril!I205+[12]junio!I205+[12]mayo!I205</f>
        <v>0</v>
      </c>
      <c r="J205" s="893">
        <f>[12]abril!J205+[12]junio!J205+[12]mayo!J205</f>
        <v>0</v>
      </c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93">
        <f>[12]abril!I206+[12]junio!I206+[12]mayo!I206</f>
        <v>0</v>
      </c>
      <c r="J206" s="893">
        <f>[12]abril!J206+[12]junio!J206+[12]mayo!J206</f>
        <v>0</v>
      </c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93">
        <f>[12]abril!I207+[12]junio!I207+[12]mayo!I207</f>
        <v>0</v>
      </c>
      <c r="J207" s="893">
        <f>[12]abril!J207+[12]junio!J207+[12]mayo!J207</f>
        <v>0</v>
      </c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93">
        <f>[12]abril!I208+[12]junio!I208+[12]mayo!I208</f>
        <v>0</v>
      </c>
      <c r="J208" s="893">
        <f>[12]abril!J208+[12]junio!J208+[12]mayo!J208</f>
        <v>0</v>
      </c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93">
        <f>[12]abril!I209+[12]junio!I209+[12]mayo!I209</f>
        <v>9</v>
      </c>
      <c r="J209" s="893">
        <f>[12]abril!J209+[12]junio!J209+[12]mayo!J209</f>
        <v>0</v>
      </c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93">
        <f>[12]abril!I210+[12]junio!I210+[12]mayo!I210</f>
        <v>11</v>
      </c>
      <c r="J210" s="893">
        <f>[12]abril!J210+[12]junio!J210+[12]mayo!J210</f>
        <v>0</v>
      </c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106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93">
        <f>[12]abril!I212+[12]junio!I212+[12]mayo!I212</f>
        <v>58</v>
      </c>
      <c r="J212" s="893">
        <f>[12]abril!J212+[12]junio!J212+[12]mayo!J212</f>
        <v>0</v>
      </c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93">
        <f>[12]abril!I213+[12]junio!I213+[12]mayo!I213</f>
        <v>0</v>
      </c>
      <c r="J213" s="893">
        <f>[12]abril!J213+[12]junio!J213+[12]mayo!J213</f>
        <v>0</v>
      </c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93">
        <f>[12]abril!I214+[12]junio!I214+[12]mayo!I214</f>
        <v>48</v>
      </c>
      <c r="J214" s="893">
        <f>[12]abril!J214+[12]junio!J214+[12]mayo!J214</f>
        <v>0</v>
      </c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93">
        <f>[12]abril!I216+[12]junio!I216+[12]mayo!I216</f>
        <v>0</v>
      </c>
      <c r="J216" s="893">
        <f>[12]abril!J216+[12]junio!J216+[12]mayo!J216</f>
        <v>0</v>
      </c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93">
        <f>[12]abril!I217+[12]junio!I217+[12]mayo!I217</f>
        <v>0</v>
      </c>
      <c r="J217" s="893">
        <f>[12]abril!J217+[12]junio!J217+[12]mayo!J217</f>
        <v>0</v>
      </c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1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93">
        <f>[12]abril!I219+[12]junio!I219+[12]mayo!I219</f>
        <v>0</v>
      </c>
      <c r="J219" s="893">
        <f>[12]abril!J219+[12]junio!J219+[12]mayo!J219</f>
        <v>0</v>
      </c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93">
        <f>[12]abril!I220+[12]junio!I220+[12]mayo!I220</f>
        <v>0</v>
      </c>
      <c r="J220" s="893">
        <f>[12]abril!J220+[12]junio!J220+[12]mayo!J220</f>
        <v>0</v>
      </c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93">
        <f>[12]abril!I221+[12]junio!I221+[12]mayo!I221</f>
        <v>1</v>
      </c>
      <c r="J221" s="893">
        <f>[12]abril!J221+[12]junio!J221+[12]mayo!J221</f>
        <v>0</v>
      </c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93">
        <f>[12]abril!I222+[12]junio!I222+[12]mayo!I222</f>
        <v>0</v>
      </c>
      <c r="J222" s="893">
        <f>[12]abril!J222+[12]junio!J222+[12]mayo!J222</f>
        <v>0</v>
      </c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220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93">
        <f>[12]abril!I224+[12]junio!I224+[12]mayo!I224</f>
        <v>20</v>
      </c>
      <c r="J224" s="893">
        <f>[12]abril!J224+[12]junio!J224+[12]mayo!J224</f>
        <v>0</v>
      </c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93">
        <f>[12]abril!I225+[12]junio!I225+[12]mayo!I225</f>
        <v>0</v>
      </c>
      <c r="J225" s="893">
        <f>[12]abril!J225+[12]junio!J225+[12]mayo!J225</f>
        <v>0</v>
      </c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93">
        <f>[12]abril!I226+[12]junio!I226+[12]mayo!I226</f>
        <v>200</v>
      </c>
      <c r="J226" s="893">
        <f>[12]abril!J226+[12]junio!J226+[12]mayo!J226</f>
        <v>0</v>
      </c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91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93">
        <f>[12]abril!I228+[12]junio!I228+[12]mayo!I228</f>
        <v>19</v>
      </c>
      <c r="J228" s="893">
        <f>[12]abril!J228+[12]junio!J228+[12]mayo!J228</f>
        <v>0</v>
      </c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93">
        <f>[12]abril!I229+[12]junio!I229+[12]mayo!I229</f>
        <v>0</v>
      </c>
      <c r="J229" s="893">
        <f>[12]abril!J229+[12]junio!J229+[12]mayo!J229</f>
        <v>0</v>
      </c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93">
        <f>[12]abril!I230+[12]junio!I230+[12]mayo!I230</f>
        <v>72</v>
      </c>
      <c r="J230" s="893">
        <f>[12]abril!J230+[12]junio!J230+[12]mayo!J230</f>
        <v>0</v>
      </c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93">
        <f>[12]abril!I231+[12]junio!I231+[12]mayo!I231</f>
        <v>0</v>
      </c>
      <c r="J231" s="893">
        <f>[12]abril!J231+[12]junio!J231+[12]mayo!J231</f>
        <v>0</v>
      </c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0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93">
        <f>[12]abril!I233+[12]junio!I233+[12]mayo!I233</f>
        <v>0</v>
      </c>
      <c r="J233" s="893">
        <f>[12]abril!J233+[12]junio!J233+[12]mayo!J233</f>
        <v>0</v>
      </c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93">
        <f>[12]abril!I234+[12]junio!I234+[12]mayo!I234</f>
        <v>0</v>
      </c>
      <c r="J234" s="893">
        <f>[12]abril!J234+[12]junio!J234+[12]mayo!J234</f>
        <v>0</v>
      </c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93">
        <f>[12]abril!I235+[12]junio!I235+[12]mayo!I235</f>
        <v>0</v>
      </c>
      <c r="J235" s="893">
        <f>[12]abril!J235+[12]junio!J235+[12]mayo!J235</f>
        <v>0</v>
      </c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93">
        <f>[12]abril!I236+[12]junio!I236+[12]mayo!I236</f>
        <v>0</v>
      </c>
      <c r="J236" s="893">
        <f>[12]abril!J236+[12]junio!J236+[12]mayo!J236</f>
        <v>0</v>
      </c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101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93">
        <f>[12]abril!I238+[12]junio!I238+[12]mayo!I238</f>
        <v>17</v>
      </c>
      <c r="J238" s="893">
        <f>[12]abril!J238+[12]junio!J238+[12]mayo!J238</f>
        <v>0</v>
      </c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93">
        <f>[12]abril!I239+[12]junio!I239+[12]mayo!I239</f>
        <v>19</v>
      </c>
      <c r="J239" s="893">
        <f>[12]abril!J239+[12]junio!J239+[12]mayo!J239</f>
        <v>0</v>
      </c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93">
        <f>[12]abril!I240+[12]junio!I240+[12]mayo!I240</f>
        <v>65</v>
      </c>
      <c r="J240" s="893">
        <f>[12]abril!J240+[12]junio!J240+[12]mayo!J240</f>
        <v>0</v>
      </c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93">
        <f>[12]abril!I241+[12]junio!I241+[12]mayo!I241</f>
        <v>0</v>
      </c>
      <c r="J241" s="893">
        <f>[12]abril!J241+[12]junio!J241+[12]mayo!J241</f>
        <v>0</v>
      </c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1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93">
        <f>[12]abril!I243+[12]junio!I243+[12]mayo!I243</f>
        <v>0</v>
      </c>
      <c r="J243" s="893">
        <f>[12]abril!J243+[12]junio!J243+[12]mayo!J243</f>
        <v>0</v>
      </c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93">
        <f>[12]abril!I244+[12]junio!I244+[12]mayo!I244</f>
        <v>1</v>
      </c>
      <c r="J244" s="893">
        <f>[12]abril!J244+[12]junio!J244+[12]mayo!J244</f>
        <v>0</v>
      </c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93">
        <f>[12]abril!I245+[12]junio!I245+[12]mayo!I245</f>
        <v>0</v>
      </c>
      <c r="J245" s="893">
        <f>[12]abril!J245+[12]junio!J245+[12]mayo!J245</f>
        <v>0</v>
      </c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1609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R258"/>
  <sheetViews>
    <sheetView showGridLines="0" showRowColHeaders="0" showZeros="0" topLeftCell="C8" zoomScaleNormal="100" zoomScaleSheetLayoutView="92" workbookViewId="0">
      <selection activeCell="F39" sqref="F39:I42"/>
    </sheetView>
  </sheetViews>
  <sheetFormatPr baseColWidth="10" defaultRowHeight="12.75" x14ac:dyDescent="0.2"/>
  <cols>
    <col min="1" max="1" width="7.5703125" style="373" customWidth="1"/>
    <col min="2" max="2" width="18.710937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28515625" style="373" customWidth="1"/>
    <col min="7" max="7" width="7.7109375" style="373" customWidth="1"/>
    <col min="8" max="8" width="8.7109375" style="373" customWidth="1"/>
    <col min="9" max="9" width="7.85546875" style="373" customWidth="1"/>
    <col min="10" max="10" width="9.7109375" style="373" customWidth="1"/>
    <col min="11" max="17" width="7.7109375" style="373" customWidth="1"/>
    <col min="18" max="256" width="11.42578125" style="373"/>
    <col min="257" max="257" width="7.5703125" style="373" customWidth="1"/>
    <col min="258" max="258" width="18.710937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28515625" style="373" customWidth="1"/>
    <col min="263" max="263" width="7.7109375" style="373" customWidth="1"/>
    <col min="264" max="264" width="8.7109375" style="373" customWidth="1"/>
    <col min="265" max="265" width="7.85546875" style="373" customWidth="1"/>
    <col min="266" max="266" width="9.7109375" style="373" customWidth="1"/>
    <col min="267" max="273" width="7.7109375" style="373" customWidth="1"/>
    <col min="274" max="512" width="11.42578125" style="373"/>
    <col min="513" max="513" width="7.5703125" style="373" customWidth="1"/>
    <col min="514" max="514" width="18.710937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28515625" style="373" customWidth="1"/>
    <col min="519" max="519" width="7.7109375" style="373" customWidth="1"/>
    <col min="520" max="520" width="8.7109375" style="373" customWidth="1"/>
    <col min="521" max="521" width="7.85546875" style="373" customWidth="1"/>
    <col min="522" max="522" width="9.7109375" style="373" customWidth="1"/>
    <col min="523" max="529" width="7.7109375" style="373" customWidth="1"/>
    <col min="530" max="768" width="11.42578125" style="373"/>
    <col min="769" max="769" width="7.5703125" style="373" customWidth="1"/>
    <col min="770" max="770" width="18.710937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28515625" style="373" customWidth="1"/>
    <col min="775" max="775" width="7.7109375" style="373" customWidth="1"/>
    <col min="776" max="776" width="8.7109375" style="373" customWidth="1"/>
    <col min="777" max="777" width="7.85546875" style="373" customWidth="1"/>
    <col min="778" max="778" width="9.7109375" style="373" customWidth="1"/>
    <col min="779" max="785" width="7.7109375" style="373" customWidth="1"/>
    <col min="786" max="1024" width="11.42578125" style="373"/>
    <col min="1025" max="1025" width="7.5703125" style="373" customWidth="1"/>
    <col min="1026" max="1026" width="18.710937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28515625" style="373" customWidth="1"/>
    <col min="1031" max="1031" width="7.7109375" style="373" customWidth="1"/>
    <col min="1032" max="1032" width="8.7109375" style="373" customWidth="1"/>
    <col min="1033" max="1033" width="7.85546875" style="373" customWidth="1"/>
    <col min="1034" max="1034" width="9.7109375" style="373" customWidth="1"/>
    <col min="1035" max="1041" width="7.7109375" style="373" customWidth="1"/>
    <col min="1042" max="1280" width="11.42578125" style="373"/>
    <col min="1281" max="1281" width="7.5703125" style="373" customWidth="1"/>
    <col min="1282" max="1282" width="18.710937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28515625" style="373" customWidth="1"/>
    <col min="1287" max="1287" width="7.7109375" style="373" customWidth="1"/>
    <col min="1288" max="1288" width="8.7109375" style="373" customWidth="1"/>
    <col min="1289" max="1289" width="7.85546875" style="373" customWidth="1"/>
    <col min="1290" max="1290" width="9.7109375" style="373" customWidth="1"/>
    <col min="1291" max="1297" width="7.7109375" style="373" customWidth="1"/>
    <col min="1298" max="1536" width="11.42578125" style="373"/>
    <col min="1537" max="1537" width="7.5703125" style="373" customWidth="1"/>
    <col min="1538" max="1538" width="18.710937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28515625" style="373" customWidth="1"/>
    <col min="1543" max="1543" width="7.7109375" style="373" customWidth="1"/>
    <col min="1544" max="1544" width="8.7109375" style="373" customWidth="1"/>
    <col min="1545" max="1545" width="7.85546875" style="373" customWidth="1"/>
    <col min="1546" max="1546" width="9.7109375" style="373" customWidth="1"/>
    <col min="1547" max="1553" width="7.7109375" style="373" customWidth="1"/>
    <col min="1554" max="1792" width="11.42578125" style="373"/>
    <col min="1793" max="1793" width="7.5703125" style="373" customWidth="1"/>
    <col min="1794" max="1794" width="18.710937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28515625" style="373" customWidth="1"/>
    <col min="1799" max="1799" width="7.7109375" style="373" customWidth="1"/>
    <col min="1800" max="1800" width="8.7109375" style="373" customWidth="1"/>
    <col min="1801" max="1801" width="7.85546875" style="373" customWidth="1"/>
    <col min="1802" max="1802" width="9.7109375" style="373" customWidth="1"/>
    <col min="1803" max="1809" width="7.7109375" style="373" customWidth="1"/>
    <col min="1810" max="2048" width="11.42578125" style="373"/>
    <col min="2049" max="2049" width="7.5703125" style="373" customWidth="1"/>
    <col min="2050" max="2050" width="18.710937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28515625" style="373" customWidth="1"/>
    <col min="2055" max="2055" width="7.7109375" style="373" customWidth="1"/>
    <col min="2056" max="2056" width="8.7109375" style="373" customWidth="1"/>
    <col min="2057" max="2057" width="7.85546875" style="373" customWidth="1"/>
    <col min="2058" max="2058" width="9.7109375" style="373" customWidth="1"/>
    <col min="2059" max="2065" width="7.7109375" style="373" customWidth="1"/>
    <col min="2066" max="2304" width="11.42578125" style="373"/>
    <col min="2305" max="2305" width="7.5703125" style="373" customWidth="1"/>
    <col min="2306" max="2306" width="18.710937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28515625" style="373" customWidth="1"/>
    <col min="2311" max="2311" width="7.7109375" style="373" customWidth="1"/>
    <col min="2312" max="2312" width="8.7109375" style="373" customWidth="1"/>
    <col min="2313" max="2313" width="7.85546875" style="373" customWidth="1"/>
    <col min="2314" max="2314" width="9.7109375" style="373" customWidth="1"/>
    <col min="2315" max="2321" width="7.7109375" style="373" customWidth="1"/>
    <col min="2322" max="2560" width="11.42578125" style="373"/>
    <col min="2561" max="2561" width="7.5703125" style="373" customWidth="1"/>
    <col min="2562" max="2562" width="18.710937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28515625" style="373" customWidth="1"/>
    <col min="2567" max="2567" width="7.7109375" style="373" customWidth="1"/>
    <col min="2568" max="2568" width="8.7109375" style="373" customWidth="1"/>
    <col min="2569" max="2569" width="7.85546875" style="373" customWidth="1"/>
    <col min="2570" max="2570" width="9.7109375" style="373" customWidth="1"/>
    <col min="2571" max="2577" width="7.7109375" style="373" customWidth="1"/>
    <col min="2578" max="2816" width="11.42578125" style="373"/>
    <col min="2817" max="2817" width="7.5703125" style="373" customWidth="1"/>
    <col min="2818" max="2818" width="18.710937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28515625" style="373" customWidth="1"/>
    <col min="2823" max="2823" width="7.7109375" style="373" customWidth="1"/>
    <col min="2824" max="2824" width="8.7109375" style="373" customWidth="1"/>
    <col min="2825" max="2825" width="7.85546875" style="373" customWidth="1"/>
    <col min="2826" max="2826" width="9.7109375" style="373" customWidth="1"/>
    <col min="2827" max="2833" width="7.7109375" style="373" customWidth="1"/>
    <col min="2834" max="3072" width="11.42578125" style="373"/>
    <col min="3073" max="3073" width="7.5703125" style="373" customWidth="1"/>
    <col min="3074" max="3074" width="18.710937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28515625" style="373" customWidth="1"/>
    <col min="3079" max="3079" width="7.7109375" style="373" customWidth="1"/>
    <col min="3080" max="3080" width="8.7109375" style="373" customWidth="1"/>
    <col min="3081" max="3081" width="7.85546875" style="373" customWidth="1"/>
    <col min="3082" max="3082" width="9.7109375" style="373" customWidth="1"/>
    <col min="3083" max="3089" width="7.7109375" style="373" customWidth="1"/>
    <col min="3090" max="3328" width="11.42578125" style="373"/>
    <col min="3329" max="3329" width="7.5703125" style="373" customWidth="1"/>
    <col min="3330" max="3330" width="18.710937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28515625" style="373" customWidth="1"/>
    <col min="3335" max="3335" width="7.7109375" style="373" customWidth="1"/>
    <col min="3336" max="3336" width="8.7109375" style="373" customWidth="1"/>
    <col min="3337" max="3337" width="7.85546875" style="373" customWidth="1"/>
    <col min="3338" max="3338" width="9.7109375" style="373" customWidth="1"/>
    <col min="3339" max="3345" width="7.7109375" style="373" customWidth="1"/>
    <col min="3346" max="3584" width="11.42578125" style="373"/>
    <col min="3585" max="3585" width="7.5703125" style="373" customWidth="1"/>
    <col min="3586" max="3586" width="18.710937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28515625" style="373" customWidth="1"/>
    <col min="3591" max="3591" width="7.7109375" style="373" customWidth="1"/>
    <col min="3592" max="3592" width="8.7109375" style="373" customWidth="1"/>
    <col min="3593" max="3593" width="7.85546875" style="373" customWidth="1"/>
    <col min="3594" max="3594" width="9.7109375" style="373" customWidth="1"/>
    <col min="3595" max="3601" width="7.7109375" style="373" customWidth="1"/>
    <col min="3602" max="3840" width="11.42578125" style="373"/>
    <col min="3841" max="3841" width="7.5703125" style="373" customWidth="1"/>
    <col min="3842" max="3842" width="18.710937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28515625" style="373" customWidth="1"/>
    <col min="3847" max="3847" width="7.7109375" style="373" customWidth="1"/>
    <col min="3848" max="3848" width="8.7109375" style="373" customWidth="1"/>
    <col min="3849" max="3849" width="7.85546875" style="373" customWidth="1"/>
    <col min="3850" max="3850" width="9.7109375" style="373" customWidth="1"/>
    <col min="3851" max="3857" width="7.7109375" style="373" customWidth="1"/>
    <col min="3858" max="4096" width="11.42578125" style="373"/>
    <col min="4097" max="4097" width="7.5703125" style="373" customWidth="1"/>
    <col min="4098" max="4098" width="18.710937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28515625" style="373" customWidth="1"/>
    <col min="4103" max="4103" width="7.7109375" style="373" customWidth="1"/>
    <col min="4104" max="4104" width="8.7109375" style="373" customWidth="1"/>
    <col min="4105" max="4105" width="7.85546875" style="373" customWidth="1"/>
    <col min="4106" max="4106" width="9.7109375" style="373" customWidth="1"/>
    <col min="4107" max="4113" width="7.7109375" style="373" customWidth="1"/>
    <col min="4114" max="4352" width="11.42578125" style="373"/>
    <col min="4353" max="4353" width="7.5703125" style="373" customWidth="1"/>
    <col min="4354" max="4354" width="18.710937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28515625" style="373" customWidth="1"/>
    <col min="4359" max="4359" width="7.7109375" style="373" customWidth="1"/>
    <col min="4360" max="4360" width="8.7109375" style="373" customWidth="1"/>
    <col min="4361" max="4361" width="7.85546875" style="373" customWidth="1"/>
    <col min="4362" max="4362" width="9.7109375" style="373" customWidth="1"/>
    <col min="4363" max="4369" width="7.7109375" style="373" customWidth="1"/>
    <col min="4370" max="4608" width="11.42578125" style="373"/>
    <col min="4609" max="4609" width="7.5703125" style="373" customWidth="1"/>
    <col min="4610" max="4610" width="18.710937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28515625" style="373" customWidth="1"/>
    <col min="4615" max="4615" width="7.7109375" style="373" customWidth="1"/>
    <col min="4616" max="4616" width="8.7109375" style="373" customWidth="1"/>
    <col min="4617" max="4617" width="7.85546875" style="373" customWidth="1"/>
    <col min="4618" max="4618" width="9.7109375" style="373" customWidth="1"/>
    <col min="4619" max="4625" width="7.7109375" style="373" customWidth="1"/>
    <col min="4626" max="4864" width="11.42578125" style="373"/>
    <col min="4865" max="4865" width="7.5703125" style="373" customWidth="1"/>
    <col min="4866" max="4866" width="18.710937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28515625" style="373" customWidth="1"/>
    <col min="4871" max="4871" width="7.7109375" style="373" customWidth="1"/>
    <col min="4872" max="4872" width="8.7109375" style="373" customWidth="1"/>
    <col min="4873" max="4873" width="7.85546875" style="373" customWidth="1"/>
    <col min="4874" max="4874" width="9.7109375" style="373" customWidth="1"/>
    <col min="4875" max="4881" width="7.7109375" style="373" customWidth="1"/>
    <col min="4882" max="5120" width="11.42578125" style="373"/>
    <col min="5121" max="5121" width="7.5703125" style="373" customWidth="1"/>
    <col min="5122" max="5122" width="18.710937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28515625" style="373" customWidth="1"/>
    <col min="5127" max="5127" width="7.7109375" style="373" customWidth="1"/>
    <col min="5128" max="5128" width="8.7109375" style="373" customWidth="1"/>
    <col min="5129" max="5129" width="7.85546875" style="373" customWidth="1"/>
    <col min="5130" max="5130" width="9.7109375" style="373" customWidth="1"/>
    <col min="5131" max="5137" width="7.7109375" style="373" customWidth="1"/>
    <col min="5138" max="5376" width="11.42578125" style="373"/>
    <col min="5377" max="5377" width="7.5703125" style="373" customWidth="1"/>
    <col min="5378" max="5378" width="18.710937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28515625" style="373" customWidth="1"/>
    <col min="5383" max="5383" width="7.7109375" style="373" customWidth="1"/>
    <col min="5384" max="5384" width="8.7109375" style="373" customWidth="1"/>
    <col min="5385" max="5385" width="7.85546875" style="373" customWidth="1"/>
    <col min="5386" max="5386" width="9.7109375" style="373" customWidth="1"/>
    <col min="5387" max="5393" width="7.7109375" style="373" customWidth="1"/>
    <col min="5394" max="5632" width="11.42578125" style="373"/>
    <col min="5633" max="5633" width="7.5703125" style="373" customWidth="1"/>
    <col min="5634" max="5634" width="18.710937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28515625" style="373" customWidth="1"/>
    <col min="5639" max="5639" width="7.7109375" style="373" customWidth="1"/>
    <col min="5640" max="5640" width="8.7109375" style="373" customWidth="1"/>
    <col min="5641" max="5641" width="7.85546875" style="373" customWidth="1"/>
    <col min="5642" max="5642" width="9.7109375" style="373" customWidth="1"/>
    <col min="5643" max="5649" width="7.7109375" style="373" customWidth="1"/>
    <col min="5650" max="5888" width="11.42578125" style="373"/>
    <col min="5889" max="5889" width="7.5703125" style="373" customWidth="1"/>
    <col min="5890" max="5890" width="18.710937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28515625" style="373" customWidth="1"/>
    <col min="5895" max="5895" width="7.7109375" style="373" customWidth="1"/>
    <col min="5896" max="5896" width="8.7109375" style="373" customWidth="1"/>
    <col min="5897" max="5897" width="7.85546875" style="373" customWidth="1"/>
    <col min="5898" max="5898" width="9.7109375" style="373" customWidth="1"/>
    <col min="5899" max="5905" width="7.7109375" style="373" customWidth="1"/>
    <col min="5906" max="6144" width="11.42578125" style="373"/>
    <col min="6145" max="6145" width="7.5703125" style="373" customWidth="1"/>
    <col min="6146" max="6146" width="18.710937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28515625" style="373" customWidth="1"/>
    <col min="6151" max="6151" width="7.7109375" style="373" customWidth="1"/>
    <col min="6152" max="6152" width="8.7109375" style="373" customWidth="1"/>
    <col min="6153" max="6153" width="7.85546875" style="373" customWidth="1"/>
    <col min="6154" max="6154" width="9.7109375" style="373" customWidth="1"/>
    <col min="6155" max="6161" width="7.7109375" style="373" customWidth="1"/>
    <col min="6162" max="6400" width="11.42578125" style="373"/>
    <col min="6401" max="6401" width="7.5703125" style="373" customWidth="1"/>
    <col min="6402" max="6402" width="18.710937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28515625" style="373" customWidth="1"/>
    <col min="6407" max="6407" width="7.7109375" style="373" customWidth="1"/>
    <col min="6408" max="6408" width="8.7109375" style="373" customWidth="1"/>
    <col min="6409" max="6409" width="7.85546875" style="373" customWidth="1"/>
    <col min="6410" max="6410" width="9.7109375" style="373" customWidth="1"/>
    <col min="6411" max="6417" width="7.7109375" style="373" customWidth="1"/>
    <col min="6418" max="6656" width="11.42578125" style="373"/>
    <col min="6657" max="6657" width="7.5703125" style="373" customWidth="1"/>
    <col min="6658" max="6658" width="18.710937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28515625" style="373" customWidth="1"/>
    <col min="6663" max="6663" width="7.7109375" style="373" customWidth="1"/>
    <col min="6664" max="6664" width="8.7109375" style="373" customWidth="1"/>
    <col min="6665" max="6665" width="7.85546875" style="373" customWidth="1"/>
    <col min="6666" max="6666" width="9.7109375" style="373" customWidth="1"/>
    <col min="6667" max="6673" width="7.7109375" style="373" customWidth="1"/>
    <col min="6674" max="6912" width="11.42578125" style="373"/>
    <col min="6913" max="6913" width="7.5703125" style="373" customWidth="1"/>
    <col min="6914" max="6914" width="18.710937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28515625" style="373" customWidth="1"/>
    <col min="6919" max="6919" width="7.7109375" style="373" customWidth="1"/>
    <col min="6920" max="6920" width="8.7109375" style="373" customWidth="1"/>
    <col min="6921" max="6921" width="7.85546875" style="373" customWidth="1"/>
    <col min="6922" max="6922" width="9.7109375" style="373" customWidth="1"/>
    <col min="6923" max="6929" width="7.7109375" style="373" customWidth="1"/>
    <col min="6930" max="7168" width="11.42578125" style="373"/>
    <col min="7169" max="7169" width="7.5703125" style="373" customWidth="1"/>
    <col min="7170" max="7170" width="18.710937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28515625" style="373" customWidth="1"/>
    <col min="7175" max="7175" width="7.7109375" style="373" customWidth="1"/>
    <col min="7176" max="7176" width="8.7109375" style="373" customWidth="1"/>
    <col min="7177" max="7177" width="7.85546875" style="373" customWidth="1"/>
    <col min="7178" max="7178" width="9.7109375" style="373" customWidth="1"/>
    <col min="7179" max="7185" width="7.7109375" style="373" customWidth="1"/>
    <col min="7186" max="7424" width="11.42578125" style="373"/>
    <col min="7425" max="7425" width="7.5703125" style="373" customWidth="1"/>
    <col min="7426" max="7426" width="18.710937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28515625" style="373" customWidth="1"/>
    <col min="7431" max="7431" width="7.7109375" style="373" customWidth="1"/>
    <col min="7432" max="7432" width="8.7109375" style="373" customWidth="1"/>
    <col min="7433" max="7433" width="7.85546875" style="373" customWidth="1"/>
    <col min="7434" max="7434" width="9.7109375" style="373" customWidth="1"/>
    <col min="7435" max="7441" width="7.7109375" style="373" customWidth="1"/>
    <col min="7442" max="7680" width="11.42578125" style="373"/>
    <col min="7681" max="7681" width="7.5703125" style="373" customWidth="1"/>
    <col min="7682" max="7682" width="18.710937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28515625" style="373" customWidth="1"/>
    <col min="7687" max="7687" width="7.7109375" style="373" customWidth="1"/>
    <col min="7688" max="7688" width="8.7109375" style="373" customWidth="1"/>
    <col min="7689" max="7689" width="7.85546875" style="373" customWidth="1"/>
    <col min="7690" max="7690" width="9.7109375" style="373" customWidth="1"/>
    <col min="7691" max="7697" width="7.7109375" style="373" customWidth="1"/>
    <col min="7698" max="7936" width="11.42578125" style="373"/>
    <col min="7937" max="7937" width="7.5703125" style="373" customWidth="1"/>
    <col min="7938" max="7938" width="18.710937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28515625" style="373" customWidth="1"/>
    <col min="7943" max="7943" width="7.7109375" style="373" customWidth="1"/>
    <col min="7944" max="7944" width="8.7109375" style="373" customWidth="1"/>
    <col min="7945" max="7945" width="7.85546875" style="373" customWidth="1"/>
    <col min="7946" max="7946" width="9.7109375" style="373" customWidth="1"/>
    <col min="7947" max="7953" width="7.7109375" style="373" customWidth="1"/>
    <col min="7954" max="8192" width="11.42578125" style="373"/>
    <col min="8193" max="8193" width="7.5703125" style="373" customWidth="1"/>
    <col min="8194" max="8194" width="18.710937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28515625" style="373" customWidth="1"/>
    <col min="8199" max="8199" width="7.7109375" style="373" customWidth="1"/>
    <col min="8200" max="8200" width="8.7109375" style="373" customWidth="1"/>
    <col min="8201" max="8201" width="7.85546875" style="373" customWidth="1"/>
    <col min="8202" max="8202" width="9.7109375" style="373" customWidth="1"/>
    <col min="8203" max="8209" width="7.7109375" style="373" customWidth="1"/>
    <col min="8210" max="8448" width="11.42578125" style="373"/>
    <col min="8449" max="8449" width="7.5703125" style="373" customWidth="1"/>
    <col min="8450" max="8450" width="18.710937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28515625" style="373" customWidth="1"/>
    <col min="8455" max="8455" width="7.7109375" style="373" customWidth="1"/>
    <col min="8456" max="8456" width="8.7109375" style="373" customWidth="1"/>
    <col min="8457" max="8457" width="7.85546875" style="373" customWidth="1"/>
    <col min="8458" max="8458" width="9.7109375" style="373" customWidth="1"/>
    <col min="8459" max="8465" width="7.7109375" style="373" customWidth="1"/>
    <col min="8466" max="8704" width="11.42578125" style="373"/>
    <col min="8705" max="8705" width="7.5703125" style="373" customWidth="1"/>
    <col min="8706" max="8706" width="18.710937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28515625" style="373" customWidth="1"/>
    <col min="8711" max="8711" width="7.7109375" style="373" customWidth="1"/>
    <col min="8712" max="8712" width="8.7109375" style="373" customWidth="1"/>
    <col min="8713" max="8713" width="7.85546875" style="373" customWidth="1"/>
    <col min="8714" max="8714" width="9.7109375" style="373" customWidth="1"/>
    <col min="8715" max="8721" width="7.7109375" style="373" customWidth="1"/>
    <col min="8722" max="8960" width="11.42578125" style="373"/>
    <col min="8961" max="8961" width="7.5703125" style="373" customWidth="1"/>
    <col min="8962" max="8962" width="18.710937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28515625" style="373" customWidth="1"/>
    <col min="8967" max="8967" width="7.7109375" style="373" customWidth="1"/>
    <col min="8968" max="8968" width="8.7109375" style="373" customWidth="1"/>
    <col min="8969" max="8969" width="7.85546875" style="373" customWidth="1"/>
    <col min="8970" max="8970" width="9.7109375" style="373" customWidth="1"/>
    <col min="8971" max="8977" width="7.7109375" style="373" customWidth="1"/>
    <col min="8978" max="9216" width="11.42578125" style="373"/>
    <col min="9217" max="9217" width="7.5703125" style="373" customWidth="1"/>
    <col min="9218" max="9218" width="18.710937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28515625" style="373" customWidth="1"/>
    <col min="9223" max="9223" width="7.7109375" style="373" customWidth="1"/>
    <col min="9224" max="9224" width="8.7109375" style="373" customWidth="1"/>
    <col min="9225" max="9225" width="7.85546875" style="373" customWidth="1"/>
    <col min="9226" max="9226" width="9.7109375" style="373" customWidth="1"/>
    <col min="9227" max="9233" width="7.7109375" style="373" customWidth="1"/>
    <col min="9234" max="9472" width="11.42578125" style="373"/>
    <col min="9473" max="9473" width="7.5703125" style="373" customWidth="1"/>
    <col min="9474" max="9474" width="18.710937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28515625" style="373" customWidth="1"/>
    <col min="9479" max="9479" width="7.7109375" style="373" customWidth="1"/>
    <col min="9480" max="9480" width="8.7109375" style="373" customWidth="1"/>
    <col min="9481" max="9481" width="7.85546875" style="373" customWidth="1"/>
    <col min="9482" max="9482" width="9.7109375" style="373" customWidth="1"/>
    <col min="9483" max="9489" width="7.7109375" style="373" customWidth="1"/>
    <col min="9490" max="9728" width="11.42578125" style="373"/>
    <col min="9729" max="9729" width="7.5703125" style="373" customWidth="1"/>
    <col min="9730" max="9730" width="18.710937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28515625" style="373" customWidth="1"/>
    <col min="9735" max="9735" width="7.7109375" style="373" customWidth="1"/>
    <col min="9736" max="9736" width="8.7109375" style="373" customWidth="1"/>
    <col min="9737" max="9737" width="7.85546875" style="373" customWidth="1"/>
    <col min="9738" max="9738" width="9.7109375" style="373" customWidth="1"/>
    <col min="9739" max="9745" width="7.7109375" style="373" customWidth="1"/>
    <col min="9746" max="9984" width="11.42578125" style="373"/>
    <col min="9985" max="9985" width="7.5703125" style="373" customWidth="1"/>
    <col min="9986" max="9986" width="18.710937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28515625" style="373" customWidth="1"/>
    <col min="9991" max="9991" width="7.7109375" style="373" customWidth="1"/>
    <col min="9992" max="9992" width="8.7109375" style="373" customWidth="1"/>
    <col min="9993" max="9993" width="7.85546875" style="373" customWidth="1"/>
    <col min="9994" max="9994" width="9.7109375" style="373" customWidth="1"/>
    <col min="9995" max="10001" width="7.7109375" style="373" customWidth="1"/>
    <col min="10002" max="10240" width="11.42578125" style="373"/>
    <col min="10241" max="10241" width="7.5703125" style="373" customWidth="1"/>
    <col min="10242" max="10242" width="18.710937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28515625" style="373" customWidth="1"/>
    <col min="10247" max="10247" width="7.7109375" style="373" customWidth="1"/>
    <col min="10248" max="10248" width="8.7109375" style="373" customWidth="1"/>
    <col min="10249" max="10249" width="7.85546875" style="373" customWidth="1"/>
    <col min="10250" max="10250" width="9.7109375" style="373" customWidth="1"/>
    <col min="10251" max="10257" width="7.7109375" style="373" customWidth="1"/>
    <col min="10258" max="10496" width="11.42578125" style="373"/>
    <col min="10497" max="10497" width="7.5703125" style="373" customWidth="1"/>
    <col min="10498" max="10498" width="18.710937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28515625" style="373" customWidth="1"/>
    <col min="10503" max="10503" width="7.7109375" style="373" customWidth="1"/>
    <col min="10504" max="10504" width="8.7109375" style="373" customWidth="1"/>
    <col min="10505" max="10505" width="7.85546875" style="373" customWidth="1"/>
    <col min="10506" max="10506" width="9.7109375" style="373" customWidth="1"/>
    <col min="10507" max="10513" width="7.7109375" style="373" customWidth="1"/>
    <col min="10514" max="10752" width="11.42578125" style="373"/>
    <col min="10753" max="10753" width="7.5703125" style="373" customWidth="1"/>
    <col min="10754" max="10754" width="18.710937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28515625" style="373" customWidth="1"/>
    <col min="10759" max="10759" width="7.7109375" style="373" customWidth="1"/>
    <col min="10760" max="10760" width="8.7109375" style="373" customWidth="1"/>
    <col min="10761" max="10761" width="7.85546875" style="373" customWidth="1"/>
    <col min="10762" max="10762" width="9.7109375" style="373" customWidth="1"/>
    <col min="10763" max="10769" width="7.7109375" style="373" customWidth="1"/>
    <col min="10770" max="11008" width="11.42578125" style="373"/>
    <col min="11009" max="11009" width="7.5703125" style="373" customWidth="1"/>
    <col min="11010" max="11010" width="18.710937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28515625" style="373" customWidth="1"/>
    <col min="11015" max="11015" width="7.7109375" style="373" customWidth="1"/>
    <col min="11016" max="11016" width="8.7109375" style="373" customWidth="1"/>
    <col min="11017" max="11017" width="7.85546875" style="373" customWidth="1"/>
    <col min="11018" max="11018" width="9.7109375" style="373" customWidth="1"/>
    <col min="11019" max="11025" width="7.7109375" style="373" customWidth="1"/>
    <col min="11026" max="11264" width="11.42578125" style="373"/>
    <col min="11265" max="11265" width="7.5703125" style="373" customWidth="1"/>
    <col min="11266" max="11266" width="18.710937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28515625" style="373" customWidth="1"/>
    <col min="11271" max="11271" width="7.7109375" style="373" customWidth="1"/>
    <col min="11272" max="11272" width="8.7109375" style="373" customWidth="1"/>
    <col min="11273" max="11273" width="7.85546875" style="373" customWidth="1"/>
    <col min="11274" max="11274" width="9.7109375" style="373" customWidth="1"/>
    <col min="11275" max="11281" width="7.7109375" style="373" customWidth="1"/>
    <col min="11282" max="11520" width="11.42578125" style="373"/>
    <col min="11521" max="11521" width="7.5703125" style="373" customWidth="1"/>
    <col min="11522" max="11522" width="18.710937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28515625" style="373" customWidth="1"/>
    <col min="11527" max="11527" width="7.7109375" style="373" customWidth="1"/>
    <col min="11528" max="11528" width="8.7109375" style="373" customWidth="1"/>
    <col min="11529" max="11529" width="7.85546875" style="373" customWidth="1"/>
    <col min="11530" max="11530" width="9.7109375" style="373" customWidth="1"/>
    <col min="11531" max="11537" width="7.7109375" style="373" customWidth="1"/>
    <col min="11538" max="11776" width="11.42578125" style="373"/>
    <col min="11777" max="11777" width="7.5703125" style="373" customWidth="1"/>
    <col min="11778" max="11778" width="18.710937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28515625" style="373" customWidth="1"/>
    <col min="11783" max="11783" width="7.7109375" style="373" customWidth="1"/>
    <col min="11784" max="11784" width="8.7109375" style="373" customWidth="1"/>
    <col min="11785" max="11785" width="7.85546875" style="373" customWidth="1"/>
    <col min="11786" max="11786" width="9.7109375" style="373" customWidth="1"/>
    <col min="11787" max="11793" width="7.7109375" style="373" customWidth="1"/>
    <col min="11794" max="12032" width="11.42578125" style="373"/>
    <col min="12033" max="12033" width="7.5703125" style="373" customWidth="1"/>
    <col min="12034" max="12034" width="18.710937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28515625" style="373" customWidth="1"/>
    <col min="12039" max="12039" width="7.7109375" style="373" customWidth="1"/>
    <col min="12040" max="12040" width="8.7109375" style="373" customWidth="1"/>
    <col min="12041" max="12041" width="7.85546875" style="373" customWidth="1"/>
    <col min="12042" max="12042" width="9.7109375" style="373" customWidth="1"/>
    <col min="12043" max="12049" width="7.7109375" style="373" customWidth="1"/>
    <col min="12050" max="12288" width="11.42578125" style="373"/>
    <col min="12289" max="12289" width="7.5703125" style="373" customWidth="1"/>
    <col min="12290" max="12290" width="18.710937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28515625" style="373" customWidth="1"/>
    <col min="12295" max="12295" width="7.7109375" style="373" customWidth="1"/>
    <col min="12296" max="12296" width="8.7109375" style="373" customWidth="1"/>
    <col min="12297" max="12297" width="7.85546875" style="373" customWidth="1"/>
    <col min="12298" max="12298" width="9.7109375" style="373" customWidth="1"/>
    <col min="12299" max="12305" width="7.7109375" style="373" customWidth="1"/>
    <col min="12306" max="12544" width="11.42578125" style="373"/>
    <col min="12545" max="12545" width="7.5703125" style="373" customWidth="1"/>
    <col min="12546" max="12546" width="18.710937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28515625" style="373" customWidth="1"/>
    <col min="12551" max="12551" width="7.7109375" style="373" customWidth="1"/>
    <col min="12552" max="12552" width="8.7109375" style="373" customWidth="1"/>
    <col min="12553" max="12553" width="7.85546875" style="373" customWidth="1"/>
    <col min="12554" max="12554" width="9.7109375" style="373" customWidth="1"/>
    <col min="12555" max="12561" width="7.7109375" style="373" customWidth="1"/>
    <col min="12562" max="12800" width="11.42578125" style="373"/>
    <col min="12801" max="12801" width="7.5703125" style="373" customWidth="1"/>
    <col min="12802" max="12802" width="18.710937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28515625" style="373" customWidth="1"/>
    <col min="12807" max="12807" width="7.7109375" style="373" customWidth="1"/>
    <col min="12808" max="12808" width="8.7109375" style="373" customWidth="1"/>
    <col min="12809" max="12809" width="7.85546875" style="373" customWidth="1"/>
    <col min="12810" max="12810" width="9.7109375" style="373" customWidth="1"/>
    <col min="12811" max="12817" width="7.7109375" style="373" customWidth="1"/>
    <col min="12818" max="13056" width="11.42578125" style="373"/>
    <col min="13057" max="13057" width="7.5703125" style="373" customWidth="1"/>
    <col min="13058" max="13058" width="18.710937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28515625" style="373" customWidth="1"/>
    <col min="13063" max="13063" width="7.7109375" style="373" customWidth="1"/>
    <col min="13064" max="13064" width="8.7109375" style="373" customWidth="1"/>
    <col min="13065" max="13065" width="7.85546875" style="373" customWidth="1"/>
    <col min="13066" max="13066" width="9.7109375" style="373" customWidth="1"/>
    <col min="13067" max="13073" width="7.7109375" style="373" customWidth="1"/>
    <col min="13074" max="13312" width="11.42578125" style="373"/>
    <col min="13313" max="13313" width="7.5703125" style="373" customWidth="1"/>
    <col min="13314" max="13314" width="18.710937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28515625" style="373" customWidth="1"/>
    <col min="13319" max="13319" width="7.7109375" style="373" customWidth="1"/>
    <col min="13320" max="13320" width="8.7109375" style="373" customWidth="1"/>
    <col min="13321" max="13321" width="7.85546875" style="373" customWidth="1"/>
    <col min="13322" max="13322" width="9.7109375" style="373" customWidth="1"/>
    <col min="13323" max="13329" width="7.7109375" style="373" customWidth="1"/>
    <col min="13330" max="13568" width="11.42578125" style="373"/>
    <col min="13569" max="13569" width="7.5703125" style="373" customWidth="1"/>
    <col min="13570" max="13570" width="18.710937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28515625" style="373" customWidth="1"/>
    <col min="13575" max="13575" width="7.7109375" style="373" customWidth="1"/>
    <col min="13576" max="13576" width="8.7109375" style="373" customWidth="1"/>
    <col min="13577" max="13577" width="7.85546875" style="373" customWidth="1"/>
    <col min="13578" max="13578" width="9.7109375" style="373" customWidth="1"/>
    <col min="13579" max="13585" width="7.7109375" style="373" customWidth="1"/>
    <col min="13586" max="13824" width="11.42578125" style="373"/>
    <col min="13825" max="13825" width="7.5703125" style="373" customWidth="1"/>
    <col min="13826" max="13826" width="18.710937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28515625" style="373" customWidth="1"/>
    <col min="13831" max="13831" width="7.7109375" style="373" customWidth="1"/>
    <col min="13832" max="13832" width="8.7109375" style="373" customWidth="1"/>
    <col min="13833" max="13833" width="7.85546875" style="373" customWidth="1"/>
    <col min="13834" max="13834" width="9.7109375" style="373" customWidth="1"/>
    <col min="13835" max="13841" width="7.7109375" style="373" customWidth="1"/>
    <col min="13842" max="14080" width="11.42578125" style="373"/>
    <col min="14081" max="14081" width="7.5703125" style="373" customWidth="1"/>
    <col min="14082" max="14082" width="18.710937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28515625" style="373" customWidth="1"/>
    <col min="14087" max="14087" width="7.7109375" style="373" customWidth="1"/>
    <col min="14088" max="14088" width="8.7109375" style="373" customWidth="1"/>
    <col min="14089" max="14089" width="7.85546875" style="373" customWidth="1"/>
    <col min="14090" max="14090" width="9.7109375" style="373" customWidth="1"/>
    <col min="14091" max="14097" width="7.7109375" style="373" customWidth="1"/>
    <col min="14098" max="14336" width="11.42578125" style="373"/>
    <col min="14337" max="14337" width="7.5703125" style="373" customWidth="1"/>
    <col min="14338" max="14338" width="18.710937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28515625" style="373" customWidth="1"/>
    <col min="14343" max="14343" width="7.7109375" style="373" customWidth="1"/>
    <col min="14344" max="14344" width="8.7109375" style="373" customWidth="1"/>
    <col min="14345" max="14345" width="7.85546875" style="373" customWidth="1"/>
    <col min="14346" max="14346" width="9.7109375" style="373" customWidth="1"/>
    <col min="14347" max="14353" width="7.7109375" style="373" customWidth="1"/>
    <col min="14354" max="14592" width="11.42578125" style="373"/>
    <col min="14593" max="14593" width="7.5703125" style="373" customWidth="1"/>
    <col min="14594" max="14594" width="18.710937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28515625" style="373" customWidth="1"/>
    <col min="14599" max="14599" width="7.7109375" style="373" customWidth="1"/>
    <col min="14600" max="14600" width="8.7109375" style="373" customWidth="1"/>
    <col min="14601" max="14601" width="7.85546875" style="373" customWidth="1"/>
    <col min="14602" max="14602" width="9.7109375" style="373" customWidth="1"/>
    <col min="14603" max="14609" width="7.7109375" style="373" customWidth="1"/>
    <col min="14610" max="14848" width="11.42578125" style="373"/>
    <col min="14849" max="14849" width="7.5703125" style="373" customWidth="1"/>
    <col min="14850" max="14850" width="18.710937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28515625" style="373" customWidth="1"/>
    <col min="14855" max="14855" width="7.7109375" style="373" customWidth="1"/>
    <col min="14856" max="14856" width="8.7109375" style="373" customWidth="1"/>
    <col min="14857" max="14857" width="7.85546875" style="373" customWidth="1"/>
    <col min="14858" max="14858" width="9.7109375" style="373" customWidth="1"/>
    <col min="14859" max="14865" width="7.7109375" style="373" customWidth="1"/>
    <col min="14866" max="15104" width="11.42578125" style="373"/>
    <col min="15105" max="15105" width="7.5703125" style="373" customWidth="1"/>
    <col min="15106" max="15106" width="18.710937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28515625" style="373" customWidth="1"/>
    <col min="15111" max="15111" width="7.7109375" style="373" customWidth="1"/>
    <col min="15112" max="15112" width="8.7109375" style="373" customWidth="1"/>
    <col min="15113" max="15113" width="7.85546875" style="373" customWidth="1"/>
    <col min="15114" max="15114" width="9.7109375" style="373" customWidth="1"/>
    <col min="15115" max="15121" width="7.7109375" style="373" customWidth="1"/>
    <col min="15122" max="15360" width="11.42578125" style="373"/>
    <col min="15361" max="15361" width="7.5703125" style="373" customWidth="1"/>
    <col min="15362" max="15362" width="18.710937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28515625" style="373" customWidth="1"/>
    <col min="15367" max="15367" width="7.7109375" style="373" customWidth="1"/>
    <col min="15368" max="15368" width="8.7109375" style="373" customWidth="1"/>
    <col min="15369" max="15369" width="7.85546875" style="373" customWidth="1"/>
    <col min="15370" max="15370" width="9.7109375" style="373" customWidth="1"/>
    <col min="15371" max="15377" width="7.7109375" style="373" customWidth="1"/>
    <col min="15378" max="15616" width="11.42578125" style="373"/>
    <col min="15617" max="15617" width="7.5703125" style="373" customWidth="1"/>
    <col min="15618" max="15618" width="18.710937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28515625" style="373" customWidth="1"/>
    <col min="15623" max="15623" width="7.7109375" style="373" customWidth="1"/>
    <col min="15624" max="15624" width="8.7109375" style="373" customWidth="1"/>
    <col min="15625" max="15625" width="7.85546875" style="373" customWidth="1"/>
    <col min="15626" max="15626" width="9.7109375" style="373" customWidth="1"/>
    <col min="15627" max="15633" width="7.7109375" style="373" customWidth="1"/>
    <col min="15634" max="15872" width="11.42578125" style="373"/>
    <col min="15873" max="15873" width="7.5703125" style="373" customWidth="1"/>
    <col min="15874" max="15874" width="18.710937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28515625" style="373" customWidth="1"/>
    <col min="15879" max="15879" width="7.7109375" style="373" customWidth="1"/>
    <col min="15880" max="15880" width="8.7109375" style="373" customWidth="1"/>
    <col min="15881" max="15881" width="7.85546875" style="373" customWidth="1"/>
    <col min="15882" max="15882" width="9.7109375" style="373" customWidth="1"/>
    <col min="15883" max="15889" width="7.7109375" style="373" customWidth="1"/>
    <col min="15890" max="16128" width="11.42578125" style="373"/>
    <col min="16129" max="16129" width="7.5703125" style="373" customWidth="1"/>
    <col min="16130" max="16130" width="18.710937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28515625" style="373" customWidth="1"/>
    <col min="16135" max="16135" width="7.7109375" style="373" customWidth="1"/>
    <col min="16136" max="16136" width="8.7109375" style="373" customWidth="1"/>
    <col min="16137" max="16137" width="7.85546875" style="373" customWidth="1"/>
    <col min="16138" max="16138" width="9.7109375" style="373" customWidth="1"/>
    <col min="16139" max="16145" width="7.710937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/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 t="s">
        <v>247</v>
      </c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248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249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>
        <v>44377</v>
      </c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95</v>
      </c>
      <c r="G10" s="962"/>
      <c r="H10" s="963">
        <f>SUM(F10:G11)</f>
        <v>95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392" t="s">
        <v>1</v>
      </c>
      <c r="I14" s="392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393">
        <f>SUM(H16:H17)</f>
        <v>15</v>
      </c>
      <c r="I15" s="393">
        <f>SUM(I16:I17)</f>
        <v>0</v>
      </c>
      <c r="J15" s="955">
        <f>H15+I15</f>
        <v>15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394">
        <v>6</v>
      </c>
      <c r="I16" s="394"/>
      <c r="J16" s="891">
        <f>(H16+I16)</f>
        <v>6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>
        <v>9</v>
      </c>
      <c r="I17" s="394"/>
      <c r="J17" s="886">
        <f>(H17+I17)</f>
        <v>9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392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0</v>
      </c>
      <c r="G21" s="941"/>
      <c r="H21" s="941"/>
      <c r="I21" s="942"/>
      <c r="J21" s="943">
        <f>(J23+J28+J34+J38+J43+J55+J70+J72+J78)</f>
        <v>6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5</v>
      </c>
      <c r="G22" s="410">
        <f>(G23+G28+G34+G38+G43+G55+G70+G72+G77+G78)</f>
        <v>1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/>
      <c r="G24" s="417"/>
      <c r="H24" s="417"/>
      <c r="I24" s="417"/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/>
      <c r="G25" s="417"/>
      <c r="H25" s="417"/>
      <c r="I25" s="417"/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/>
      <c r="G26" s="417"/>
      <c r="H26" s="417"/>
      <c r="I26" s="417"/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/>
      <c r="G27" s="417"/>
      <c r="H27" s="417"/>
      <c r="I27" s="417"/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419" t="s">
        <v>20</v>
      </c>
      <c r="E28" s="420"/>
      <c r="F28" s="421">
        <f>SUM(F29:F33)</f>
        <v>0</v>
      </c>
      <c r="G28" s="421">
        <f>SUM(G29:G33)</f>
        <v>0</v>
      </c>
      <c r="H28" s="421">
        <f>SUM(H29:H33)</f>
        <v>0</v>
      </c>
      <c r="I28" s="421">
        <f>SUM(I29:I33)</f>
        <v>0</v>
      </c>
      <c r="J28" s="422">
        <f t="shared" si="0"/>
        <v>0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/>
      <c r="G29" s="417"/>
      <c r="H29" s="417"/>
      <c r="I29" s="417"/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/>
      <c r="G30" s="417"/>
      <c r="H30" s="417"/>
      <c r="I30" s="417"/>
      <c r="J30" s="418">
        <f t="shared" si="0"/>
        <v>0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/>
      <c r="G31" s="417"/>
      <c r="H31" s="417"/>
      <c r="I31" s="417"/>
      <c r="J31" s="418">
        <f t="shared" si="0"/>
        <v>0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/>
      <c r="G32" s="417"/>
      <c r="H32" s="417"/>
      <c r="I32" s="417"/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/>
      <c r="G33" s="417"/>
      <c r="H33" s="417"/>
      <c r="I33" s="417"/>
      <c r="J33" s="418">
        <f t="shared" si="0"/>
        <v>0</v>
      </c>
      <c r="K33" s="370"/>
    </row>
    <row r="34" spans="2:11" ht="17.25" thickTop="1" thickBot="1" x14ac:dyDescent="0.3">
      <c r="B34" s="370"/>
      <c r="C34" s="411"/>
      <c r="D34" s="964" t="s">
        <v>67</v>
      </c>
      <c r="E34" s="965"/>
      <c r="F34" s="424">
        <f>SUM(F35:F37)</f>
        <v>1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1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26"/>
      <c r="G35" s="426"/>
      <c r="H35" s="426"/>
      <c r="I35" s="426"/>
      <c r="J35" s="427">
        <f t="shared" ref="J35:J54" si="1">SUM(F35:I35)</f>
        <v>0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428">
        <v>1</v>
      </c>
      <c r="G36" s="428"/>
      <c r="H36" s="428"/>
      <c r="I36" s="428"/>
      <c r="J36" s="427">
        <f>SUM(F36:I36)</f>
        <v>1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428"/>
      <c r="G37" s="428"/>
      <c r="H37" s="428"/>
      <c r="I37" s="428"/>
      <c r="J37" s="427">
        <f>SUM(F37:I37)</f>
        <v>0</v>
      </c>
      <c r="K37" s="370"/>
    </row>
    <row r="38" spans="2:11" ht="17.25" thickTop="1" thickBot="1" x14ac:dyDescent="0.3">
      <c r="B38" s="370"/>
      <c r="C38" s="430"/>
      <c r="D38" s="964" t="s">
        <v>61</v>
      </c>
      <c r="E38" s="965"/>
      <c r="F38" s="421">
        <f>SUM(F39:F42)</f>
        <v>0</v>
      </c>
      <c r="G38" s="421">
        <f>SUM(G39:G42)</f>
        <v>0</v>
      </c>
      <c r="H38" s="421">
        <f>SUM(H39:H42)</f>
        <v>0</v>
      </c>
      <c r="I38" s="421">
        <f>SUM(I39:I42)</f>
        <v>0</v>
      </c>
      <c r="J38" s="414">
        <f t="shared" si="1"/>
        <v>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17"/>
      <c r="G39" s="417"/>
      <c r="H39" s="417"/>
      <c r="I39" s="417"/>
      <c r="J39" s="427">
        <f t="shared" si="1"/>
        <v>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428"/>
      <c r="G40" s="428"/>
      <c r="H40" s="428"/>
      <c r="I40" s="428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428"/>
      <c r="G41" s="428"/>
      <c r="H41" s="428"/>
      <c r="I41" s="428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428"/>
      <c r="G42" s="428"/>
      <c r="H42" s="428"/>
      <c r="I42" s="428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64" t="s">
        <v>69</v>
      </c>
      <c r="E43" s="965"/>
      <c r="F43" s="421">
        <f>SUM(F44:F54)</f>
        <v>0</v>
      </c>
      <c r="G43" s="421">
        <f>SUM(G44:G54)</f>
        <v>0</v>
      </c>
      <c r="H43" s="421">
        <f>SUM(H44:H54)</f>
        <v>0</v>
      </c>
      <c r="I43" s="421">
        <f>SUM(I44:I54)</f>
        <v>0</v>
      </c>
      <c r="J43" s="433">
        <f>SUM(F43:I43)</f>
        <v>0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428"/>
      <c r="G44" s="428"/>
      <c r="H44" s="428"/>
      <c r="I44" s="428"/>
      <c r="J44" s="427">
        <f>SUM(F44:I44)</f>
        <v>0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428"/>
      <c r="G45" s="428"/>
      <c r="H45" s="428"/>
      <c r="I45" s="428"/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428"/>
      <c r="G46" s="428"/>
      <c r="H46" s="428"/>
      <c r="I46" s="428"/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428"/>
      <c r="G47" s="428"/>
      <c r="H47" s="428"/>
      <c r="I47" s="428"/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428"/>
      <c r="G48" s="428"/>
      <c r="H48" s="428"/>
      <c r="I48" s="428"/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428"/>
      <c r="G49" s="428"/>
      <c r="H49" s="428"/>
      <c r="I49" s="428"/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428"/>
      <c r="G50" s="428"/>
      <c r="H50" s="428"/>
      <c r="I50" s="428"/>
      <c r="J50" s="437">
        <f t="shared" si="1"/>
        <v>0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428"/>
      <c r="G51" s="428"/>
      <c r="H51" s="428"/>
      <c r="I51" s="428"/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428"/>
      <c r="G52" s="428"/>
      <c r="H52" s="428"/>
      <c r="I52" s="428"/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428"/>
      <c r="G53" s="428"/>
      <c r="H53" s="428"/>
      <c r="I53" s="428"/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428"/>
      <c r="G54" s="428"/>
      <c r="H54" s="428"/>
      <c r="I54" s="428"/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0</v>
      </c>
      <c r="H55" s="442">
        <f>SUM(H56:H64)</f>
        <v>0</v>
      </c>
      <c r="I55" s="442">
        <f>SUM(I56:I64)</f>
        <v>0</v>
      </c>
      <c r="J55" s="433">
        <f>SUM(F55:F55:I55)</f>
        <v>0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428"/>
      <c r="G56" s="428"/>
      <c r="H56" s="428"/>
      <c r="I56" s="428"/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428"/>
      <c r="G57" s="428"/>
      <c r="H57" s="428"/>
      <c r="I57" s="428"/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428"/>
      <c r="G58" s="428"/>
      <c r="H58" s="428"/>
      <c r="I58" s="428"/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428"/>
      <c r="G59" s="428"/>
      <c r="H59" s="428"/>
      <c r="I59" s="428"/>
      <c r="J59" s="403">
        <f>(I59+H59+G59+F59)</f>
        <v>0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428"/>
      <c r="G60" s="428"/>
      <c r="H60" s="428"/>
      <c r="I60" s="428"/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428"/>
      <c r="G61" s="428"/>
      <c r="H61" s="428"/>
      <c r="I61" s="428"/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428"/>
      <c r="G62" s="428"/>
      <c r="H62" s="428"/>
      <c r="I62" s="428"/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428"/>
      <c r="G63" s="428"/>
      <c r="H63" s="428"/>
      <c r="I63" s="428"/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428"/>
      <c r="G64" s="428"/>
      <c r="H64" s="428"/>
      <c r="I64" s="428"/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3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64" t="s">
        <v>133</v>
      </c>
      <c r="E70" s="965"/>
      <c r="F70" s="421">
        <f>(F71)</f>
        <v>0</v>
      </c>
      <c r="G70" s="421">
        <f>(G71)</f>
        <v>1</v>
      </c>
      <c r="H70" s="421">
        <f>(H71)</f>
        <v>0</v>
      </c>
      <c r="I70" s="421">
        <f>(I71)</f>
        <v>0</v>
      </c>
      <c r="J70" s="421">
        <f>SUM(F70:I70)</f>
        <v>1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428"/>
      <c r="G71" s="428">
        <v>1</v>
      </c>
      <c r="H71" s="428"/>
      <c r="I71" s="428"/>
      <c r="J71" s="437">
        <f>SUM(F71:I71)</f>
        <v>1</v>
      </c>
      <c r="K71" s="370"/>
    </row>
    <row r="72" spans="2:11" ht="14.25" customHeight="1" thickTop="1" thickBot="1" x14ac:dyDescent="0.25">
      <c r="B72" s="370"/>
      <c r="C72" s="459"/>
      <c r="D72" s="964" t="s">
        <v>134</v>
      </c>
      <c r="E72" s="965"/>
      <c r="F72" s="421">
        <f>SUM(F73:F75)</f>
        <v>0</v>
      </c>
      <c r="G72" s="421">
        <f>SUM(G73:G75)</f>
        <v>0</v>
      </c>
      <c r="H72" s="421">
        <f>SUM(H73:H75)</f>
        <v>0</v>
      </c>
      <c r="I72" s="421">
        <f>SUM(I73:I75)</f>
        <v>0</v>
      </c>
      <c r="J72" s="421">
        <f t="shared" ref="J72:J86" si="2">SUM(F72:I72)</f>
        <v>0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428"/>
      <c r="G73" s="428"/>
      <c r="H73" s="428"/>
      <c r="I73" s="428"/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428"/>
      <c r="G74" s="428"/>
      <c r="H74" s="428"/>
      <c r="I74" s="428"/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428"/>
      <c r="G75" s="428"/>
      <c r="H75" s="428"/>
      <c r="I75" s="428"/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97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463"/>
      <c r="G77" s="463"/>
      <c r="H77" s="463"/>
      <c r="I77" s="463"/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4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4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463"/>
      <c r="G79" s="463"/>
      <c r="H79" s="463"/>
      <c r="I79" s="463"/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463">
        <v>1</v>
      </c>
      <c r="G80" s="463"/>
      <c r="H80" s="463"/>
      <c r="I80" s="463"/>
      <c r="J80" s="468">
        <f>SUM(F80:I80)</f>
        <v>1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463"/>
      <c r="G81" s="463"/>
      <c r="H81" s="463"/>
      <c r="I81" s="463"/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463"/>
      <c r="G82" s="463"/>
      <c r="H82" s="463"/>
      <c r="I82" s="463"/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463"/>
      <c r="G83" s="463"/>
      <c r="H83" s="463"/>
      <c r="I83" s="463"/>
      <c r="J83" s="468">
        <f t="shared" si="2"/>
        <v>0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463">
        <v>1</v>
      </c>
      <c r="G84" s="463"/>
      <c r="H84" s="463"/>
      <c r="I84" s="463"/>
      <c r="J84" s="468">
        <f t="shared" si="2"/>
        <v>1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463">
        <v>2</v>
      </c>
      <c r="G85" s="463"/>
      <c r="H85" s="463"/>
      <c r="I85" s="463"/>
      <c r="J85" s="468">
        <f t="shared" si="2"/>
        <v>2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463"/>
      <c r="G86" s="463"/>
      <c r="H86" s="463"/>
      <c r="I86" s="463"/>
      <c r="J86" s="468">
        <f t="shared" si="2"/>
        <v>0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10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470">
        <v>1</v>
      </c>
      <c r="H91" s="872">
        <f>SUM(F91:G91)</f>
        <v>1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472" t="s">
        <v>137</v>
      </c>
      <c r="F92" s="473"/>
      <c r="G92" s="470">
        <v>9</v>
      </c>
      <c r="H92" s="872">
        <f>SUM(F92:G92)</f>
        <v>9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472" t="s">
        <v>139</v>
      </c>
      <c r="F93" s="473"/>
      <c r="G93" s="470"/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74"/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78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5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/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/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/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/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85"/>
      <c r="J104" s="88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0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/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/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/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/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85"/>
      <c r="J110" s="88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/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/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/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/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85"/>
      <c r="J116" s="88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/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/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85"/>
      <c r="J120" s="88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/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/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85"/>
      <c r="J124" s="88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1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/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/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>
        <v>1</v>
      </c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/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85"/>
      <c r="J130" s="88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4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85">
        <v>1</v>
      </c>
      <c r="J132" s="88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85"/>
      <c r="J133" s="88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85">
        <v>2</v>
      </c>
      <c r="J134" s="88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85">
        <v>1</v>
      </c>
      <c r="J135" s="88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85"/>
      <c r="J136" s="88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85"/>
      <c r="J139" s="88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85"/>
      <c r="J140" s="88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85"/>
      <c r="J141" s="88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85"/>
      <c r="J142" s="88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85"/>
      <c r="J144" s="88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85"/>
      <c r="J145" s="88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85"/>
      <c r="J146" s="88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85"/>
      <c r="J147" s="88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85"/>
      <c r="J149" s="88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85"/>
      <c r="J150" s="88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85"/>
      <c r="J151" s="88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85"/>
      <c r="J152" s="88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85"/>
      <c r="J154" s="88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85"/>
      <c r="J155" s="88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85"/>
      <c r="J156" s="88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85"/>
      <c r="J157" s="88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85"/>
      <c r="J159" s="88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85"/>
      <c r="J160" s="88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85"/>
      <c r="J161" s="88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85"/>
      <c r="J162" s="88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85"/>
      <c r="J164" s="88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88"/>
      <c r="J165" s="888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85"/>
      <c r="J166" s="88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85"/>
      <c r="J167" s="88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85"/>
      <c r="J169" s="88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85"/>
      <c r="J170" s="88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85"/>
      <c r="J171" s="88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85"/>
      <c r="J172" s="885"/>
      <c r="K172" s="390"/>
      <c r="L172" s="391"/>
    </row>
    <row r="173" spans="1:17" ht="16.5" thickTop="1" thickBot="1" x14ac:dyDescent="0.25">
      <c r="B173" s="370"/>
      <c r="C173" s="390"/>
      <c r="D173" s="419" t="s">
        <v>95</v>
      </c>
      <c r="E173" s="520"/>
      <c r="F173" s="505"/>
      <c r="G173" s="505"/>
      <c r="H173" s="521"/>
      <c r="I173" s="886">
        <f>SUM(I174:J210)</f>
        <v>2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85"/>
      <c r="J174" s="88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85"/>
      <c r="J175" s="88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85"/>
      <c r="J176" s="88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85"/>
      <c r="J177" s="88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85"/>
      <c r="J178" s="88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85"/>
      <c r="J179" s="88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85"/>
      <c r="J180" s="88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85"/>
      <c r="J181" s="88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85">
        <v>1</v>
      </c>
      <c r="J182" s="88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85"/>
      <c r="J183" s="88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85"/>
      <c r="J184" s="88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85"/>
      <c r="J185" s="88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85"/>
      <c r="J186" s="88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85"/>
      <c r="J187" s="88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85"/>
      <c r="J188" s="88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85"/>
      <c r="J189" s="88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85"/>
      <c r="J190" s="88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85"/>
      <c r="J191" s="88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85"/>
      <c r="J192" s="88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85"/>
      <c r="J193" s="88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85"/>
      <c r="J194" s="88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85"/>
      <c r="J195" s="88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85"/>
      <c r="J196" s="88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85"/>
      <c r="J197" s="88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85"/>
      <c r="J198" s="88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85"/>
      <c r="J199" s="88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85"/>
      <c r="J200" s="88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85"/>
      <c r="J201" s="88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85"/>
      <c r="J202" s="88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85"/>
      <c r="J203" s="88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85"/>
      <c r="J204" s="88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85"/>
      <c r="J205" s="88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85">
        <v>1</v>
      </c>
      <c r="J206" s="88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85"/>
      <c r="J207" s="88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61"/>
      <c r="J208" s="861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61"/>
      <c r="J209" s="861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61"/>
      <c r="J210" s="861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1"/>
      <c r="G211" s="541"/>
      <c r="H211" s="542"/>
      <c r="I211" s="862">
        <f>SUM(I212:J214)</f>
        <v>6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61">
        <v>5</v>
      </c>
      <c r="J212" s="861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61"/>
      <c r="J213" s="861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73">
        <v>1</v>
      </c>
      <c r="J214" s="874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61"/>
      <c r="J216" s="861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71"/>
      <c r="J217" s="871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0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83"/>
      <c r="J219" s="884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73"/>
      <c r="J220" s="874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73"/>
      <c r="J221" s="874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73"/>
      <c r="J222" s="874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1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71">
        <v>1</v>
      </c>
      <c r="J224" s="871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61"/>
      <c r="J225" s="861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61"/>
      <c r="J226" s="861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29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73">
        <v>1</v>
      </c>
      <c r="J228" s="874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73">
        <v>2</v>
      </c>
      <c r="J229" s="874"/>
      <c r="K229" s="390"/>
      <c r="L229" s="565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73">
        <v>26</v>
      </c>
      <c r="J230" s="874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73"/>
      <c r="J231" s="874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35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73">
        <v>1</v>
      </c>
      <c r="J233" s="874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73">
        <v>2</v>
      </c>
      <c r="J234" s="874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73">
        <v>13</v>
      </c>
      <c r="J235" s="874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73">
        <v>19</v>
      </c>
      <c r="J236" s="874"/>
      <c r="K236" s="390"/>
      <c r="L236" s="391"/>
    </row>
    <row r="237" spans="2:13" ht="16.5" thickTop="1" thickBot="1" x14ac:dyDescent="0.25">
      <c r="B237" s="370"/>
      <c r="C237" s="566"/>
      <c r="D237" s="567" t="s">
        <v>171</v>
      </c>
      <c r="E237" s="503"/>
      <c r="F237" s="568"/>
      <c r="G237" s="505"/>
      <c r="H237" s="521"/>
      <c r="I237" s="875">
        <f>(I238+I239+I240+I241)</f>
        <v>0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61"/>
      <c r="J238" s="861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71"/>
      <c r="J239" s="871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61"/>
      <c r="J240" s="861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61"/>
      <c r="J241" s="861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61"/>
      <c r="J243" s="861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71"/>
      <c r="J244" s="871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61"/>
      <c r="J245" s="861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100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2" fitToHeight="2" pageOrder="overThenDown" orientation="portrait" r:id="rId1"/>
  <headerFooter alignWithMargins="0"/>
  <rowBreaks count="3" manualBreakCount="3">
    <brk id="64" max="9" man="1"/>
    <brk id="136" max="9" man="1"/>
    <brk id="210" max="9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R258"/>
  <sheetViews>
    <sheetView showGridLines="0" showRowColHeaders="0" showZeros="0" zoomScale="115" zoomScaleNormal="115" zoomScaleSheetLayoutView="75" workbookViewId="0">
      <selection activeCell="J3" sqref="J3"/>
    </sheetView>
  </sheetViews>
  <sheetFormatPr baseColWidth="10" defaultColWidth="11.42578125" defaultRowHeight="12.75" x14ac:dyDescent="0.2"/>
  <cols>
    <col min="1" max="1" width="7.5703125" style="53" customWidth="1"/>
    <col min="2" max="2" width="18.7109375" style="53" customWidth="1"/>
    <col min="3" max="3" width="13.5703125" style="53" customWidth="1"/>
    <col min="4" max="4" width="13.85546875" style="53" customWidth="1"/>
    <col min="5" max="5" width="46.85546875" style="53" customWidth="1"/>
    <col min="6" max="6" width="9.28515625" style="53" customWidth="1"/>
    <col min="7" max="7" width="7.7109375" style="53" customWidth="1"/>
    <col min="8" max="8" width="8.7109375" style="53" customWidth="1"/>
    <col min="9" max="9" width="7.85546875" style="53" customWidth="1"/>
    <col min="10" max="10" width="9.7109375" style="53" customWidth="1"/>
    <col min="11" max="17" width="7.7109375" style="53" customWidth="1"/>
    <col min="18" max="16384" width="11.42578125" style="53"/>
  </cols>
  <sheetData>
    <row r="1" spans="1:18" ht="60.75" customHeight="1" thickBot="1" x14ac:dyDescent="0.25">
      <c r="A1" s="54"/>
      <c r="B1" s="1"/>
      <c r="C1" s="1"/>
      <c r="D1" s="1"/>
      <c r="E1" s="1"/>
      <c r="F1" s="12"/>
      <c r="G1" s="229"/>
      <c r="H1" s="229"/>
      <c r="I1" s="229"/>
      <c r="J1" s="1"/>
      <c r="K1" s="1"/>
      <c r="M1" s="54"/>
      <c r="N1" s="54"/>
    </row>
    <row r="2" spans="1:18" ht="17.25" thickTop="1" thickBot="1" x14ac:dyDescent="0.3">
      <c r="A2" s="54"/>
      <c r="B2" s="12"/>
      <c r="C2" s="11"/>
      <c r="D2" s="11"/>
      <c r="E2" s="11"/>
      <c r="F2" s="11"/>
      <c r="G2" s="1"/>
      <c r="H2" s="76" t="s">
        <v>16</v>
      </c>
      <c r="I2" s="77"/>
      <c r="J2" s="81"/>
      <c r="K2" s="11"/>
      <c r="L2" s="54"/>
      <c r="M2" s="54"/>
      <c r="N2" s="54"/>
    </row>
    <row r="3" spans="1:18" ht="17.25" thickTop="1" thickBot="1" x14ac:dyDescent="0.3">
      <c r="A3" s="54"/>
      <c r="B3" s="11"/>
      <c r="C3" s="11"/>
      <c r="D3" s="12"/>
      <c r="E3" s="12"/>
      <c r="F3" s="12"/>
      <c r="G3" s="1"/>
      <c r="H3" s="78" t="s">
        <v>17</v>
      </c>
      <c r="I3" s="79"/>
      <c r="J3" s="81" t="s">
        <v>255</v>
      </c>
      <c r="K3" s="11"/>
      <c r="L3" s="54"/>
      <c r="M3" s="55"/>
      <c r="N3" s="55"/>
    </row>
    <row r="4" spans="1:18" ht="12" customHeight="1" thickTop="1" thickBot="1" x14ac:dyDescent="0.25">
      <c r="A4" s="54"/>
      <c r="B4" s="11"/>
      <c r="C4" s="11"/>
      <c r="D4" s="11"/>
      <c r="E4" s="13"/>
      <c r="F4" s="19"/>
      <c r="G4" s="13"/>
      <c r="H4" s="13"/>
      <c r="I4" s="13"/>
      <c r="J4" s="13"/>
      <c r="K4" s="13"/>
      <c r="L4" s="55"/>
      <c r="M4" s="55"/>
      <c r="N4" s="55"/>
      <c r="O4" s="56"/>
      <c r="P4" s="56"/>
      <c r="Q4" s="56"/>
      <c r="R4" s="56"/>
    </row>
    <row r="5" spans="1:18" ht="17.25" thickTop="1" thickBot="1" x14ac:dyDescent="0.3">
      <c r="A5" s="54"/>
      <c r="B5" s="76" t="s">
        <v>211</v>
      </c>
      <c r="C5" s="781" t="s">
        <v>213</v>
      </c>
      <c r="D5" s="782"/>
      <c r="E5" s="782"/>
      <c r="F5" s="782"/>
      <c r="G5" s="782"/>
      <c r="H5" s="783"/>
      <c r="I5" s="1"/>
      <c r="J5" s="1"/>
      <c r="K5" s="1"/>
      <c r="L5" s="57"/>
      <c r="M5" s="55"/>
      <c r="N5" s="54"/>
    </row>
    <row r="6" spans="1:18" ht="21" customHeight="1" thickTop="1" thickBot="1" x14ac:dyDescent="0.3">
      <c r="A6" s="54"/>
      <c r="B6" s="76" t="s">
        <v>18</v>
      </c>
      <c r="C6" s="781" t="s">
        <v>214</v>
      </c>
      <c r="D6" s="782"/>
      <c r="E6" s="782"/>
      <c r="F6" s="782"/>
      <c r="G6" s="782"/>
      <c r="H6" s="783"/>
      <c r="I6" s="1"/>
      <c r="J6" s="1"/>
      <c r="K6" s="1"/>
      <c r="L6" s="57"/>
      <c r="M6" s="58"/>
      <c r="N6" s="55"/>
      <c r="O6" s="56"/>
      <c r="P6" s="56"/>
      <c r="Q6" s="56"/>
    </row>
    <row r="7" spans="1:18" ht="19.5" customHeight="1" thickTop="1" thickBot="1" x14ac:dyDescent="0.3">
      <c r="A7" s="54"/>
      <c r="B7" s="80" t="s">
        <v>19</v>
      </c>
      <c r="C7" s="784" t="s">
        <v>246</v>
      </c>
      <c r="D7" s="785"/>
      <c r="E7" s="82"/>
      <c r="F7" s="83"/>
      <c r="G7" s="83"/>
      <c r="H7" s="82"/>
      <c r="I7" s="1"/>
      <c r="J7" s="1"/>
      <c r="K7" s="1"/>
      <c r="L7" s="58"/>
      <c r="M7" s="54"/>
      <c r="N7" s="54"/>
    </row>
    <row r="8" spans="1:18" ht="6.75" customHeight="1" thickTop="1" thickBot="1" x14ac:dyDescent="0.25">
      <c r="B8" s="11"/>
      <c r="C8" s="11"/>
      <c r="D8" s="11"/>
      <c r="E8" s="11"/>
      <c r="F8" s="11"/>
      <c r="G8" s="11"/>
      <c r="H8" s="20"/>
      <c r="I8" s="11"/>
      <c r="J8" s="11"/>
      <c r="K8" s="11"/>
      <c r="L8" s="54"/>
    </row>
    <row r="9" spans="1:18" ht="14.25" customHeight="1" thickTop="1" thickBot="1" x14ac:dyDescent="0.25">
      <c r="B9" s="1"/>
      <c r="C9" s="786" t="s">
        <v>63</v>
      </c>
      <c r="D9" s="786"/>
      <c r="E9" s="786"/>
      <c r="F9" s="787" t="s">
        <v>32</v>
      </c>
      <c r="G9" s="788"/>
      <c r="H9" s="787" t="s">
        <v>0</v>
      </c>
      <c r="I9" s="788"/>
      <c r="J9" s="1"/>
      <c r="K9" s="1"/>
    </row>
    <row r="10" spans="1:18" ht="14.25" customHeight="1" thickTop="1" thickBot="1" x14ac:dyDescent="0.25">
      <c r="B10" s="1"/>
      <c r="C10" s="786"/>
      <c r="D10" s="786"/>
      <c r="E10" s="786"/>
      <c r="F10" s="789">
        <v>7003</v>
      </c>
      <c r="G10" s="789"/>
      <c r="H10" s="790">
        <f>SUM(F10:G11)</f>
        <v>7003</v>
      </c>
      <c r="I10" s="790"/>
      <c r="J10" s="1"/>
      <c r="K10" s="1"/>
    </row>
    <row r="11" spans="1:18" ht="14.25" customHeight="1" thickTop="1" thickBot="1" x14ac:dyDescent="0.25">
      <c r="B11" s="1"/>
      <c r="C11" s="786"/>
      <c r="D11" s="786"/>
      <c r="E11" s="786"/>
      <c r="F11" s="789"/>
      <c r="G11" s="789"/>
      <c r="H11" s="790"/>
      <c r="I11" s="790"/>
      <c r="J11" s="1"/>
      <c r="K11" s="1"/>
    </row>
    <row r="12" spans="1:18" ht="4.5" customHeight="1" thickTop="1" thickBot="1" x14ac:dyDescent="0.25">
      <c r="B12" s="1"/>
      <c r="C12" s="2"/>
      <c r="D12" s="2"/>
      <c r="E12" s="2"/>
      <c r="F12" s="2"/>
      <c r="G12" s="2"/>
      <c r="H12" s="2"/>
      <c r="I12" s="2"/>
      <c r="J12" s="2"/>
      <c r="K12" s="2"/>
      <c r="L12" s="59"/>
    </row>
    <row r="13" spans="1:18" ht="12.75" customHeight="1" thickTop="1" thickBot="1" x14ac:dyDescent="0.25">
      <c r="B13" s="1"/>
      <c r="C13" s="760" t="s">
        <v>64</v>
      </c>
      <c r="D13" s="761"/>
      <c r="E13" s="761"/>
      <c r="F13" s="761"/>
      <c r="G13" s="762"/>
      <c r="H13" s="769" t="s">
        <v>0</v>
      </c>
      <c r="I13" s="770"/>
      <c r="J13" s="771" t="s">
        <v>12</v>
      </c>
      <c r="K13" s="772"/>
    </row>
    <row r="14" spans="1:18" ht="12.75" customHeight="1" thickTop="1" thickBot="1" x14ac:dyDescent="0.25">
      <c r="B14" s="1"/>
      <c r="C14" s="763"/>
      <c r="D14" s="764"/>
      <c r="E14" s="764"/>
      <c r="F14" s="764"/>
      <c r="G14" s="765"/>
      <c r="H14" s="45" t="s">
        <v>1</v>
      </c>
      <c r="I14" s="45" t="s">
        <v>2</v>
      </c>
      <c r="J14" s="773"/>
      <c r="K14" s="774"/>
    </row>
    <row r="15" spans="1:18" ht="14.1" customHeight="1" thickTop="1" thickBot="1" x14ac:dyDescent="0.25">
      <c r="B15" s="1"/>
      <c r="C15" s="766"/>
      <c r="D15" s="767"/>
      <c r="E15" s="767"/>
      <c r="F15" s="767"/>
      <c r="G15" s="768"/>
      <c r="H15" s="88">
        <f>SUM(H16:H17)</f>
        <v>668</v>
      </c>
      <c r="I15" s="88">
        <f>SUM(I16:I17)</f>
        <v>63</v>
      </c>
      <c r="J15" s="775">
        <f>H15+I15</f>
        <v>731</v>
      </c>
      <c r="K15" s="775"/>
      <c r="M15" s="53" t="s">
        <v>9</v>
      </c>
    </row>
    <row r="16" spans="1:18" ht="14.1" customHeight="1" thickTop="1" thickBot="1" x14ac:dyDescent="0.25">
      <c r="B16" s="1"/>
      <c r="C16" s="776" t="s">
        <v>15</v>
      </c>
      <c r="D16" s="777"/>
      <c r="E16" s="777"/>
      <c r="F16" s="777"/>
      <c r="G16" s="778"/>
      <c r="H16" s="84">
        <f>'Puerto Plata'!H16+DN!H16+Santiago!H16+Mao!H16+SD!H16+MP!H16+SPM!H16+'EL SEIBO'!H16+'La Romana'!H16+'Higuey '!H16+'Hato Mayor'!H16+SJO!H16+Azua!H16+Baní!H16+Cotuí!H16+Bonao!H16+SFM!H16+Samaná!H16+Nagua!H16+Salcedo!H16+'Villa Altagracia'!H16+'La Vega'!H16+Constanza!H16+Barahona!H16+Jimaní!H16+Pedernales!H16+' NEYBA'!H16+'Elías Piña'!H16+SC!H16+MOCA!H16+Dajabon!H16+MC!H16+STR!H16+LM!H16</f>
        <v>320</v>
      </c>
      <c r="I16" s="84">
        <f>'Puerto Plata'!I16+DN!I16+Santiago!I16+Mao!I16+SD!I16+MP!I16+SPM!I16+'EL SEIBO'!I16+'La Romana'!I16+'Higuey '!I16+'Hato Mayor'!I16+SJO!I16+Azua!I16+Baní!I16+Cotuí!I16+Bonao!I16+SFM!I16+Samaná!I16+Nagua!I16+Salcedo!I16+'Villa Altagracia'!I16+'La Vega'!I16+Constanza!I16+Barahona!I16+Jimaní!I16+Pedernales!I16+' NEYBA'!I16+'Elías Piña'!I16+SC!I16+MOCA!I16+Dajabon!I16+MC!I16+STR!I16+LM!I16</f>
        <v>28</v>
      </c>
      <c r="J16" s="779">
        <f>(H16+I16)</f>
        <v>348</v>
      </c>
      <c r="K16" s="780"/>
    </row>
    <row r="17" spans="2:15" ht="14.1" customHeight="1" thickTop="1" thickBot="1" x14ac:dyDescent="0.25">
      <c r="B17" s="1"/>
      <c r="C17" s="776" t="s">
        <v>212</v>
      </c>
      <c r="D17" s="777"/>
      <c r="E17" s="777"/>
      <c r="F17" s="777"/>
      <c r="G17" s="777"/>
      <c r="H17" s="84">
        <f>'Puerto Plata'!H17+DN!H17+Santiago!H17+Mao!H17+SD!H17+MP!H17+SPM!H17+'EL SEIBO'!H17+'La Romana'!H17+'Higuey '!H17+'Hato Mayor'!H17+SJO!H17+Azua!H17+Baní!H17+Cotuí!H17+Bonao!H17+SFM!H17+Samaná!H17+Nagua!H17+Salcedo!H17+'Villa Altagracia'!H17+'La Vega'!H17+Constanza!H17+Barahona!H17+Jimaní!H17+Pedernales!H17+' NEYBA'!H17+'Elías Piña'!H17+SC!H17+MOCA!H17+Dajabon!H17+MC!H17+STR!H17+LM!H17</f>
        <v>348</v>
      </c>
      <c r="I17" s="84">
        <f>'Puerto Plata'!I17+DN!I17+Santiago!I17+Mao!I17+SD!I17+MP!I17+SPM!I17+'EL SEIBO'!I17+'La Romana'!I17+'Higuey '!I17+'Hato Mayor'!I17+SJO!I17+Azua!I17+Baní!I17+Cotuí!I17+Bonao!I17+SFM!I17+Samaná!I17+Nagua!I17+Salcedo!I17+'Villa Altagracia'!I17+'La Vega'!I17+Constanza!I17+Barahona!I17+Jimaní!I17+Pedernales!I17+' NEYBA'!I17+'Elías Piña'!I17+SC!I17+MOCA!I17+Dajabon!I17+MC!I17+STR!I17+LM!I17</f>
        <v>35</v>
      </c>
      <c r="J17" s="807">
        <f>(H17+I17)</f>
        <v>383</v>
      </c>
      <c r="K17" s="807"/>
    </row>
    <row r="18" spans="2:15" ht="12.75" customHeight="1" thickTop="1" thickBot="1" x14ac:dyDescent="0.25">
      <c r="B18" s="1"/>
      <c r="C18" s="136" t="s">
        <v>9</v>
      </c>
      <c r="D18" s="135"/>
      <c r="E18" s="134"/>
      <c r="F18" s="131"/>
      <c r="G18" s="131"/>
      <c r="H18" s="131"/>
      <c r="I18" s="132"/>
      <c r="J18" s="133"/>
      <c r="K18" s="1"/>
    </row>
    <row r="19" spans="2:15" ht="18" customHeight="1" thickTop="1" thickBot="1" x14ac:dyDescent="0.25">
      <c r="B19" s="1"/>
      <c r="C19" s="89"/>
      <c r="D19" s="90"/>
      <c r="E19" s="90"/>
      <c r="F19" s="787" t="s">
        <v>62</v>
      </c>
      <c r="G19" s="787"/>
      <c r="H19" s="787"/>
      <c r="I19" s="769"/>
      <c r="J19" s="45" t="s">
        <v>0</v>
      </c>
      <c r="K19" s="1"/>
    </row>
    <row r="20" spans="2:15" ht="20.100000000000001" customHeight="1" thickTop="1" thickBot="1" x14ac:dyDescent="0.25">
      <c r="B20" s="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92"/>
      <c r="K20" s="1"/>
    </row>
    <row r="21" spans="2:15" ht="18" customHeight="1" thickTop="1" thickBot="1" x14ac:dyDescent="0.25">
      <c r="B21" s="1"/>
      <c r="C21" s="93"/>
      <c r="D21" s="94"/>
      <c r="E21" s="94"/>
      <c r="F21" s="808">
        <f>(J23+J28+J35+J38+J59+J60+J61+J63)</f>
        <v>209</v>
      </c>
      <c r="G21" s="808"/>
      <c r="H21" s="808"/>
      <c r="I21" s="809"/>
      <c r="J21" s="810">
        <f>(J23+J28+J34+J38+J43+J55+J70+J72+J78)</f>
        <v>751</v>
      </c>
      <c r="K21" s="1"/>
    </row>
    <row r="22" spans="2:15" ht="15.75" thickTop="1" thickBot="1" x14ac:dyDescent="0.25">
      <c r="B22" s="1"/>
      <c r="C22" s="95"/>
      <c r="D22" s="96"/>
      <c r="E22" s="96"/>
      <c r="F22" s="97">
        <f>(F23+F28+F34+F38+F43+F55+F70+F72+F77+F78)</f>
        <v>603</v>
      </c>
      <c r="G22" s="97">
        <f>(G23+G28+G34+G38+G43+G55+G70+G72+G77+G78)</f>
        <v>126</v>
      </c>
      <c r="H22" s="97">
        <f>(H23+H28+H34+H38+H43+H55+H70+H72+H77+H78)</f>
        <v>9</v>
      </c>
      <c r="I22" s="97">
        <f>(I23+I28+I34+I38+I43+I55+I70+I72+I77+I78)</f>
        <v>13</v>
      </c>
      <c r="J22" s="810"/>
      <c r="K22" s="1"/>
    </row>
    <row r="23" spans="2:15" ht="17.25" thickTop="1" thickBot="1" x14ac:dyDescent="0.3">
      <c r="B23" s="1"/>
      <c r="C23" s="9"/>
      <c r="D23" s="811" t="s">
        <v>66</v>
      </c>
      <c r="E23" s="812"/>
      <c r="F23" s="98">
        <f>SUM(F24:F27)</f>
        <v>1</v>
      </c>
      <c r="G23" s="98">
        <f>SUM(G24:G27)</f>
        <v>2</v>
      </c>
      <c r="H23" s="98">
        <f>SUM(H24:H27)</f>
        <v>0</v>
      </c>
      <c r="I23" s="99">
        <f>SUM(I24:I27)</f>
        <v>0</v>
      </c>
      <c r="J23" s="100">
        <f t="shared" ref="J23:J33" si="0">SUM(F23:I23)</f>
        <v>3</v>
      </c>
      <c r="K23" s="1"/>
    </row>
    <row r="24" spans="2:15" ht="14.25" thickTop="1" thickBot="1" x14ac:dyDescent="0.25">
      <c r="B24" s="1"/>
      <c r="C24" s="9"/>
      <c r="D24" s="118"/>
      <c r="E24" s="119" t="s">
        <v>37</v>
      </c>
      <c r="F24" s="84">
        <f>'Puerto Plata'!F24+DN!F24+Santiago!F24+Mao!F24+SD!F24+MP!F24+SPM!F24+'EL SEIBO'!F24+'La Romana'!F24+'Higuey '!F24+'Hato Mayor'!F24+SJO!F24+Azua!F24+Baní!F24+Cotuí!F24+Bonao!F24+SFM!F24+Samaná!F24+Nagua!F24+Salcedo!F24+'Villa Altagracia'!F24+'La Vega'!F24+Constanza!F24+Barahona!F24+Jimaní!F24+Pedernales!F24+' NEYBA'!F24+'Elías Piña'!F24+SC!F24+MOCA!F24+Dajabon!F24+MC!F24+STR!F24+LM!F24</f>
        <v>0</v>
      </c>
      <c r="G24" s="84">
        <f>'Puerto Plata'!G24+DN!G24+Santiago!G24+Mao!G24+SD!G24+MP!G24+SPM!G24+'EL SEIBO'!G24+'La Romana'!G24+'Higuey '!G24+'Hato Mayor'!G24+SJO!G24+Azua!G24+Baní!G24+Cotuí!G24+Bonao!G24+SFM!G24+Samaná!G24+Nagua!G24+Salcedo!G24+'Villa Altagracia'!G24+'La Vega'!G24+Constanza!G24+Barahona!G24+Jimaní!G24+Pedernales!G24+' NEYBA'!G24+'Elías Piña'!G24+SC!G24+MOCA!G24+Dajabon!G24+MC!G24+STR!G24+LM!G24</f>
        <v>0</v>
      </c>
      <c r="H24" s="84">
        <f>'Puerto Plata'!H24+DN!H24+Santiago!H24+Mao!H24+SD!H24+MP!H24+SPM!H24+'EL SEIBO'!H24+'La Romana'!H24+'Higuey '!H24+'Hato Mayor'!H24+SJO!H24+Azua!H24+Baní!H24+Cotuí!H24+Bonao!H24+SFM!H24+Samaná!H24+Nagua!H24+Salcedo!H24+'Villa Altagracia'!H24+'La Vega'!H24+Constanza!H24+Barahona!H24+Jimaní!H24+Pedernales!H24+' NEYBA'!H24+'Elías Piña'!H24+SC!H24+MOCA!H24+Dajabon!H24+MC!H24+STR!H24+LM!H24</f>
        <v>0</v>
      </c>
      <c r="I24" s="84">
        <f>'Puerto Plata'!I24+DN!I24+Santiago!I24+Mao!I24+SD!I24+MP!I24+SPM!I24+'EL SEIBO'!I24+'La Romana'!I24+'Higuey '!I24+'Hato Mayor'!I24+SJO!I24+Azua!I24+Baní!I24+Cotuí!I24+Bonao!I24+SFM!I24+Samaná!I24+Nagua!I24+Salcedo!I24+'Villa Altagracia'!I24+'La Vega'!I24+Constanza!I24+Barahona!I24+Jimaní!I24+Pedernales!I24+' NEYBA'!I24+'Elías Piña'!I24+SC!I24+MOCA!I24+Dajabon!I24+MC!I24+STR!I24+LM!I24</f>
        <v>0</v>
      </c>
      <c r="J24" s="103">
        <f t="shared" si="0"/>
        <v>0</v>
      </c>
      <c r="K24" s="1"/>
    </row>
    <row r="25" spans="2:15" ht="14.25" thickTop="1" thickBot="1" x14ac:dyDescent="0.25">
      <c r="B25" s="1"/>
      <c r="C25" s="9"/>
      <c r="D25" s="118"/>
      <c r="E25" s="119" t="s">
        <v>24</v>
      </c>
      <c r="F25" s="84">
        <f>'Puerto Plata'!F25+DN!F25+Santiago!F25+Mao!F25+SD!F25+MP!F25+SPM!F25+'EL SEIBO'!F25+'La Romana'!F25+'Higuey '!F25+'Hato Mayor'!F25+SJO!F25+Azua!F25+Baní!F25+Cotuí!F25+Bonao!F25+SFM!F25+Samaná!F25+Nagua!F25+Salcedo!F25+'Villa Altagracia'!F25+'La Vega'!F25+Constanza!F25+Barahona!F25+Jimaní!F25+Pedernales!F25+' NEYBA'!F25+'Elías Piña'!F25+SC!F25+MOCA!F25+Dajabon!F25+MC!F25+STR!F25+LM!F25</f>
        <v>0</v>
      </c>
      <c r="G25" s="84">
        <f>'Puerto Plata'!G25+DN!G25+Santiago!G25+Mao!G25+SD!G25+MP!G25+SPM!G25+'EL SEIBO'!G25+'La Romana'!G25+'Higuey '!G25+'Hato Mayor'!G25+SJO!G25+Azua!G25+Baní!G25+Cotuí!G25+Bonao!G25+SFM!G25+Samaná!G25+Nagua!G25+Salcedo!G25+'Villa Altagracia'!G25+'La Vega'!G25+Constanza!G25+Barahona!G25+Jimaní!G25+Pedernales!G25+' NEYBA'!G25+'Elías Piña'!G25+SC!G25+MOCA!G25+Dajabon!G25+MC!G25+STR!G25+LM!G25</f>
        <v>0</v>
      </c>
      <c r="H25" s="84">
        <f>'Puerto Plata'!H25+DN!H25+Santiago!H25+Mao!H25+SD!H25+MP!H25+SPM!H25+'EL SEIBO'!H25+'La Romana'!H25+'Higuey '!H25+'Hato Mayor'!H25+SJO!H25+Azua!H25+Baní!H25+Cotuí!H25+Bonao!H25+SFM!H25+Samaná!H25+Nagua!H25+Salcedo!H25+'Villa Altagracia'!H25+'La Vega'!H25+Constanza!H25+Barahona!H25+Jimaní!H25+Pedernales!H25+' NEYBA'!H25+'Elías Piña'!H25+SC!H25+MOCA!H25+Dajabon!H25+MC!H25+STR!H25+LM!H25</f>
        <v>0</v>
      </c>
      <c r="I25" s="84">
        <f>'Puerto Plata'!I25+DN!I25+Santiago!I25+Mao!I25+SD!I25+MP!I25+SPM!I25+'EL SEIBO'!I25+'La Romana'!I25+'Higuey '!I25+'Hato Mayor'!I25+SJO!I25+Azua!I25+Baní!I25+Cotuí!I25+Bonao!I25+SFM!I25+Samaná!I25+Nagua!I25+Salcedo!I25+'Villa Altagracia'!I25+'La Vega'!I25+Constanza!I25+Barahona!I25+Jimaní!I25+Pedernales!I25+' NEYBA'!I25+'Elías Piña'!I25+SC!I25+MOCA!I25+Dajabon!I25+MC!I25+STR!I25+LM!I25</f>
        <v>0</v>
      </c>
      <c r="J25" s="103">
        <f t="shared" si="0"/>
        <v>0</v>
      </c>
      <c r="K25" s="1"/>
    </row>
    <row r="26" spans="2:15" ht="14.25" thickTop="1" thickBot="1" x14ac:dyDescent="0.25">
      <c r="B26" s="1"/>
      <c r="C26" s="9"/>
      <c r="D26" s="118"/>
      <c r="E26" s="119" t="s">
        <v>25</v>
      </c>
      <c r="F26" s="84">
        <f>'Puerto Plata'!F26+DN!F26+Santiago!F26+Mao!F26+SD!F26+MP!F26+SPM!F26+'EL SEIBO'!F26+'La Romana'!F26+'Higuey '!F26+'Hato Mayor'!F26+SJO!F26+Azua!F26+Baní!F26+Cotuí!F26+Bonao!F26+SFM!F26+Samaná!F26+Nagua!F26+Salcedo!F26+'Villa Altagracia'!F26+'La Vega'!F26+Constanza!F26+Barahona!F26+Jimaní!F26+Pedernales!F26+' NEYBA'!F26+'Elías Piña'!F26+SC!F26+MOCA!F26+Dajabon!F26+MC!F26+STR!F26+LM!F26</f>
        <v>0</v>
      </c>
      <c r="G26" s="84">
        <f>'Puerto Plata'!G26+DN!G26+Santiago!G26+Mao!G26+SD!G26+MP!G26+SPM!G26+'EL SEIBO'!G26+'La Romana'!G26+'Higuey '!G26+'Hato Mayor'!G26+SJO!G26+Azua!G26+Baní!G26+Cotuí!G26+Bonao!G26+SFM!G26+Samaná!G26+Nagua!G26+Salcedo!G26+'Villa Altagracia'!G26+'La Vega'!G26+Constanza!G26+Barahona!G26+Jimaní!G26+Pedernales!G26+' NEYBA'!G26+'Elías Piña'!G26+SC!G26+MOCA!G26+Dajabon!G26+MC!G26+STR!G26+LM!G26</f>
        <v>2</v>
      </c>
      <c r="H26" s="84">
        <f>'Puerto Plata'!H26+DN!H26+Santiago!H26+Mao!H26+SD!H26+MP!H26+SPM!H26+'EL SEIBO'!H26+'La Romana'!H26+'Higuey '!H26+'Hato Mayor'!H26+SJO!H26+Azua!H26+Baní!H26+Cotuí!H26+Bonao!H26+SFM!H26+Samaná!H26+Nagua!H26+Salcedo!H26+'Villa Altagracia'!H26+'La Vega'!H26+Constanza!H26+Barahona!H26+Jimaní!H26+Pedernales!H26+' NEYBA'!H26+'Elías Piña'!H26+SC!H26+MOCA!H26+Dajabon!H26+MC!H26+STR!H26+LM!H26</f>
        <v>0</v>
      </c>
      <c r="I26" s="84">
        <f>'Puerto Plata'!I26+DN!I26+Santiago!I26+Mao!I26+SD!I26+MP!I26+SPM!I26+'EL SEIBO'!I26+'La Romana'!I26+'Higuey '!I26+'Hato Mayor'!I26+SJO!I26+Azua!I26+Baní!I26+Cotuí!I26+Bonao!I26+SFM!I26+Samaná!I26+Nagua!I26+Salcedo!I26+'Villa Altagracia'!I26+'La Vega'!I26+Constanza!I26+Barahona!I26+Jimaní!I26+Pedernales!I26+' NEYBA'!I26+'Elías Piña'!I26+SC!I26+MOCA!I26+Dajabon!I26+MC!I26+STR!I26+LM!I26</f>
        <v>0</v>
      </c>
      <c r="J26" s="103">
        <f t="shared" si="0"/>
        <v>2</v>
      </c>
      <c r="K26" s="1"/>
    </row>
    <row r="27" spans="2:15" ht="14.25" thickTop="1" thickBot="1" x14ac:dyDescent="0.25">
      <c r="B27" s="1"/>
      <c r="C27" s="9"/>
      <c r="D27" s="118"/>
      <c r="E27" s="119" t="s">
        <v>7</v>
      </c>
      <c r="F27" s="84">
        <f>'Puerto Plata'!F27+DN!F27+Santiago!F27+Mao!F27+SD!F27+MP!F27+SPM!F27+'EL SEIBO'!F27+'La Romana'!F27+'Higuey '!F27+'Hato Mayor'!F27+SJO!F27+Azua!F27+Baní!F27+Cotuí!F27+Bonao!F27+SFM!F27+Samaná!F27+Nagua!F27+Salcedo!F27+'Villa Altagracia'!F27+'La Vega'!F27+Constanza!F27+Barahona!F27+Jimaní!F27+Pedernales!F27+' NEYBA'!F27+'Elías Piña'!F27+SC!F27+MOCA!F27+Dajabon!F27+MC!F27+STR!F27+LM!F27</f>
        <v>1</v>
      </c>
      <c r="G27" s="84">
        <f>'Puerto Plata'!G27+DN!G27+Santiago!G27+Mao!G27+SD!G27+MP!G27+SPM!G27+'EL SEIBO'!G27+'La Romana'!G27+'Higuey '!G27+'Hato Mayor'!G27+SJO!G27+Azua!G27+Baní!G27+Cotuí!G27+Bonao!G27+SFM!G27+Samaná!G27+Nagua!G27+Salcedo!G27+'Villa Altagracia'!G27+'La Vega'!G27+Constanza!G27+Barahona!G27+Jimaní!G27+Pedernales!G27+' NEYBA'!G27+'Elías Piña'!G27+SC!G27+MOCA!G27+Dajabon!G27+MC!G27+STR!G27+LM!G27</f>
        <v>0</v>
      </c>
      <c r="H27" s="84">
        <f>'Puerto Plata'!H27+DN!H27+Santiago!H27+Mao!H27+SD!H27+MP!H27+SPM!H27+'EL SEIBO'!H27+'La Romana'!H27+'Higuey '!H27+'Hato Mayor'!H27+SJO!H27+Azua!H27+Baní!H27+Cotuí!H27+Bonao!H27+SFM!H27+Samaná!H27+Nagua!H27+Salcedo!H27+'Villa Altagracia'!H27+'La Vega'!H27+Constanza!H27+Barahona!H27+Jimaní!H27+Pedernales!H27+' NEYBA'!H27+'Elías Piña'!H27+SC!H27+MOCA!H27+Dajabon!H27+MC!H27+STR!H27+LM!H27</f>
        <v>0</v>
      </c>
      <c r="I27" s="84">
        <f>'Puerto Plata'!I27+DN!I27+Santiago!I27+Mao!I27+SD!I27+MP!I27+SPM!I27+'EL SEIBO'!I27+'La Romana'!I27+'Higuey '!I27+'Hato Mayor'!I27+SJO!I27+Azua!I27+Baní!I27+Cotuí!I27+Bonao!I27+SFM!I27+Samaná!I27+Nagua!I27+Salcedo!I27+'Villa Altagracia'!I27+'La Vega'!I27+Constanza!I27+Barahona!I27+Jimaní!I27+Pedernales!I27+' NEYBA'!I27+'Elías Piña'!I27+SC!I27+MOCA!I27+Dajabon!I27+MC!I27+STR!I27+LM!I27</f>
        <v>0</v>
      </c>
      <c r="J27" s="103">
        <f t="shared" si="0"/>
        <v>1</v>
      </c>
      <c r="K27" s="1"/>
    </row>
    <row r="28" spans="2:15" ht="17.25" thickTop="1" thickBot="1" x14ac:dyDescent="0.3">
      <c r="B28" s="1"/>
      <c r="C28" s="9"/>
      <c r="D28" s="74" t="s">
        <v>20</v>
      </c>
      <c r="E28" s="101"/>
      <c r="F28" s="46">
        <f>SUM(F29:F33)</f>
        <v>125</v>
      </c>
      <c r="G28" s="46">
        <f>SUM(G29:G33)</f>
        <v>3</v>
      </c>
      <c r="H28" s="46">
        <f>SUM(H29:H33)</f>
        <v>0</v>
      </c>
      <c r="I28" s="46">
        <f>SUM(I29:I33)</f>
        <v>0</v>
      </c>
      <c r="J28" s="102">
        <f t="shared" si="0"/>
        <v>128</v>
      </c>
      <c r="K28" s="1"/>
      <c r="O28" s="60"/>
    </row>
    <row r="29" spans="2:15" ht="14.25" thickTop="1" thickBot="1" x14ac:dyDescent="0.25">
      <c r="B29" s="1"/>
      <c r="C29" s="9"/>
      <c r="D29" s="118"/>
      <c r="E29" s="119" t="s">
        <v>54</v>
      </c>
      <c r="F29" s="84">
        <f>'Puerto Plata'!F29+DN!F29+Santiago!F29+Mao!F29+SD!F29+MP!F29+SPM!F29+'EL SEIBO'!F29+'La Romana'!F29+'Higuey '!F29+'Hato Mayor'!F29+SJO!F29+Azua!F29+Baní!F29+Cotuí!F29+Bonao!F29+SFM!F29+Samaná!F29+Nagua!F29+Salcedo!F29+'Villa Altagracia'!F29+'La Vega'!F29+Constanza!F29+Barahona!F29+Jimaní!F29+Pedernales!F29+' NEYBA'!F29+'Elías Piña'!F29+SC!F29+MOCA!F29+Dajabon!F29+MC!F29+STR!F29+LM!F29</f>
        <v>0</v>
      </c>
      <c r="G29" s="84">
        <f>'Puerto Plata'!G29+DN!G29+Santiago!G29+Mao!G29+SD!G29+MP!G29+SPM!G29+'EL SEIBO'!G29+'La Romana'!G29+'Higuey '!G29+'Hato Mayor'!G29+SJO!G29+Azua!G29+Baní!G29+Cotuí!G29+Bonao!G29+SFM!G29+Samaná!G29+Nagua!G29+Salcedo!G29+'Villa Altagracia'!G29+'La Vega'!G29+Constanza!G29+Barahona!G29+Jimaní!G29+Pedernales!G29+' NEYBA'!G29+'Elías Piña'!G29+SC!G29+MOCA!G29+Dajabon!G29+MC!G29+STR!G29+LM!G29</f>
        <v>0</v>
      </c>
      <c r="H29" s="84">
        <f>'Puerto Plata'!H29+DN!H29+Santiago!H29+Mao!H29+SD!H29+MP!H29+SPM!H29+'EL SEIBO'!H29+'La Romana'!H29+'Higuey '!H29+'Hato Mayor'!H29+SJO!H29+Azua!H29+Baní!H29+Cotuí!H29+Bonao!H29+SFM!H29+Samaná!H29+Nagua!H29+Salcedo!H29+'Villa Altagracia'!H29+'La Vega'!H29+Constanza!H29+Barahona!H29+Jimaní!H29+Pedernales!H29+' NEYBA'!H29+'Elías Piña'!H29+SC!H29+MOCA!H29+Dajabon!H29+MC!H29+STR!H29+LM!H29</f>
        <v>0</v>
      </c>
      <c r="I29" s="84">
        <f>'Puerto Plata'!I29+DN!I29+Santiago!I29+Mao!I29+SD!I29+MP!I29+SPM!I29+'EL SEIBO'!I29+'La Romana'!I29+'Higuey '!I29+'Hato Mayor'!I29+SJO!I29+Azua!I29+Baní!I29+Cotuí!I29+Bonao!I29+SFM!I29+Samaná!I29+Nagua!I29+Salcedo!I29+'Villa Altagracia'!I29+'La Vega'!I29+Constanza!I29+Barahona!I29+Jimaní!I29+Pedernales!I29+' NEYBA'!I29+'Elías Piña'!I29+SC!I29+MOCA!I29+Dajabon!I29+MC!I29+STR!I29+LM!I29</f>
        <v>0</v>
      </c>
      <c r="J29" s="103">
        <f t="shared" si="0"/>
        <v>0</v>
      </c>
      <c r="K29" s="1"/>
    </row>
    <row r="30" spans="2:15" ht="14.25" thickTop="1" thickBot="1" x14ac:dyDescent="0.25">
      <c r="B30" s="1"/>
      <c r="C30" s="9"/>
      <c r="D30" s="118"/>
      <c r="E30" s="119" t="s">
        <v>26</v>
      </c>
      <c r="F30" s="84">
        <f>'Puerto Plata'!F30+DN!F30+Santiago!F30+Mao!F30+SD!F30+MP!F30+SPM!F30+'EL SEIBO'!F30+'La Romana'!F30+'Higuey '!F30+'Hato Mayor'!F30+SJO!F30+Azua!F30+Baní!F30+Cotuí!F30+Bonao!F30+SFM!F30+Samaná!F30+Nagua!F30+Salcedo!F30+'Villa Altagracia'!F30+'La Vega'!F30+Constanza!F30+Barahona!F30+Jimaní!F30+Pedernales!F30+' NEYBA'!F30+'Elías Piña'!F30+SC!F30+MOCA!F30+Dajabon!F30+MC!F30+STR!F30+LM!F30</f>
        <v>67</v>
      </c>
      <c r="G30" s="84">
        <f>'Puerto Plata'!G30+DN!G30+Santiago!G30+Mao!G30+SD!G30+MP!G30+SPM!G30+'EL SEIBO'!G30+'La Romana'!G30+'Higuey '!G30+'Hato Mayor'!G30+SJO!G30+Azua!G30+Baní!G30+Cotuí!G30+Bonao!G30+SFM!G30+Samaná!G30+Nagua!G30+Salcedo!G30+'Villa Altagracia'!G30+'La Vega'!G30+Constanza!G30+Barahona!G30+Jimaní!G30+Pedernales!G30+' NEYBA'!G30+'Elías Piña'!G30+SC!G30+MOCA!G30+Dajabon!G30+MC!G30+STR!G30+LM!G30</f>
        <v>3</v>
      </c>
      <c r="H30" s="84">
        <f>'Puerto Plata'!H30+DN!H30+Santiago!H30+Mao!H30+SD!H30+MP!H30+SPM!H30+'EL SEIBO'!H30+'La Romana'!H30+'Higuey '!H30+'Hato Mayor'!H30+SJO!H30+Azua!H30+Baní!H30+Cotuí!H30+Bonao!H30+SFM!H30+Samaná!H30+Nagua!H30+Salcedo!H30+'Villa Altagracia'!H30+'La Vega'!H30+Constanza!H30+Barahona!H30+Jimaní!H30+Pedernales!H30+' NEYBA'!H30+'Elías Piña'!H30+SC!H30+MOCA!H30+Dajabon!H30+MC!H30+STR!H30+LM!H30</f>
        <v>0</v>
      </c>
      <c r="I30" s="84">
        <f>'Puerto Plata'!I30+DN!I30+Santiago!I30+Mao!I30+SD!I30+MP!I30+SPM!I30+'EL SEIBO'!I30+'La Romana'!I30+'Higuey '!I30+'Hato Mayor'!I30+SJO!I30+Azua!I30+Baní!I30+Cotuí!I30+Bonao!I30+SFM!I30+Samaná!I30+Nagua!I30+Salcedo!I30+'Villa Altagracia'!I30+'La Vega'!I30+Constanza!I30+Barahona!I30+Jimaní!I30+Pedernales!I30+' NEYBA'!I30+'Elías Piña'!I30+SC!I30+MOCA!I30+Dajabon!I30+MC!I30+STR!I30+LM!I30</f>
        <v>0</v>
      </c>
      <c r="J30" s="103">
        <f t="shared" si="0"/>
        <v>70</v>
      </c>
      <c r="K30" s="1"/>
    </row>
    <row r="31" spans="2:15" ht="14.25" thickTop="1" thickBot="1" x14ac:dyDescent="0.25">
      <c r="B31" s="1"/>
      <c r="C31" s="9"/>
      <c r="D31" s="118"/>
      <c r="E31" s="119" t="s">
        <v>173</v>
      </c>
      <c r="F31" s="84">
        <f>'Puerto Plata'!F31+DN!F31+Santiago!F31+Mao!F31+SD!F31+MP!F31+SPM!F31+'EL SEIBO'!F31+'La Romana'!F31+'Higuey '!F31+'Hato Mayor'!F31+SJO!F31+Azua!F31+Baní!F31+Cotuí!F31+Bonao!F31+SFM!F31+Samaná!F31+Nagua!F31+Salcedo!F31+'Villa Altagracia'!F31+'La Vega'!F31+Constanza!F31+Barahona!F31+Jimaní!F31+Pedernales!F31+' NEYBA'!F31+'Elías Piña'!F31+SC!F31+MOCA!F31+Dajabon!F31+MC!F31+STR!F31+LM!F31</f>
        <v>47</v>
      </c>
      <c r="G31" s="84">
        <f>'Puerto Plata'!G31+DN!G31+Santiago!G31+Mao!G31+SD!G31+MP!G31+SPM!G31+'EL SEIBO'!G31+'La Romana'!G31+'Higuey '!G31+'Hato Mayor'!G31+SJO!G31+Azua!G31+Baní!G31+Cotuí!G31+Bonao!G31+SFM!G31+Samaná!G31+Nagua!G31+Salcedo!G31+'Villa Altagracia'!G31+'La Vega'!G31+Constanza!G31+Barahona!G31+Jimaní!G31+Pedernales!G31+' NEYBA'!G31+'Elías Piña'!G31+SC!G31+MOCA!G31+Dajabon!G31+MC!G31+STR!G31+LM!G31</f>
        <v>0</v>
      </c>
      <c r="H31" s="84">
        <f>'Puerto Plata'!H31+DN!H31+Santiago!H31+Mao!H31+SD!H31+MP!H31+SPM!H31+'EL SEIBO'!H31+'La Romana'!H31+'Higuey '!H31+'Hato Mayor'!H31+SJO!H31+Azua!H31+Baní!H31+Cotuí!H31+Bonao!H31+SFM!H31+Samaná!H31+Nagua!H31+Salcedo!H31+'Villa Altagracia'!H31+'La Vega'!H31+Constanza!H31+Barahona!H31+Jimaní!H31+Pedernales!H31+' NEYBA'!H31+'Elías Piña'!H31+SC!H31+MOCA!H31+Dajabon!H31+MC!H31+STR!H31+LM!H31</f>
        <v>0</v>
      </c>
      <c r="I31" s="84">
        <f>'Puerto Plata'!I31+DN!I31+Santiago!I31+Mao!I31+SD!I31+MP!I31+SPM!I31+'EL SEIBO'!I31+'La Romana'!I31+'Higuey '!I31+'Hato Mayor'!I31+SJO!I31+Azua!I31+Baní!I31+Cotuí!I31+Bonao!I31+SFM!I31+Samaná!I31+Nagua!I31+Salcedo!I31+'Villa Altagracia'!I31+'La Vega'!I31+Constanza!I31+Barahona!I31+Jimaní!I31+Pedernales!I31+' NEYBA'!I31+'Elías Piña'!I31+SC!I31+MOCA!I31+Dajabon!I31+MC!I31+STR!I31+LM!I31</f>
        <v>0</v>
      </c>
      <c r="J31" s="103">
        <f t="shared" si="0"/>
        <v>47</v>
      </c>
      <c r="K31" s="1"/>
    </row>
    <row r="32" spans="2:15" ht="14.25" thickTop="1" thickBot="1" x14ac:dyDescent="0.25">
      <c r="B32" s="1"/>
      <c r="C32" s="9"/>
      <c r="D32" s="118"/>
      <c r="E32" s="119" t="s">
        <v>56</v>
      </c>
      <c r="F32" s="84">
        <f>'Puerto Plata'!F32+DN!F32+Santiago!F32+Mao!F32+SD!F32+MP!F32+SPM!F32+'EL SEIBO'!F32+'La Romana'!F32+'Higuey '!F32+'Hato Mayor'!F32+SJO!F32+Azua!F32+Baní!F32+Cotuí!F32+Bonao!F32+SFM!F32+Samaná!F32+Nagua!F32+Salcedo!F32+'Villa Altagracia'!F32+'La Vega'!F32+Constanza!F32+Barahona!F32+Jimaní!F32+Pedernales!F32+' NEYBA'!F32+'Elías Piña'!F32+SC!F32+MOCA!F32+Dajabon!F32+MC!F32+STR!F32+LM!F32</f>
        <v>1</v>
      </c>
      <c r="G32" s="84">
        <f>'Puerto Plata'!G32+DN!G32+Santiago!G32+Mao!G32+SD!G32+MP!G32+SPM!G32+'EL SEIBO'!G32+'La Romana'!G32+'Higuey '!G32+'Hato Mayor'!G32+SJO!G32+Azua!G32+Baní!G32+Cotuí!G32+Bonao!G32+SFM!G32+Samaná!G32+Nagua!G32+Salcedo!G32+'Villa Altagracia'!G32+'La Vega'!G32+Constanza!G32+Barahona!G32+Jimaní!G32+Pedernales!G32+' NEYBA'!G32+'Elías Piña'!G32+SC!G32+MOCA!G32+Dajabon!G32+MC!G32+STR!G32+LM!G32</f>
        <v>0</v>
      </c>
      <c r="H32" s="84">
        <f>'Puerto Plata'!H32+DN!H32+Santiago!H32+Mao!H32+SD!H32+MP!H32+SPM!H32+'EL SEIBO'!H32+'La Romana'!H32+'Higuey '!H32+'Hato Mayor'!H32+SJO!H32+Azua!H32+Baní!H32+Cotuí!H32+Bonao!H32+SFM!H32+Samaná!H32+Nagua!H32+Salcedo!H32+'Villa Altagracia'!H32+'La Vega'!H32+Constanza!H32+Barahona!H32+Jimaní!H32+Pedernales!H32+' NEYBA'!H32+'Elías Piña'!H32+SC!H32+MOCA!H32+Dajabon!H32+MC!H32+STR!H32+LM!H32</f>
        <v>0</v>
      </c>
      <c r="I32" s="84">
        <f>'Puerto Plata'!I32+DN!I32+Santiago!I32+Mao!I32+SD!I32+MP!I32+SPM!I32+'EL SEIBO'!I32+'La Romana'!I32+'Higuey '!I32+'Hato Mayor'!I32+SJO!I32+Azua!I32+Baní!I32+Cotuí!I32+Bonao!I32+SFM!I32+Samaná!I32+Nagua!I32+Salcedo!I32+'Villa Altagracia'!I32+'La Vega'!I32+Constanza!I32+Barahona!I32+Jimaní!I32+Pedernales!I32+' NEYBA'!I32+'Elías Piña'!I32+SC!I32+MOCA!I32+Dajabon!I32+MC!I32+STR!I32+LM!I32</f>
        <v>0</v>
      </c>
      <c r="J32" s="103">
        <f t="shared" si="0"/>
        <v>1</v>
      </c>
      <c r="K32" s="1"/>
    </row>
    <row r="33" spans="2:11" ht="14.25" thickTop="1" thickBot="1" x14ac:dyDescent="0.25">
      <c r="B33" s="1"/>
      <c r="C33" s="9"/>
      <c r="D33" s="118"/>
      <c r="E33" s="119" t="s">
        <v>57</v>
      </c>
      <c r="F33" s="84">
        <f>'Puerto Plata'!F33+DN!F33+Santiago!F33+Mao!F33+SD!F33+MP!F33+SPM!F33+'EL SEIBO'!F33+'La Romana'!F33+'Higuey '!F33+'Hato Mayor'!F33+SJO!F33+Azua!F33+Baní!F33+Cotuí!F33+Bonao!F33+SFM!F33+Samaná!F33+Nagua!F33+Salcedo!F33+'Villa Altagracia'!F33+'La Vega'!F33+Constanza!F33+Barahona!F33+Jimaní!F33+Pedernales!F33+' NEYBA'!F33+'Elías Piña'!F33+SC!F33+MOCA!F33+Dajabon!F33+MC!F33+STR!F33+LM!F33</f>
        <v>10</v>
      </c>
      <c r="G33" s="84">
        <f>'Puerto Plata'!G33+DN!G33+Santiago!G33+Mao!G33+SD!G33+MP!G33+SPM!G33+'EL SEIBO'!G33+'La Romana'!G33+'Higuey '!G33+'Hato Mayor'!G33+SJO!G33+Azua!G33+Baní!G33+Cotuí!G33+Bonao!G33+SFM!G33+Samaná!G33+Nagua!G33+Salcedo!G33+'Villa Altagracia'!G33+'La Vega'!G33+Constanza!G33+Barahona!G33+Jimaní!G33+Pedernales!G33+' NEYBA'!G33+'Elías Piña'!G33+SC!G33+MOCA!G33+Dajabon!G33+MC!G33+STR!G33+LM!G33</f>
        <v>0</v>
      </c>
      <c r="H33" s="84">
        <f>'Puerto Plata'!H33+DN!H33+Santiago!H33+Mao!H33+SD!H33+MP!H33+SPM!H33+'EL SEIBO'!H33+'La Romana'!H33+'Higuey '!H33+'Hato Mayor'!H33+SJO!H33+Azua!H33+Baní!H33+Cotuí!H33+Bonao!H33+SFM!H33+Samaná!H33+Nagua!H33+Salcedo!H33+'Villa Altagracia'!H33+'La Vega'!H33+Constanza!H33+Barahona!H33+Jimaní!H33+Pedernales!H33+' NEYBA'!H33+'Elías Piña'!H33+SC!H33+MOCA!H33+Dajabon!H33+MC!H33+STR!H33+LM!H33</f>
        <v>0</v>
      </c>
      <c r="I33" s="84">
        <f>'Puerto Plata'!I33+DN!I33+Santiago!I33+Mao!I33+SD!I33+MP!I33+SPM!I33+'EL SEIBO'!I33+'La Romana'!I33+'Higuey '!I33+'Hato Mayor'!I33+SJO!I33+Azua!I33+Baní!I33+Cotuí!I33+Bonao!I33+SFM!I33+Samaná!I33+Nagua!I33+Salcedo!I33+'Villa Altagracia'!I33+'La Vega'!I33+Constanza!I33+Barahona!I33+Jimaní!I33+Pedernales!I33+' NEYBA'!I33+'Elías Piña'!I33+SC!I33+MOCA!I33+Dajabon!I33+MC!I33+STR!I33+LM!I33</f>
        <v>0</v>
      </c>
      <c r="J33" s="103">
        <f t="shared" si="0"/>
        <v>10</v>
      </c>
      <c r="K33" s="1"/>
    </row>
    <row r="34" spans="2:11" ht="17.25" thickTop="1" thickBot="1" x14ac:dyDescent="0.3">
      <c r="B34" s="1"/>
      <c r="C34" s="9"/>
      <c r="D34" s="791" t="s">
        <v>67</v>
      </c>
      <c r="E34" s="792"/>
      <c r="F34" s="129">
        <f>SUM(F35:F37)</f>
        <v>137</v>
      </c>
      <c r="G34" s="129">
        <f>SUM(G35:G37)</f>
        <v>1</v>
      </c>
      <c r="H34" s="129">
        <f>SUM(H35:H37)</f>
        <v>0</v>
      </c>
      <c r="I34" s="129">
        <f>SUM(I35:I37)</f>
        <v>0</v>
      </c>
      <c r="J34" s="100">
        <f>SUM(F34:I34)</f>
        <v>138</v>
      </c>
      <c r="K34" s="1"/>
    </row>
    <row r="35" spans="2:11" ht="14.25" thickTop="1" thickBot="1" x14ac:dyDescent="0.25">
      <c r="B35" s="1"/>
      <c r="C35" s="9"/>
      <c r="D35" s="118"/>
      <c r="E35" s="120" t="s">
        <v>59</v>
      </c>
      <c r="F35" s="84">
        <f>'Puerto Plata'!F35+DN!F35+Santiago!F35+Mao!F35+SD!F35+MP!F35+SPM!F35+'EL SEIBO'!F35+'La Romana'!F35+'Higuey '!F35+'Hato Mayor'!F35+SJO!F35+Azua!F35+Baní!F35+Cotuí!F35+Bonao!F35+SFM!F35+Samaná!F35+Nagua!F35+Salcedo!F35+'Villa Altagracia'!F35+'La Vega'!F35+Constanza!F35+Barahona!F35+Jimaní!F35+Pedernales!F35+' NEYBA'!F35+'Elías Piña'!F35+SC!F35+MOCA!F35+Dajabon!F35+MC!F35+STR!F35+LM!F35</f>
        <v>23</v>
      </c>
      <c r="G35" s="84">
        <f>'Puerto Plata'!G35+DN!G35+Santiago!G35+Mao!G35+SD!G35+MP!G35+SPM!G35+'EL SEIBO'!G35+'La Romana'!G35+'Higuey '!G35+'Hato Mayor'!G35+SJO!G35+Azua!G35+Baní!G35+Cotuí!G35+Bonao!G35+SFM!G35+Samaná!G35+Nagua!G35+Salcedo!G35+'Villa Altagracia'!G35+'La Vega'!G35+Constanza!G35+Barahona!G35+Jimaní!G35+Pedernales!G35+' NEYBA'!G35+'Elías Piña'!G35+SC!G35+MOCA!G35+Dajabon!G35+MC!G35+STR!G35+LM!G35</f>
        <v>0</v>
      </c>
      <c r="H35" s="84">
        <f>'Puerto Plata'!H35+DN!H35+Santiago!H35+Mao!H35+SD!H35+MP!H35+SPM!H35+'EL SEIBO'!H35+'La Romana'!H35+'Higuey '!H35+'Hato Mayor'!H35+SJO!H35+Azua!H35+Baní!H35+Cotuí!H35+Bonao!H35+SFM!H35+Samaná!H35+Nagua!H35+Salcedo!H35+'Villa Altagracia'!H35+'La Vega'!H35+Constanza!H35+Barahona!H35+Jimaní!H35+Pedernales!H35+' NEYBA'!H35+'Elías Piña'!H35+SC!H35+MOCA!H35+Dajabon!H35+MC!H35+STR!H35+LM!H35</f>
        <v>0</v>
      </c>
      <c r="I35" s="84">
        <f>'Puerto Plata'!I35+DN!I35+Santiago!I35+Mao!I35+SD!I35+MP!I35+SPM!I35+'EL SEIBO'!I35+'La Romana'!I35+'Higuey '!I35+'Hato Mayor'!I35+SJO!I35+Azua!I35+Baní!I35+Cotuí!I35+Bonao!I35+SFM!I35+Samaná!I35+Nagua!I35+Salcedo!I35+'Villa Altagracia'!I35+'La Vega'!I35+Constanza!I35+Barahona!I35+Jimaní!I35+Pedernales!I35+' NEYBA'!I35+'Elías Piña'!I35+SC!I35+MOCA!I35+Dajabon!I35+MC!I35+STR!I35+LM!I35</f>
        <v>0</v>
      </c>
      <c r="J35" s="104">
        <f t="shared" ref="J35:J53" si="1">SUM(F35:I35)</f>
        <v>23</v>
      </c>
      <c r="K35" s="1"/>
    </row>
    <row r="36" spans="2:11" ht="14.25" thickTop="1" thickBot="1" x14ac:dyDescent="0.25">
      <c r="B36" s="1"/>
      <c r="C36" s="9"/>
      <c r="D36" s="118"/>
      <c r="E36" s="120" t="s">
        <v>60</v>
      </c>
      <c r="F36" s="84">
        <f>'Puerto Plata'!F36+DN!F36+Santiago!F36+Mao!F36+SD!F36+MP!F36+SPM!F36+'EL SEIBO'!F36+'La Romana'!F36+'Higuey '!F36+'Hato Mayor'!F36+SJO!F36+Azua!F36+Baní!F36+Cotuí!F36+Bonao!F36+SFM!F36+Samaná!F36+Nagua!F36+Salcedo!F36+'Villa Altagracia'!F36+'La Vega'!F36+Constanza!F36+Barahona!F36+Jimaní!F36+Pedernales!F36+' NEYBA'!F36+'Elías Piña'!F36+SC!F36+MOCA!F36+Dajabon!F36+MC!F36+STR!F36+LM!F36</f>
        <v>88</v>
      </c>
      <c r="G36" s="84">
        <f>'Puerto Plata'!G36+DN!G36+Santiago!G36+Mao!G36+SD!G36+MP!G36+SPM!G36+'EL SEIBO'!G36+'La Romana'!G36+'Higuey '!G36+'Hato Mayor'!G36+SJO!G36+Azua!G36+Baní!G36+Cotuí!G36+Bonao!G36+SFM!G36+Samaná!G36+Nagua!G36+Salcedo!G36+'Villa Altagracia'!G36+'La Vega'!G36+Constanza!G36+Barahona!G36+Jimaní!G36+Pedernales!G36+' NEYBA'!G36+'Elías Piña'!G36+SC!G36+MOCA!G36+Dajabon!G36+MC!G36+STR!G36+LM!G36</f>
        <v>0</v>
      </c>
      <c r="H36" s="84">
        <f>'Puerto Plata'!H36+DN!H36+Santiago!H36+Mao!H36+SD!H36+MP!H36+SPM!H36+'EL SEIBO'!H36+'La Romana'!H36+'Higuey '!H36+'Hato Mayor'!H36+SJO!H36+Azua!H36+Baní!H36+Cotuí!H36+Bonao!H36+SFM!H36+Samaná!H36+Nagua!H36+Salcedo!H36+'Villa Altagracia'!H36+'La Vega'!H36+Constanza!H36+Barahona!H36+Jimaní!H36+Pedernales!H36+' NEYBA'!H36+'Elías Piña'!H36+SC!H36+MOCA!H36+Dajabon!H36+MC!H36+STR!H36+LM!H36</f>
        <v>0</v>
      </c>
      <c r="I36" s="84">
        <f>'Puerto Plata'!I36+DN!I36+Santiago!I36+Mao!I36+SD!I36+MP!I36+SPM!I36+'EL SEIBO'!I36+'La Romana'!I36+'Higuey '!I36+'Hato Mayor'!I36+SJO!I36+Azua!I36+Baní!I36+Cotuí!I36+Bonao!I36+SFM!I36+Samaná!I36+Nagua!I36+Salcedo!I36+'Villa Altagracia'!I36+'La Vega'!I36+Constanza!I36+Barahona!I36+Jimaní!I36+Pedernales!I36+' NEYBA'!I36+'Elías Piña'!I36+SC!I36+MOCA!I36+Dajabon!I36+MC!I36+STR!I36+LM!I36</f>
        <v>0</v>
      </c>
      <c r="J36" s="104">
        <f>SUM(F36:I36)</f>
        <v>88</v>
      </c>
      <c r="K36" s="1"/>
    </row>
    <row r="37" spans="2:11" ht="14.25" thickTop="1" thickBot="1" x14ac:dyDescent="0.25">
      <c r="B37" s="1"/>
      <c r="C37" s="9"/>
      <c r="D37" s="118"/>
      <c r="E37" s="121" t="s">
        <v>58</v>
      </c>
      <c r="F37" s="84">
        <f>'Puerto Plata'!F37+DN!F37+Santiago!F37+Mao!F37+SD!F37+MP!F37+SPM!F37+'EL SEIBO'!F37+'La Romana'!F37+'Higuey '!F37+'Hato Mayor'!F37+SJO!F37+Azua!F37+Baní!F37+Cotuí!F37+Bonao!F37+SFM!F37+Samaná!F37+Nagua!F37+Salcedo!F37+'Villa Altagracia'!F37+'La Vega'!F37+Constanza!F37+Barahona!F37+Jimaní!F37+Pedernales!F37+' NEYBA'!F37+'Elías Piña'!F37+SC!F37+MOCA!F37+Dajabon!F37+MC!F37+STR!F37+LM!F37</f>
        <v>26</v>
      </c>
      <c r="G37" s="84">
        <f>'Puerto Plata'!G37+DN!G37+Santiago!G37+Mao!G37+SD!G37+MP!G37+SPM!G37+'EL SEIBO'!G37+'La Romana'!G37+'Higuey '!G37+'Hato Mayor'!G37+SJO!G37+Azua!G37+Baní!G37+Cotuí!G37+Bonao!G37+SFM!G37+Samaná!G37+Nagua!G37+Salcedo!G37+'Villa Altagracia'!G37+'La Vega'!G37+Constanza!G37+Barahona!G37+Jimaní!G37+Pedernales!G37+' NEYBA'!G37+'Elías Piña'!G37+SC!G37+MOCA!G37+Dajabon!G37+MC!G37+STR!G37+LM!G37</f>
        <v>1</v>
      </c>
      <c r="H37" s="84">
        <f>'Puerto Plata'!H37+DN!H37+Santiago!H37+Mao!H37+SD!H37+MP!H37+SPM!H37+'EL SEIBO'!H37+'La Romana'!H37+'Higuey '!H37+'Hato Mayor'!H37+SJO!H37+Azua!H37+Baní!H37+Cotuí!H37+Bonao!H37+SFM!H37+Samaná!H37+Nagua!H37+Salcedo!H37+'Villa Altagracia'!H37+'La Vega'!H37+Constanza!H37+Barahona!H37+Jimaní!H37+Pedernales!H37+' NEYBA'!H37+'Elías Piña'!H37+SC!H37+MOCA!H37+Dajabon!H37+MC!H37+STR!H37+LM!H37</f>
        <v>0</v>
      </c>
      <c r="I37" s="84">
        <f>'Puerto Plata'!I37+DN!I37+Santiago!I37+Mao!I37+SD!I37+MP!I37+SPM!I37+'EL SEIBO'!I37+'La Romana'!I37+'Higuey '!I37+'Hato Mayor'!I37+SJO!I37+Azua!I37+Baní!I37+Cotuí!I37+Bonao!I37+SFM!I37+Samaná!I37+Nagua!I37+Salcedo!I37+'Villa Altagracia'!I37+'La Vega'!I37+Constanza!I37+Barahona!I37+Jimaní!I37+Pedernales!I37+' NEYBA'!I37+'Elías Piña'!I37+SC!I37+MOCA!I37+Dajabon!I37+MC!I37+STR!I37+LM!I37</f>
        <v>0</v>
      </c>
      <c r="J37" s="104">
        <f>SUM(F37:I37)</f>
        <v>27</v>
      </c>
      <c r="K37" s="1"/>
    </row>
    <row r="38" spans="2:11" ht="17.25" thickTop="1" thickBot="1" x14ac:dyDescent="0.3">
      <c r="B38" s="1"/>
      <c r="C38" s="3"/>
      <c r="D38" s="791" t="s">
        <v>61</v>
      </c>
      <c r="E38" s="792"/>
      <c r="F38" s="46">
        <f>SUM(F39:F42)</f>
        <v>3</v>
      </c>
      <c r="G38" s="46">
        <f>SUM(G39:G42)</f>
        <v>18</v>
      </c>
      <c r="H38" s="46">
        <f>SUM(H39:H42)</f>
        <v>0</v>
      </c>
      <c r="I38" s="46">
        <f>SUM(I39:I42)</f>
        <v>0</v>
      </c>
      <c r="J38" s="100">
        <f t="shared" si="1"/>
        <v>21</v>
      </c>
      <c r="K38" s="1"/>
    </row>
    <row r="39" spans="2:11" ht="14.25" thickTop="1" thickBot="1" x14ac:dyDescent="0.25">
      <c r="B39" s="1"/>
      <c r="C39" s="3"/>
      <c r="D39" s="111"/>
      <c r="E39" s="114" t="s">
        <v>6</v>
      </c>
      <c r="F39" s="84">
        <f>'Puerto Plata'!F39+DN!F39+Santiago!F39+Mao!F39+SD!F39+MP!F39+SPM!F39+'EL SEIBO'!F39+'La Romana'!F39+'Higuey '!F39+'Hato Mayor'!F39+SJO!F39+Azua!F39+Baní!F39+Cotuí!F39+Bonao!F39+SFM!F39+Samaná!F39+Nagua!F39+Salcedo!F39+'Villa Altagracia'!F39+'La Vega'!F39+Constanza!F39+Barahona!F39+Jimaní!F39+Pedernales!F39+' NEYBA'!F39+'Elías Piña'!F39+SC!F39+MOCA!F39+Dajabon!F39+MC!F39+STR!F39+LM!F39</f>
        <v>3</v>
      </c>
      <c r="G39" s="84">
        <f>'Puerto Plata'!G39+DN!G39+Santiago!G39+Mao!G39+SD!G39+MP!G39+SPM!G39+'EL SEIBO'!G39+'La Romana'!G39+'Higuey '!G39+'Hato Mayor'!G39+SJO!G39+Azua!G39+Baní!G39+Cotuí!G39+Bonao!G39+SFM!G39+Samaná!G39+Nagua!G39+Salcedo!G39+'Villa Altagracia'!G39+'La Vega'!G39+Constanza!G39+Barahona!G39+Jimaní!G39+Pedernales!G39+' NEYBA'!G39+'Elías Piña'!G39+SC!G39+MOCA!G39+Dajabon!G39+MC!G39+STR!G39+LM!G39</f>
        <v>18</v>
      </c>
      <c r="H39" s="84">
        <f>'Puerto Plata'!H39+DN!H39+Santiago!H39+Mao!H39+SD!H39+MP!H39+SPM!H39+'EL SEIBO'!H39+'La Romana'!H39+'Higuey '!H39+'Hato Mayor'!H39+SJO!H39+Azua!H39+Baní!H39+Cotuí!H39+Bonao!H39+SFM!H39+Samaná!H39+Nagua!H39+Salcedo!H39+'Villa Altagracia'!H39+'La Vega'!H39+Constanza!H39+Barahona!H39+Jimaní!H39+Pedernales!H39+' NEYBA'!H39+'Elías Piña'!H39+SC!H39+MOCA!H39+Dajabon!H39+MC!H39+STR!H39+LM!H39</f>
        <v>0</v>
      </c>
      <c r="I39" s="84">
        <f>'Puerto Plata'!I39+DN!I39+Santiago!I39+Mao!I39+SD!I39+MP!I39+SPM!I39+'EL SEIBO'!I39+'La Romana'!I39+'Higuey '!I39+'Hato Mayor'!I39+SJO!I39+Azua!I39+Baní!I39+Cotuí!I39+Bonao!I39+SFM!I39+Samaná!I39+Nagua!I39+Salcedo!I39+'Villa Altagracia'!I39+'La Vega'!I39+Constanza!I39+Barahona!I39+Jimaní!I39+Pedernales!I39+' NEYBA'!I39+'Elías Piña'!I39+SC!I39+MOCA!I39+Dajabon!I39+MC!I39+STR!I39+LM!I39</f>
        <v>0</v>
      </c>
      <c r="J39" s="104">
        <f t="shared" si="1"/>
        <v>21</v>
      </c>
      <c r="K39" s="1"/>
    </row>
    <row r="40" spans="2:11" ht="14.25" thickTop="1" thickBot="1" x14ac:dyDescent="0.25">
      <c r="B40" s="1"/>
      <c r="C40" s="3"/>
      <c r="D40" s="111"/>
      <c r="E40" s="114" t="s">
        <v>113</v>
      </c>
      <c r="F40" s="84">
        <f>'Puerto Plata'!F40+DN!F40+Santiago!F40+Mao!F40+SD!F40+MP!F40+SPM!F40+'EL SEIBO'!F40+'La Romana'!F40+'Higuey '!F40+'Hato Mayor'!F40+SJO!F40+Azua!F40+Baní!F40+Cotuí!F40+Bonao!F40+SFM!F40+Samaná!F40+Nagua!F40+Salcedo!F40+'Villa Altagracia'!F40+'La Vega'!F40+Constanza!F40+Barahona!F40+Jimaní!F40+Pedernales!F40+' NEYBA'!F40+'Elías Piña'!F40+SC!F40+MOCA!F40+Dajabon!F40+MC!F40+STR!F40+LM!F40</f>
        <v>0</v>
      </c>
      <c r="G40" s="84">
        <f>'Puerto Plata'!G40+DN!G40+Santiago!G40+Mao!G40+SD!G40+MP!G40+SPM!G40+'EL SEIBO'!G40+'La Romana'!G40+'Higuey '!G40+'Hato Mayor'!G40+SJO!G40+Azua!G40+Baní!G40+Cotuí!G40+Bonao!G40+SFM!G40+Samaná!G40+Nagua!G40+Salcedo!G40+'Villa Altagracia'!G40+'La Vega'!G40+Constanza!G40+Barahona!G40+Jimaní!G40+Pedernales!G40+' NEYBA'!G40+'Elías Piña'!G40+SC!G40+MOCA!G40+Dajabon!G40+MC!G40+STR!G40+LM!G40</f>
        <v>0</v>
      </c>
      <c r="H40" s="84">
        <f>'Puerto Plata'!H40+DN!H40+Santiago!H40+Mao!H40+SD!H40+MP!H40+SPM!H40+'EL SEIBO'!H40+'La Romana'!H40+'Higuey '!H40+'Hato Mayor'!H40+SJO!H40+Azua!H40+Baní!H40+Cotuí!H40+Bonao!H40+SFM!H40+Samaná!H40+Nagua!H40+Salcedo!H40+'Villa Altagracia'!H40+'La Vega'!H40+Constanza!H40+Barahona!H40+Jimaní!H40+Pedernales!H40+' NEYBA'!H40+'Elías Piña'!H40+SC!H40+MOCA!H40+Dajabon!H40+MC!H40+STR!H40+LM!H40</f>
        <v>0</v>
      </c>
      <c r="I40" s="84">
        <f>'Puerto Plata'!I40+DN!I40+Santiago!I40+Mao!I40+SD!I40+MP!I40+SPM!I40+'EL SEIBO'!I40+'La Romana'!I40+'Higuey '!I40+'Hato Mayor'!I40+SJO!I40+Azua!I40+Baní!I40+Cotuí!I40+Bonao!I40+SFM!I40+Samaná!I40+Nagua!I40+Salcedo!I40+'Villa Altagracia'!I40+'La Vega'!I40+Constanza!I40+Barahona!I40+Jimaní!I40+Pedernales!I40+' NEYBA'!I40+'Elías Piña'!I40+SC!I40+MOCA!I40+Dajabon!I40+MC!I40+STR!I40+LM!I40</f>
        <v>0</v>
      </c>
      <c r="J40" s="104">
        <f t="shared" si="1"/>
        <v>0</v>
      </c>
      <c r="K40" s="1"/>
    </row>
    <row r="41" spans="2:11" ht="14.25" thickTop="1" thickBot="1" x14ac:dyDescent="0.25">
      <c r="B41" s="1"/>
      <c r="C41" s="3"/>
      <c r="D41" s="111"/>
      <c r="E41" s="114" t="s">
        <v>68</v>
      </c>
      <c r="F41" s="84">
        <f>'Puerto Plata'!F41+DN!F41+Santiago!F41+Mao!F41+SD!F41+MP!F41+SPM!F41+'EL SEIBO'!F41+'La Romana'!F41+'Higuey '!F41+'Hato Mayor'!F41+SJO!F41+Azua!F41+Baní!F41+Cotuí!F41+Bonao!F41+SFM!F41+Samaná!F41+Nagua!F41+Salcedo!F41+'Villa Altagracia'!F41+'La Vega'!F41+Constanza!F41+Barahona!F41+Jimaní!F41+Pedernales!F41+' NEYBA'!F41+'Elías Piña'!F41+SC!F41+MOCA!F41+Dajabon!F41+MC!F41+STR!F41+LM!F41</f>
        <v>0</v>
      </c>
      <c r="G41" s="84">
        <f>'Puerto Plata'!G41+DN!G41+Santiago!G41+Mao!G41+SD!G41+MP!G41+SPM!G41+'EL SEIBO'!G41+'La Romana'!G41+'Higuey '!G41+'Hato Mayor'!G41+SJO!G41+Azua!G41+Baní!G41+Cotuí!G41+Bonao!G41+SFM!G41+Samaná!G41+Nagua!G41+Salcedo!G41+'Villa Altagracia'!G41+'La Vega'!G41+Constanza!G41+Barahona!G41+Jimaní!G41+Pedernales!G41+' NEYBA'!G41+'Elías Piña'!G41+SC!G41+MOCA!G41+Dajabon!G41+MC!G41+STR!G41+LM!G41</f>
        <v>0</v>
      </c>
      <c r="H41" s="84">
        <f>'Puerto Plata'!H41+DN!H41+Santiago!H41+Mao!H41+SD!H41+MP!H41+SPM!H41+'EL SEIBO'!H41+'La Romana'!H41+'Higuey '!H41+'Hato Mayor'!H41+SJO!H41+Azua!H41+Baní!H41+Cotuí!H41+Bonao!H41+SFM!H41+Samaná!H41+Nagua!H41+Salcedo!H41+'Villa Altagracia'!H41+'La Vega'!H41+Constanza!H41+Barahona!H41+Jimaní!H41+Pedernales!H41+' NEYBA'!H41+'Elías Piña'!H41+SC!H41+MOCA!H41+Dajabon!H41+MC!H41+STR!H41+LM!H41</f>
        <v>0</v>
      </c>
      <c r="I41" s="84">
        <f>'Puerto Plata'!I41+DN!I41+Santiago!I41+Mao!I41+SD!I41+MP!I41+SPM!I41+'EL SEIBO'!I41+'La Romana'!I41+'Higuey '!I41+'Hato Mayor'!I41+SJO!I41+Azua!I41+Baní!I41+Cotuí!I41+Bonao!I41+SFM!I41+Samaná!I41+Nagua!I41+Salcedo!I41+'Villa Altagracia'!I41+'La Vega'!I41+Constanza!I41+Barahona!I41+Jimaní!I41+Pedernales!I41+' NEYBA'!I41+'Elías Piña'!I41+SC!I41+MOCA!I41+Dajabon!I41+MC!I41+STR!I41+LM!I41</f>
        <v>0</v>
      </c>
      <c r="J41" s="104">
        <f t="shared" si="1"/>
        <v>0</v>
      </c>
      <c r="K41" s="1"/>
    </row>
    <row r="42" spans="2:11" ht="14.25" thickTop="1" thickBot="1" x14ac:dyDescent="0.25">
      <c r="B42" s="1"/>
      <c r="C42" s="3"/>
      <c r="D42" s="111"/>
      <c r="E42" s="121" t="s">
        <v>122</v>
      </c>
      <c r="F42" s="84">
        <f>'Puerto Plata'!F42+DN!F42+Santiago!F42+Mao!F42+SD!F42+MP!F42+SPM!F42+'EL SEIBO'!F42+'La Romana'!F42+'Higuey '!F42+'Hato Mayor'!F42+SJO!F42+Azua!F42+Baní!F42+Cotuí!F42+Bonao!F42+SFM!F42+Samaná!F42+Nagua!F42+Salcedo!F42+'Villa Altagracia'!F42+'La Vega'!F42+Constanza!F42+Barahona!F42+Jimaní!F42+Pedernales!F42+' NEYBA'!F42+'Elías Piña'!F42+SC!F42+MOCA!F42+Dajabon!F42+MC!F42+STR!F42+LM!F42</f>
        <v>0</v>
      </c>
      <c r="G42" s="84">
        <f>'Puerto Plata'!G42+DN!G42+Santiago!G42+Mao!G42+SD!G42+MP!G42+SPM!G42+'EL SEIBO'!G42+'La Romana'!G42+'Higuey '!G42+'Hato Mayor'!G42+SJO!G42+Azua!G42+Baní!G42+Cotuí!G42+Bonao!G42+SFM!G42+Samaná!G42+Nagua!G42+Salcedo!G42+'Villa Altagracia'!G42+'La Vega'!G42+Constanza!G42+Barahona!G42+Jimaní!G42+Pedernales!G42+' NEYBA'!G42+'Elías Piña'!G42+SC!G42+MOCA!G42+Dajabon!G42+MC!G42+STR!G42+LM!G42</f>
        <v>0</v>
      </c>
      <c r="H42" s="84">
        <f>'Puerto Plata'!H42+DN!H42+Santiago!H42+Mao!H42+SD!H42+MP!H42+SPM!H42+'EL SEIBO'!H42+'La Romana'!H42+'Higuey '!H42+'Hato Mayor'!H42+SJO!H42+Azua!H42+Baní!H42+Cotuí!H42+Bonao!H42+SFM!H42+Samaná!H42+Nagua!H42+Salcedo!H42+'Villa Altagracia'!H42+'La Vega'!H42+Constanza!H42+Barahona!H42+Jimaní!H42+Pedernales!H42+' NEYBA'!H42+'Elías Piña'!H42+SC!H42+MOCA!H42+Dajabon!H42+MC!H42+STR!H42+LM!H42</f>
        <v>0</v>
      </c>
      <c r="I42" s="84">
        <f>'Puerto Plata'!I42+DN!I42+Santiago!I42+Mao!I42+SD!I42+MP!I42+SPM!I42+'EL SEIBO'!I42+'La Romana'!I42+'Higuey '!I42+'Hato Mayor'!I42+SJO!I42+Azua!I42+Baní!I42+Cotuí!I42+Bonao!I42+SFM!I42+Samaná!I42+Nagua!I42+Salcedo!I42+'Villa Altagracia'!I42+'La Vega'!I42+Constanza!I42+Barahona!I42+Jimaní!I42+Pedernales!I42+' NEYBA'!I42+'Elías Piña'!I42+SC!I42+MOCA!I42+Dajabon!I42+MC!I42+STR!I42+LM!I42</f>
        <v>0</v>
      </c>
      <c r="J42" s="104">
        <f t="shared" si="1"/>
        <v>0</v>
      </c>
      <c r="K42" s="1"/>
    </row>
    <row r="43" spans="2:11" ht="17.25" thickTop="1" thickBot="1" x14ac:dyDescent="0.25">
      <c r="B43" s="1"/>
      <c r="C43" s="3"/>
      <c r="D43" s="791" t="s">
        <v>69</v>
      </c>
      <c r="E43" s="792"/>
      <c r="F43" s="46">
        <f>SUM(F44:F54)</f>
        <v>5</v>
      </c>
      <c r="G43" s="46">
        <f>SUM(G44:G54)</f>
        <v>62</v>
      </c>
      <c r="H43" s="46">
        <f>SUM(H44:H54)</f>
        <v>6</v>
      </c>
      <c r="I43" s="46">
        <f>SUM(I44:I54)</f>
        <v>0</v>
      </c>
      <c r="J43" s="105">
        <f>SUM(F43:I43)</f>
        <v>73</v>
      </c>
      <c r="K43" s="1"/>
    </row>
    <row r="44" spans="2:11" ht="14.25" customHeight="1" thickTop="1" thickBot="1" x14ac:dyDescent="0.25">
      <c r="B44" s="1"/>
      <c r="C44" s="3"/>
      <c r="D44" s="70"/>
      <c r="E44" s="114" t="s">
        <v>53</v>
      </c>
      <c r="F44" s="84">
        <f>'Puerto Plata'!F44+DN!F44+Santiago!F44+Mao!F44+SD!F44+MP!F44+SPM!F44+'EL SEIBO'!F44+'La Romana'!F44+'Higuey '!F44+'Hato Mayor'!F44+SJO!F44+Azua!F44+Baní!F44+Cotuí!F44+Bonao!F44+SFM!F44+Samaná!F44+Nagua!F44+Salcedo!F44+'Villa Altagracia'!F44+'La Vega'!F44+Constanza!F44+Barahona!F44+Jimaní!F44+Pedernales!F44+' NEYBA'!F44+'Elías Piña'!F44+SC!F44+MOCA!F44+Dajabon!F44+MC!F44+STR!F44+LM!F44</f>
        <v>1</v>
      </c>
      <c r="G44" s="84">
        <f>'Puerto Plata'!G44+DN!G44+Santiago!G44+Mao!G44+SD!G44+MP!G44+SPM!G44+'EL SEIBO'!G44+'La Romana'!G44+'Higuey '!G44+'Hato Mayor'!G44+SJO!G44+Azua!G44+Baní!G44+Cotuí!G44+Bonao!G44+SFM!G44+Samaná!G44+Nagua!G44+Salcedo!G44+'Villa Altagracia'!G44+'La Vega'!G44+Constanza!G44+Barahona!G44+Jimaní!G44+Pedernales!G44+' NEYBA'!G44+'Elías Piña'!G44+SC!G44+MOCA!G44+Dajabon!G44+MC!G44+STR!G44+LM!G44</f>
        <v>18</v>
      </c>
      <c r="H44" s="84">
        <f>'Puerto Plata'!H44+DN!H44+Santiago!H44+Mao!H44+SD!H44+MP!H44+SPM!H44+'EL SEIBO'!H44+'La Romana'!H44+'Higuey '!H44+'Hato Mayor'!H44+SJO!H44+Azua!H44+Baní!H44+Cotuí!H44+Bonao!H44+SFM!H44+Samaná!H44+Nagua!H44+Salcedo!H44+'Villa Altagracia'!H44+'La Vega'!H44+Constanza!H44+Barahona!H44+Jimaní!H44+Pedernales!H44+' NEYBA'!H44+'Elías Piña'!H44+SC!H44+MOCA!H44+Dajabon!H44+MC!H44+STR!H44+LM!H44</f>
        <v>0</v>
      </c>
      <c r="I44" s="84">
        <f>'Puerto Plata'!I44+DN!I44+Santiago!I44+Mao!I44+SD!I44+MP!I44+SPM!I44+'EL SEIBO'!I44+'La Romana'!I44+'Higuey '!I44+'Hato Mayor'!I44+SJO!I44+Azua!I44+Baní!I44+Cotuí!I44+Bonao!I44+SFM!I44+Samaná!I44+Nagua!I44+Salcedo!I44+'Villa Altagracia'!I44+'La Vega'!I44+Constanza!I44+Barahona!I44+Jimaní!I44+Pedernales!I44+' NEYBA'!I44+'Elías Piña'!I44+SC!I44+MOCA!I44+Dajabon!I44+MC!I44+STR!I44+LM!I44</f>
        <v>0</v>
      </c>
      <c r="J44" s="104">
        <f>SUM(F44:I44)</f>
        <v>19</v>
      </c>
      <c r="K44" s="1"/>
    </row>
    <row r="45" spans="2:11" ht="14.25" customHeight="1" thickTop="1" thickBot="1" x14ac:dyDescent="0.25">
      <c r="B45" s="1"/>
      <c r="C45" s="3"/>
      <c r="D45" s="70"/>
      <c r="E45" s="114" t="s">
        <v>38</v>
      </c>
      <c r="F45" s="84">
        <f>'Puerto Plata'!F45+DN!F45+Santiago!F45+Mao!F45+SD!F45+MP!F45+SPM!F45+'EL SEIBO'!F45+'La Romana'!F45+'Higuey '!F45+'Hato Mayor'!F45+SJO!F45+Azua!F45+Baní!F45+Cotuí!F45+Bonao!F45+SFM!F45+Samaná!F45+Nagua!F45+Salcedo!F45+'Villa Altagracia'!F45+'La Vega'!F45+Constanza!F45+Barahona!F45+Jimaní!F45+Pedernales!F45+' NEYBA'!F45+'Elías Piña'!F45+SC!F45+MOCA!F45+Dajabon!F45+MC!F45+STR!F45+LM!F45</f>
        <v>1</v>
      </c>
      <c r="G45" s="84">
        <f>'Puerto Plata'!G45+DN!G45+Santiago!G45+Mao!G45+SD!G45+MP!G45+SPM!G45+'EL SEIBO'!G45+'La Romana'!G45+'Higuey '!G45+'Hato Mayor'!G45+SJO!G45+Azua!G45+Baní!G45+Cotuí!G45+Bonao!G45+SFM!G45+Samaná!G45+Nagua!G45+Salcedo!G45+'Villa Altagracia'!G45+'La Vega'!G45+Constanza!G45+Barahona!G45+Jimaní!G45+Pedernales!G45+' NEYBA'!G45+'Elías Piña'!G45+SC!G45+MOCA!G45+Dajabon!G45+MC!G45+STR!G45+LM!G45</f>
        <v>2</v>
      </c>
      <c r="H45" s="84">
        <f>'Puerto Plata'!H45+DN!H45+Santiago!H45+Mao!H45+SD!H45+MP!H45+SPM!H45+'EL SEIBO'!H45+'La Romana'!H45+'Higuey '!H45+'Hato Mayor'!H45+SJO!H45+Azua!H45+Baní!H45+Cotuí!H45+Bonao!H45+SFM!H45+Samaná!H45+Nagua!H45+Salcedo!H45+'Villa Altagracia'!H45+'La Vega'!H45+Constanza!H45+Barahona!H45+Jimaní!H45+Pedernales!H45+' NEYBA'!H45+'Elías Piña'!H45+SC!H45+MOCA!H45+Dajabon!H45+MC!H45+STR!H45+LM!H45</f>
        <v>0</v>
      </c>
      <c r="I45" s="84">
        <f>'Puerto Plata'!I45+DN!I45+Santiago!I45+Mao!I45+SD!I45+MP!I45+SPM!I45+'EL SEIBO'!I45+'La Romana'!I45+'Higuey '!I45+'Hato Mayor'!I45+SJO!I45+Azua!I45+Baní!I45+Cotuí!I45+Bonao!I45+SFM!I45+Samaná!I45+Nagua!I45+Salcedo!I45+'Villa Altagracia'!I45+'La Vega'!I45+Constanza!I45+Barahona!I45+Jimaní!I45+Pedernales!I45+' NEYBA'!I45+'Elías Piña'!I45+SC!I45+MOCA!I45+Dajabon!I45+MC!I45+STR!I45+LM!I45</f>
        <v>0</v>
      </c>
      <c r="J45" s="104">
        <f>SUM(F45:I45)</f>
        <v>3</v>
      </c>
      <c r="K45" s="1"/>
    </row>
    <row r="46" spans="2:11" ht="14.25" customHeight="1" thickTop="1" thickBot="1" x14ac:dyDescent="0.25">
      <c r="B46" s="1"/>
      <c r="C46" s="3"/>
      <c r="D46" s="111"/>
      <c r="E46" s="122" t="s">
        <v>130</v>
      </c>
      <c r="F46" s="84">
        <f>'Puerto Plata'!F46+DN!F46+Santiago!F46+Mao!F46+SD!F46+MP!F46+SPM!F46+'EL SEIBO'!F46+'La Romana'!F46+'Higuey '!F46+'Hato Mayor'!F46+SJO!F46+Azua!F46+Baní!F46+Cotuí!F46+Bonao!F46+SFM!F46+Samaná!F46+Nagua!F46+Salcedo!F46+'Villa Altagracia'!F46+'La Vega'!F46+Constanza!F46+Barahona!F46+Jimaní!F46+Pedernales!F46+' NEYBA'!F46+'Elías Piña'!F46+SC!F46+MOCA!F46+Dajabon!F46+MC!F46+STR!F46+LM!F46</f>
        <v>0</v>
      </c>
      <c r="G46" s="84">
        <f>'Puerto Plata'!G46+DN!G46+Santiago!G46+Mao!G46+SD!G46+MP!G46+SPM!G46+'EL SEIBO'!G46+'La Romana'!G46+'Higuey '!G46+'Hato Mayor'!G46+SJO!G46+Azua!G46+Baní!G46+Cotuí!G46+Bonao!G46+SFM!G46+Samaná!G46+Nagua!G46+Salcedo!G46+'Villa Altagracia'!G46+'La Vega'!G46+Constanza!G46+Barahona!G46+Jimaní!G46+Pedernales!G46+' NEYBA'!G46+'Elías Piña'!G46+SC!G46+MOCA!G46+Dajabon!G46+MC!G46+STR!G46+LM!G46</f>
        <v>0</v>
      </c>
      <c r="H46" s="84">
        <f>'Puerto Plata'!H46+DN!H46+Santiago!H46+Mao!H46+SD!H46+MP!H46+SPM!H46+'EL SEIBO'!H46+'La Romana'!H46+'Higuey '!H46+'Hato Mayor'!H46+SJO!H46+Azua!H46+Baní!H46+Cotuí!H46+Bonao!H46+SFM!H46+Samaná!H46+Nagua!H46+Salcedo!H46+'Villa Altagracia'!H46+'La Vega'!H46+Constanza!H46+Barahona!H46+Jimaní!H46+Pedernales!H46+' NEYBA'!H46+'Elías Piña'!H46+SC!H46+MOCA!H46+Dajabon!H46+MC!H46+STR!H46+LM!H46</f>
        <v>0</v>
      </c>
      <c r="I46" s="84">
        <f>'Puerto Plata'!I46+DN!I46+Santiago!I46+Mao!I46+SD!I46+MP!I46+SPM!I46+'EL SEIBO'!I46+'La Romana'!I46+'Higuey '!I46+'Hato Mayor'!I46+SJO!I46+Azua!I46+Baní!I46+Cotuí!I46+Bonao!I46+SFM!I46+Samaná!I46+Nagua!I46+Salcedo!I46+'Villa Altagracia'!I46+'La Vega'!I46+Constanza!I46+Barahona!I46+Jimaní!I46+Pedernales!I46+' NEYBA'!I46+'Elías Piña'!I46+SC!I46+MOCA!I46+Dajabon!I46+MC!I46+STR!I46+LM!I46</f>
        <v>0</v>
      </c>
      <c r="J46" s="104">
        <f>SUM(F46:I46)</f>
        <v>0</v>
      </c>
      <c r="K46" s="1"/>
    </row>
    <row r="47" spans="2:11" ht="14.25" customHeight="1" thickTop="1" thickBot="1" x14ac:dyDescent="0.25">
      <c r="B47" s="1"/>
      <c r="C47" s="3"/>
      <c r="D47" s="115"/>
      <c r="E47" s="114" t="s">
        <v>48</v>
      </c>
      <c r="F47" s="84">
        <f>'Puerto Plata'!F47+DN!F47+Santiago!F47+Mao!F47+SD!F47+MP!F47+SPM!F47+'EL SEIBO'!F47+'La Romana'!F47+'Higuey '!F47+'Hato Mayor'!F47+SJO!F47+Azua!F47+Baní!F47+Cotuí!F47+Bonao!F47+SFM!F47+Samaná!F47+Nagua!F47+Salcedo!F47+'Villa Altagracia'!F47+'La Vega'!F47+Constanza!F47+Barahona!F47+Jimaní!F47+Pedernales!F47+' NEYBA'!F47+'Elías Piña'!F47+SC!F47+MOCA!F47+Dajabon!F47+MC!F47+STR!F47+LM!F47</f>
        <v>0</v>
      </c>
      <c r="G47" s="84">
        <f>'Puerto Plata'!G47+DN!G47+Santiago!G47+Mao!G47+SD!G47+MP!G47+SPM!G47+'EL SEIBO'!G47+'La Romana'!G47+'Higuey '!G47+'Hato Mayor'!G47+SJO!G47+Azua!G47+Baní!G47+Cotuí!G47+Bonao!G47+SFM!G47+Samaná!G47+Nagua!G47+Salcedo!G47+'Villa Altagracia'!G47+'La Vega'!G47+Constanza!G47+Barahona!G47+Jimaní!G47+Pedernales!G47+' NEYBA'!G47+'Elías Piña'!G47+SC!G47+MOCA!G47+Dajabon!G47+MC!G47+STR!G47+LM!G47</f>
        <v>14</v>
      </c>
      <c r="H47" s="84">
        <f>'Puerto Plata'!H47+DN!H47+Santiago!H47+Mao!H47+SD!H47+MP!H47+SPM!H47+'EL SEIBO'!H47+'La Romana'!H47+'Higuey '!H47+'Hato Mayor'!H47+SJO!H47+Azua!H47+Baní!H47+Cotuí!H47+Bonao!H47+SFM!H47+Samaná!H47+Nagua!H47+Salcedo!H47+'Villa Altagracia'!H47+'La Vega'!H47+Constanza!H47+Barahona!H47+Jimaní!H47+Pedernales!H47+' NEYBA'!H47+'Elías Piña'!H47+SC!H47+MOCA!H47+Dajabon!H47+MC!H47+STR!H47+LM!H47</f>
        <v>0</v>
      </c>
      <c r="I47" s="84">
        <f>'Puerto Plata'!I47+DN!I47+Santiago!I47+Mao!I47+SD!I47+MP!I47+SPM!I47+'EL SEIBO'!I47+'La Romana'!I47+'Higuey '!I47+'Hato Mayor'!I47+SJO!I47+Azua!I47+Baní!I47+Cotuí!I47+Bonao!I47+SFM!I47+Samaná!I47+Nagua!I47+Salcedo!I47+'Villa Altagracia'!I47+'La Vega'!I47+Constanza!I47+Barahona!I47+Jimaní!I47+Pedernales!I47+' NEYBA'!I47+'Elías Piña'!I47+SC!I47+MOCA!I47+Dajabon!I47+MC!I47+STR!I47+LM!I47</f>
        <v>0</v>
      </c>
      <c r="J47" s="104">
        <f t="shared" si="1"/>
        <v>14</v>
      </c>
      <c r="K47" s="1"/>
    </row>
    <row r="48" spans="2:11" ht="14.25" customHeight="1" thickTop="1" thickBot="1" x14ac:dyDescent="0.25">
      <c r="B48" s="1"/>
      <c r="C48" s="3"/>
      <c r="D48" s="111"/>
      <c r="E48" s="114" t="s">
        <v>123</v>
      </c>
      <c r="F48" s="84">
        <f>'Puerto Plata'!F48+DN!F48+Santiago!F48+Mao!F48+SD!F48+MP!F48+SPM!F48+'EL SEIBO'!F48+'La Romana'!F48+'Higuey '!F48+'Hato Mayor'!F48+SJO!F48+Azua!F48+Baní!F48+Cotuí!F48+Bonao!F48+SFM!F48+Samaná!F48+Nagua!F48+Salcedo!F48+'Villa Altagracia'!F48+'La Vega'!F48+Constanza!F48+Barahona!F48+Jimaní!F48+Pedernales!F48+' NEYBA'!F48+'Elías Piña'!F48+SC!F48+MOCA!F48+Dajabon!F48+MC!F48+STR!F48+LM!F48</f>
        <v>0</v>
      </c>
      <c r="G48" s="84">
        <f>'Puerto Plata'!G48+DN!G48+Santiago!G48+Mao!G48+SD!G48+MP!G48+SPM!G48+'EL SEIBO'!G48+'La Romana'!G48+'Higuey '!G48+'Hato Mayor'!G48+SJO!G48+Azua!G48+Baní!G48+Cotuí!G48+Bonao!G48+SFM!G48+Samaná!G48+Nagua!G48+Salcedo!G48+'Villa Altagracia'!G48+'La Vega'!G48+Constanza!G48+Barahona!G48+Jimaní!G48+Pedernales!G48+' NEYBA'!G48+'Elías Piña'!G48+SC!G48+MOCA!G48+Dajabon!G48+MC!G48+STR!G48+LM!G48</f>
        <v>2</v>
      </c>
      <c r="H48" s="84">
        <f>'Puerto Plata'!H48+DN!H48+Santiago!H48+Mao!H48+SD!H48+MP!H48+SPM!H48+'EL SEIBO'!H48+'La Romana'!H48+'Higuey '!H48+'Hato Mayor'!H48+SJO!H48+Azua!H48+Baní!H48+Cotuí!H48+Bonao!H48+SFM!H48+Samaná!H48+Nagua!H48+Salcedo!H48+'Villa Altagracia'!H48+'La Vega'!H48+Constanza!H48+Barahona!H48+Jimaní!H48+Pedernales!H48+' NEYBA'!H48+'Elías Piña'!H48+SC!H48+MOCA!H48+Dajabon!H48+MC!H48+STR!H48+LM!H48</f>
        <v>0</v>
      </c>
      <c r="I48" s="84">
        <f>'Puerto Plata'!I48+DN!I48+Santiago!I48+Mao!I48+SD!I48+MP!I48+SPM!I48+'EL SEIBO'!I48+'La Romana'!I48+'Higuey '!I48+'Hato Mayor'!I48+SJO!I48+Azua!I48+Baní!I48+Cotuí!I48+Bonao!I48+SFM!I48+Samaná!I48+Nagua!I48+Salcedo!I48+'Villa Altagracia'!I48+'La Vega'!I48+Constanza!I48+Barahona!I48+Jimaní!I48+Pedernales!I48+' NEYBA'!I48+'Elías Piña'!I48+SC!I48+MOCA!I48+Dajabon!I48+MC!I48+STR!I48+LM!I48</f>
        <v>0</v>
      </c>
      <c r="J48" s="91">
        <f t="shared" si="1"/>
        <v>2</v>
      </c>
      <c r="K48" s="1"/>
    </row>
    <row r="49" spans="1:12" ht="14.25" customHeight="1" thickTop="1" thickBot="1" x14ac:dyDescent="0.25">
      <c r="B49" s="1"/>
      <c r="C49" s="3"/>
      <c r="D49" s="123"/>
      <c r="E49" s="114" t="s">
        <v>43</v>
      </c>
      <c r="F49" s="84">
        <f>'Puerto Plata'!F49+DN!F49+Santiago!F49+Mao!F49+SD!F49+MP!F49+SPM!F49+'EL SEIBO'!F49+'La Romana'!F49+'Higuey '!F49+'Hato Mayor'!F49+SJO!F49+Azua!F49+Baní!F49+Cotuí!F49+Bonao!F49+SFM!F49+Samaná!F49+Nagua!F49+Salcedo!F49+'Villa Altagracia'!F49+'La Vega'!F49+Constanza!F49+Barahona!F49+Jimaní!F49+Pedernales!F49+' NEYBA'!F49+'Elías Piña'!F49+SC!F49+MOCA!F49+Dajabon!F49+MC!F49+STR!F49+LM!F49</f>
        <v>0</v>
      </c>
      <c r="G49" s="84">
        <f>'Puerto Plata'!G49+DN!G49+Santiago!G49+Mao!G49+SD!G49+MP!G49+SPM!G49+'EL SEIBO'!G49+'La Romana'!G49+'Higuey '!G49+'Hato Mayor'!G49+SJO!G49+Azua!G49+Baní!G49+Cotuí!G49+Bonao!G49+SFM!G49+Samaná!G49+Nagua!G49+Salcedo!G49+'Villa Altagracia'!G49+'La Vega'!G49+Constanza!G49+Barahona!G49+Jimaní!G49+Pedernales!G49+' NEYBA'!G49+'Elías Piña'!G49+SC!G49+MOCA!G49+Dajabon!G49+MC!G49+STR!G49+LM!G49</f>
        <v>7</v>
      </c>
      <c r="H49" s="84">
        <f>'Puerto Plata'!H49+DN!H49+Santiago!H49+Mao!H49+SD!H49+MP!H49+SPM!H49+'EL SEIBO'!H49+'La Romana'!H49+'Higuey '!H49+'Hato Mayor'!H49+SJO!H49+Azua!H49+Baní!H49+Cotuí!H49+Bonao!H49+SFM!H49+Samaná!H49+Nagua!H49+Salcedo!H49+'Villa Altagracia'!H49+'La Vega'!H49+Constanza!H49+Barahona!H49+Jimaní!H49+Pedernales!H49+' NEYBA'!H49+'Elías Piña'!H49+SC!H49+MOCA!H49+Dajabon!H49+MC!H49+STR!H49+LM!H49</f>
        <v>0</v>
      </c>
      <c r="I49" s="84">
        <f>'Puerto Plata'!I49+DN!I49+Santiago!I49+Mao!I49+SD!I49+MP!I49+SPM!I49+'EL SEIBO'!I49+'La Romana'!I49+'Higuey '!I49+'Hato Mayor'!I49+SJO!I49+Azua!I49+Baní!I49+Cotuí!I49+Bonao!I49+SFM!I49+Samaná!I49+Nagua!I49+Salcedo!I49+'Villa Altagracia'!I49+'La Vega'!I49+Constanza!I49+Barahona!I49+Jimaní!I49+Pedernales!I49+' NEYBA'!I49+'Elías Piña'!I49+SC!I49+MOCA!I49+Dajabon!I49+MC!I49+STR!I49+LM!I49</f>
        <v>0</v>
      </c>
      <c r="J49" s="91">
        <f t="shared" si="1"/>
        <v>7</v>
      </c>
      <c r="K49" s="1"/>
    </row>
    <row r="50" spans="1:12" ht="14.25" customHeight="1" thickTop="1" thickBot="1" x14ac:dyDescent="0.25">
      <c r="B50" s="1"/>
      <c r="C50" s="3"/>
      <c r="D50" s="123"/>
      <c r="E50" s="114" t="s">
        <v>70</v>
      </c>
      <c r="F50" s="84">
        <f>'Puerto Plata'!F50+DN!F50+Santiago!F50+Mao!F50+SD!F50+MP!F50+SPM!F50+'EL SEIBO'!F50+'La Romana'!F50+'Higuey '!F50+'Hato Mayor'!F50+SJO!F50+Azua!F50+Baní!F50+Cotuí!F50+Bonao!F50+SFM!F50+Samaná!F50+Nagua!F50+Salcedo!F50+'Villa Altagracia'!F50+'La Vega'!F50+Constanza!F50+Barahona!F50+Jimaní!F50+Pedernales!F50+' NEYBA'!F50+'Elías Piña'!F50+SC!F50+MOCA!F50+Dajabon!F50+MC!F50+STR!F50+LM!F50</f>
        <v>2</v>
      </c>
      <c r="G50" s="84">
        <f>'Puerto Plata'!G50+DN!G50+Santiago!G50+Mao!G50+SD!G50+MP!G50+SPM!G50+'EL SEIBO'!G50+'La Romana'!G50+'Higuey '!G50+'Hato Mayor'!G50+SJO!G50+Azua!G50+Baní!G50+Cotuí!G50+Bonao!G50+SFM!G50+Samaná!G50+Nagua!G50+Salcedo!G50+'Villa Altagracia'!G50+'La Vega'!G50+Constanza!G50+Barahona!G50+Jimaní!G50+Pedernales!G50+' NEYBA'!G50+'Elías Piña'!G50+SC!G50+MOCA!G50+Dajabon!G50+MC!G50+STR!G50+LM!G50</f>
        <v>5</v>
      </c>
      <c r="H50" s="84">
        <f>'Puerto Plata'!H50+DN!H50+Santiago!H50+Mao!H50+SD!H50+MP!H50+SPM!H50+'EL SEIBO'!H50+'La Romana'!H50+'Higuey '!H50+'Hato Mayor'!H50+SJO!H50+Azua!H50+Baní!H50+Cotuí!H50+Bonao!H50+SFM!H50+Samaná!H50+Nagua!H50+Salcedo!H50+'Villa Altagracia'!H50+'La Vega'!H50+Constanza!H50+Barahona!H50+Jimaní!H50+Pedernales!H50+' NEYBA'!H50+'Elías Piña'!H50+SC!H50+MOCA!H50+Dajabon!H50+MC!H50+STR!H50+LM!H50</f>
        <v>0</v>
      </c>
      <c r="I50" s="84">
        <f>'Puerto Plata'!I50+DN!I50+Santiago!I50+Mao!I50+SD!I50+MP!I50+SPM!I50+'EL SEIBO'!I50+'La Romana'!I50+'Higuey '!I50+'Hato Mayor'!I50+SJO!I50+Azua!I50+Baní!I50+Cotuí!I50+Bonao!I50+SFM!I50+Samaná!I50+Nagua!I50+Salcedo!I50+'Villa Altagracia'!I50+'La Vega'!I50+Constanza!I50+Barahona!I50+Jimaní!I50+Pedernales!I50+' NEYBA'!I50+'Elías Piña'!I50+SC!I50+MOCA!I50+Dajabon!I50+MC!I50+STR!I50+LM!I50</f>
        <v>0</v>
      </c>
      <c r="J50" s="91">
        <f t="shared" si="1"/>
        <v>7</v>
      </c>
      <c r="K50" s="1"/>
    </row>
    <row r="51" spans="1:12" ht="14.25" customHeight="1" thickTop="1" thickBot="1" x14ac:dyDescent="0.25">
      <c r="B51" s="1"/>
      <c r="C51" s="3"/>
      <c r="D51" s="123"/>
      <c r="E51" s="114" t="s">
        <v>71</v>
      </c>
      <c r="F51" s="84">
        <f>'Puerto Plata'!F51+DN!F51+Santiago!F51+Mao!F51+SD!F51+MP!F51+SPM!F51+'EL SEIBO'!F51+'La Romana'!F51+'Higuey '!F51+'Hato Mayor'!F51+SJO!F51+Azua!F51+Baní!F51+Cotuí!F51+Bonao!F51+SFM!F51+Samaná!F51+Nagua!F51+Salcedo!F51+'Villa Altagracia'!F51+'La Vega'!F51+Constanza!F51+Barahona!F51+Jimaní!F51+Pedernales!F51+' NEYBA'!F51+'Elías Piña'!F51+SC!F51+MOCA!F51+Dajabon!F51+MC!F51+STR!F51+LM!F51</f>
        <v>0</v>
      </c>
      <c r="G51" s="84">
        <f>'Puerto Plata'!G51+DN!G51+Santiago!G51+Mao!G51+SD!G51+MP!G51+SPM!G51+'EL SEIBO'!G51+'La Romana'!G51+'Higuey '!G51+'Hato Mayor'!G51+SJO!G51+Azua!G51+Baní!G51+Cotuí!G51+Bonao!G51+SFM!G51+Samaná!G51+Nagua!G51+Salcedo!G51+'Villa Altagracia'!G51+'La Vega'!G51+Constanza!G51+Barahona!G51+Jimaní!G51+Pedernales!G51+' NEYBA'!G51+'Elías Piña'!G51+SC!G51+MOCA!G51+Dajabon!G51+MC!G51+STR!G51+LM!G51</f>
        <v>0</v>
      </c>
      <c r="H51" s="84">
        <f>'Puerto Plata'!H51+DN!H51+Santiago!H51+Mao!H51+SD!H51+MP!H51+SPM!H51+'EL SEIBO'!H51+'La Romana'!H51+'Higuey '!H51+'Hato Mayor'!H51+SJO!H51+Azua!H51+Baní!H51+Cotuí!H51+Bonao!H51+SFM!H51+Samaná!H51+Nagua!H51+Salcedo!H51+'Villa Altagracia'!H51+'La Vega'!H51+Constanza!H51+Barahona!H51+Jimaní!H51+Pedernales!H51+' NEYBA'!H51+'Elías Piña'!H51+SC!H51+MOCA!H51+Dajabon!H51+MC!H51+STR!H51+LM!H51</f>
        <v>0</v>
      </c>
      <c r="I51" s="84">
        <f>'Puerto Plata'!I51+DN!I51+Santiago!I51+Mao!I51+SD!I51+MP!I51+SPM!I51+'EL SEIBO'!I51+'La Romana'!I51+'Higuey '!I51+'Hato Mayor'!I51+SJO!I51+Azua!I51+Baní!I51+Cotuí!I51+Bonao!I51+SFM!I51+Samaná!I51+Nagua!I51+Salcedo!I51+'Villa Altagracia'!I51+'La Vega'!I51+Constanza!I51+Barahona!I51+Jimaní!I51+Pedernales!I51+' NEYBA'!I51+'Elías Piña'!I51+SC!I51+MOCA!I51+Dajabon!I51+MC!I51+STR!I51+LM!I51</f>
        <v>0</v>
      </c>
      <c r="J51" s="91">
        <f t="shared" si="1"/>
        <v>0</v>
      </c>
      <c r="K51" s="1"/>
    </row>
    <row r="52" spans="1:12" ht="14.25" customHeight="1" thickTop="1" thickBot="1" x14ac:dyDescent="0.25">
      <c r="B52" s="1"/>
      <c r="C52" s="3"/>
      <c r="D52" s="123"/>
      <c r="E52" s="114" t="s">
        <v>72</v>
      </c>
      <c r="F52" s="84">
        <f>'Puerto Plata'!F52+DN!F52+Santiago!F52+Mao!F52+SD!F52+MP!F52+SPM!F52+'EL SEIBO'!F52+'La Romana'!F52+'Higuey '!F52+'Hato Mayor'!F52+SJO!F52+Azua!F52+Baní!F52+Cotuí!F52+Bonao!F52+SFM!F52+Samaná!F52+Nagua!F52+Salcedo!F52+'Villa Altagracia'!F52+'La Vega'!F52+Constanza!F52+Barahona!F52+Jimaní!F52+Pedernales!F52+' NEYBA'!F52+'Elías Piña'!F52+SC!F52+MOCA!F52+Dajabon!F52+MC!F52+STR!F52+LM!F52</f>
        <v>0</v>
      </c>
      <c r="G52" s="84">
        <f>'Puerto Plata'!G52+DN!G52+Santiago!G52+Mao!G52+SD!G52+MP!G52+SPM!G52+'EL SEIBO'!G52+'La Romana'!G52+'Higuey '!G52+'Hato Mayor'!G52+SJO!G52+Azua!G52+Baní!G52+Cotuí!G52+Bonao!G52+SFM!G52+Samaná!G52+Nagua!G52+Salcedo!G52+'Villa Altagracia'!G52+'La Vega'!G52+Constanza!G52+Barahona!G52+Jimaní!G52+Pedernales!G52+' NEYBA'!G52+'Elías Piña'!G52+SC!G52+MOCA!G52+Dajabon!G52+MC!G52+STR!G52+LM!G52</f>
        <v>0</v>
      </c>
      <c r="H52" s="84">
        <f>'Puerto Plata'!H52+DN!H52+Santiago!H52+Mao!H52+SD!H52+MP!H52+SPM!H52+'EL SEIBO'!H52+'La Romana'!H52+'Higuey '!H52+'Hato Mayor'!H52+SJO!H52+Azua!H52+Baní!H52+Cotuí!H52+Bonao!H52+SFM!H52+Samaná!H52+Nagua!H52+Salcedo!H52+'Villa Altagracia'!H52+'La Vega'!H52+Constanza!H52+Barahona!H52+Jimaní!H52+Pedernales!H52+' NEYBA'!H52+'Elías Piña'!H52+SC!H52+MOCA!H52+Dajabon!H52+MC!H52+STR!H52+LM!H52</f>
        <v>0</v>
      </c>
      <c r="I52" s="84">
        <f>'Puerto Plata'!I52+DN!I52+Santiago!I52+Mao!I52+SD!I52+MP!I52+SPM!I52+'EL SEIBO'!I52+'La Romana'!I52+'Higuey '!I52+'Hato Mayor'!I52+SJO!I52+Azua!I52+Baní!I52+Cotuí!I52+Bonao!I52+SFM!I52+Samaná!I52+Nagua!I52+Salcedo!I52+'Villa Altagracia'!I52+'La Vega'!I52+Constanza!I52+Barahona!I52+Jimaní!I52+Pedernales!I52+' NEYBA'!I52+'Elías Piña'!I52+SC!I52+MOCA!I52+Dajabon!I52+MC!I52+STR!I52+LM!I52</f>
        <v>0</v>
      </c>
      <c r="J52" s="91">
        <f t="shared" si="1"/>
        <v>0</v>
      </c>
      <c r="K52" s="1"/>
    </row>
    <row r="53" spans="1:12" ht="14.25" customHeight="1" thickTop="1" thickBot="1" x14ac:dyDescent="0.25">
      <c r="A53" s="72"/>
      <c r="B53" s="1"/>
      <c r="C53" s="3"/>
      <c r="D53" s="123"/>
      <c r="E53" s="124" t="s">
        <v>114</v>
      </c>
      <c r="F53" s="84">
        <f>'Puerto Plata'!F53+DN!F53+Santiago!F53+Mao!F53+SD!F53+MP!F53+SPM!F53+'EL SEIBO'!F53+'La Romana'!F53+'Higuey '!F53+'Hato Mayor'!F53+SJO!F53+Azua!F53+Baní!F53+Cotuí!F53+Bonao!F53+SFM!F53+Samaná!F53+Nagua!F53+Salcedo!F53+'Villa Altagracia'!F53+'La Vega'!F53+Constanza!F53+Barahona!F53+Jimaní!F53+Pedernales!F53+' NEYBA'!F53+'Elías Piña'!F53+SC!F53+MOCA!F53+Dajabon!F53+MC!F53+STR!F53+LM!F53</f>
        <v>0</v>
      </c>
      <c r="G53" s="84">
        <f>'Puerto Plata'!G53+DN!G53+Santiago!G53+Mao!G53+SD!G53+MP!G53+SPM!G53+'EL SEIBO'!G53+'La Romana'!G53+'Higuey '!G53+'Hato Mayor'!G53+SJO!G53+Azua!G53+Baní!G53+Cotuí!G53+Bonao!G53+SFM!G53+Samaná!G53+Nagua!G53+Salcedo!G53+'Villa Altagracia'!G53+'La Vega'!G53+Constanza!G53+Barahona!G53+Jimaní!G53+Pedernales!G53+' NEYBA'!G53+'Elías Piña'!G53+SC!G53+MOCA!G53+Dajabon!G53+MC!G53+STR!G53+LM!G53</f>
        <v>14</v>
      </c>
      <c r="H53" s="84">
        <f>'Puerto Plata'!H53+DN!H53+Santiago!H53+Mao!H53+SD!H53+MP!H53+SPM!H53+'EL SEIBO'!H53+'La Romana'!H53+'Higuey '!H53+'Hato Mayor'!H53+SJO!H53+Azua!H53+Baní!H53+Cotuí!H53+Bonao!H53+SFM!H53+Samaná!H53+Nagua!H53+Salcedo!H53+'Villa Altagracia'!H53+'La Vega'!H53+Constanza!H53+Barahona!H53+Jimaní!H53+Pedernales!H53+' NEYBA'!H53+'Elías Piña'!H53+SC!H53+MOCA!H53+Dajabon!H53+MC!H53+STR!H53+LM!H53</f>
        <v>0</v>
      </c>
      <c r="I53" s="84">
        <f>'Puerto Plata'!I53+DN!I53+Santiago!I53+Mao!I53+SD!I53+MP!I53+SPM!I53+'EL SEIBO'!I53+'La Romana'!I53+'Higuey '!I53+'Hato Mayor'!I53+SJO!I53+Azua!I53+Baní!I53+Cotuí!I53+Bonao!I53+SFM!I53+Samaná!I53+Nagua!I53+Salcedo!I53+'Villa Altagracia'!I53+'La Vega'!I53+Constanza!I53+Barahona!I53+Jimaní!I53+Pedernales!I53+' NEYBA'!I53+'Elías Piña'!I53+SC!I53+MOCA!I53+Dajabon!I53+MC!I53+STR!I53+LM!I53</f>
        <v>0</v>
      </c>
      <c r="J53" s="91">
        <f t="shared" si="1"/>
        <v>14</v>
      </c>
      <c r="K53" s="1"/>
    </row>
    <row r="54" spans="1:12" ht="14.25" customHeight="1" thickTop="1" thickBot="1" x14ac:dyDescent="0.25">
      <c r="B54" s="1"/>
      <c r="C54" s="3"/>
      <c r="D54" s="125"/>
      <c r="E54" s="114" t="s">
        <v>73</v>
      </c>
      <c r="F54" s="84">
        <f>'Puerto Plata'!F54+DN!F54+Santiago!F54+Mao!F54+SD!F54+MP!F54+SPM!F54+'EL SEIBO'!F54+'La Romana'!F54+'Higuey '!F54+'Hato Mayor'!F54+SJO!F54+Azua!F54+Baní!F54+Cotuí!F54+Bonao!F54+SFM!F54+Samaná!F54+Nagua!F54+Salcedo!F54+'Villa Altagracia'!F54+'La Vega'!F54+Constanza!F54+Barahona!F54+Jimaní!F54+Pedernales!F54+' NEYBA'!F54+'Elías Piña'!F54+SC!F54+MOCA!F54+Dajabon!F54+MC!F54+STR!F54+LM!F54</f>
        <v>1</v>
      </c>
      <c r="G54" s="84">
        <f>'Puerto Plata'!G54+DN!G54+Santiago!G54+Mao!G54+SD!G54+MP!G54+SPM!G54+'EL SEIBO'!G54+'La Romana'!G54+'Higuey '!G54+'Hato Mayor'!G54+SJO!G54+Azua!G54+Baní!G54+Cotuí!G54+Bonao!G54+SFM!G54+Samaná!G54+Nagua!G54+Salcedo!G54+'Villa Altagracia'!G54+'La Vega'!G54+Constanza!G54+Barahona!G54+Jimaní!G54+Pedernales!G54+' NEYBA'!G54+'Elías Piña'!G54+SC!G54+MOCA!G54+Dajabon!G54+MC!G54+STR!G54+LM!G54</f>
        <v>0</v>
      </c>
      <c r="H54" s="84">
        <f>'Puerto Plata'!H54+DN!H54+Santiago!H54+Mao!H54+SD!H54+MP!H54+SPM!H54+'EL SEIBO'!H54+'La Romana'!H54+'Higuey '!H54+'Hato Mayor'!H54+SJO!H54+Azua!H54+Baní!H54+Cotuí!H54+Bonao!H54+SFM!H54+Samaná!H54+Nagua!H54+Salcedo!H54+'Villa Altagracia'!H54+'La Vega'!H54+Constanza!H54+Barahona!H54+Jimaní!H54+Pedernales!H54+' NEYBA'!H54+'Elías Piña'!H54+SC!H54+MOCA!H54+Dajabon!H54+MC!H54+STR!H54+LM!H54</f>
        <v>6</v>
      </c>
      <c r="I54" s="84">
        <f>'Puerto Plata'!I54+DN!I54+Santiago!I54+Mao!I54+SD!I54+MP!I54+SPM!I54+'EL SEIBO'!I54+'La Romana'!I54+'Higuey '!I54+'Hato Mayor'!I54+SJO!I54+Azua!I54+Baní!I54+Cotuí!I54+Bonao!I54+SFM!I54+Samaná!I54+Nagua!I54+Salcedo!I54+'Villa Altagracia'!I54+'La Vega'!I54+Constanza!I54+Barahona!I54+Jimaní!I54+Pedernales!I54+' NEYBA'!I54+'Elías Piña'!I54+SC!I54+MOCA!I54+Dajabon!I54+MC!I54+STR!I54+LM!I54</f>
        <v>0</v>
      </c>
      <c r="J54" s="91">
        <f>SUM(F54:I54)</f>
        <v>7</v>
      </c>
      <c r="K54" s="1"/>
    </row>
    <row r="55" spans="1:12" ht="17.25" thickTop="1" thickBot="1" x14ac:dyDescent="0.25">
      <c r="B55" s="1"/>
      <c r="C55" s="3"/>
      <c r="D55" s="793" t="s">
        <v>112</v>
      </c>
      <c r="E55" s="794"/>
      <c r="F55" s="130">
        <f>SUM(F56:F64)</f>
        <v>0</v>
      </c>
      <c r="G55" s="130">
        <f>SUM(G56:G64)</f>
        <v>34</v>
      </c>
      <c r="H55" s="130">
        <f>SUM(H56:H64)</f>
        <v>3</v>
      </c>
      <c r="I55" s="130">
        <f>SUM(I56:I64)</f>
        <v>13</v>
      </c>
      <c r="J55" s="105">
        <f>SUM(F55:F55:I55)</f>
        <v>50</v>
      </c>
      <c r="K55" s="1"/>
      <c r="L55" s="56"/>
    </row>
    <row r="56" spans="1:12" ht="14.25" customHeight="1" thickTop="1" thickBot="1" x14ac:dyDescent="0.25">
      <c r="B56" s="1"/>
      <c r="C56" s="3"/>
      <c r="D56" s="126"/>
      <c r="E56" s="114" t="s">
        <v>75</v>
      </c>
      <c r="F56" s="84">
        <f>'Puerto Plata'!F56+DN!F56+Santiago!F56+Mao!F56+SD!F56+MP!F56+SPM!F56+'EL SEIBO'!F56+'La Romana'!F56+'Higuey '!F56+'Hato Mayor'!F56+SJO!F56+Azua!F56+Baní!F56+Cotuí!F56+Bonao!F56+SFM!F56+Samaná!F56+Nagua!F56+Salcedo!F56+'Villa Altagracia'!F56+'La Vega'!F56+Constanza!F56+Barahona!F56+Jimaní!F56+Pedernales!F56+' NEYBA'!F56+'Elías Piña'!F56+SC!F56+MOCA!F56+Dajabon!F56+MC!F56+STR!F56+LM!F56</f>
        <v>0</v>
      </c>
      <c r="G56" s="84">
        <f>'Puerto Plata'!G56+DN!G56+Santiago!G56+Mao!G56+SD!G56+MP!G56+SPM!G56+'EL SEIBO'!G56+'La Romana'!G56+'Higuey '!G56+'Hato Mayor'!G56+SJO!G56+Azua!G56+Baní!G56+Cotuí!G56+Bonao!G56+SFM!G56+Samaná!G56+Nagua!G56+Salcedo!G56+'Villa Altagracia'!G56+'La Vega'!G56+Constanza!G56+Barahona!G56+Jimaní!G56+Pedernales!G56+' NEYBA'!G56+'Elías Piña'!G56+SC!G56+MOCA!G56+Dajabon!G56+MC!G56+STR!G56+LM!G56</f>
        <v>0</v>
      </c>
      <c r="H56" s="84">
        <f>'Puerto Plata'!H56+DN!H56+Santiago!H56+Mao!H56+SD!H56+MP!H56+SPM!H56+'EL SEIBO'!H56+'La Romana'!H56+'Higuey '!H56+'Hato Mayor'!H56+SJO!H56+Azua!H56+Baní!H56+Cotuí!H56+Bonao!H56+SFM!H56+Samaná!H56+Nagua!H56+Salcedo!H56+'Villa Altagracia'!H56+'La Vega'!H56+Constanza!H56+Barahona!H56+Jimaní!H56+Pedernales!H56+' NEYBA'!H56+'Elías Piña'!H56+SC!H56+MOCA!H56+Dajabon!H56+MC!H56+STR!H56+LM!H56</f>
        <v>0</v>
      </c>
      <c r="I56" s="84">
        <f>'Puerto Plata'!I56+DN!I56+Santiago!I56+Mao!I56+SD!I56+MP!I56+SPM!I56+'EL SEIBO'!I56+'La Romana'!I56+'Higuey '!I56+'Hato Mayor'!I56+SJO!I56+Azua!I56+Baní!I56+Cotuí!I56+Bonao!I56+SFM!I56+Samaná!I56+Nagua!I56+Salcedo!I56+'Villa Altagracia'!I56+'La Vega'!I56+Constanza!I56+Barahona!I56+Jimaní!I56+Pedernales!I56+' NEYBA'!I56+'Elías Piña'!I56+SC!I56+MOCA!I56+Dajabon!I56+MC!I56+STR!I56+LM!I56</f>
        <v>0</v>
      </c>
      <c r="J56" s="106">
        <f>SUM(F56:F56:I56)</f>
        <v>0</v>
      </c>
      <c r="K56" s="1"/>
    </row>
    <row r="57" spans="1:12" ht="14.25" customHeight="1" thickTop="1" thickBot="1" x14ac:dyDescent="0.25">
      <c r="B57" s="1"/>
      <c r="C57" s="3"/>
      <c r="D57" s="70"/>
      <c r="E57" s="114" t="s">
        <v>76</v>
      </c>
      <c r="F57" s="84">
        <f>'Puerto Plata'!F57+DN!F57+Santiago!F57+Mao!F57+SD!F57+MP!F57+SPM!F57+'EL SEIBO'!F57+'La Romana'!F57+'Higuey '!F57+'Hato Mayor'!F57+SJO!F57+Azua!F57+Baní!F57+Cotuí!F57+Bonao!F57+SFM!F57+Samaná!F57+Nagua!F57+Salcedo!F57+'Villa Altagracia'!F57+'La Vega'!F57+Constanza!F57+Barahona!F57+Jimaní!F57+Pedernales!F57+' NEYBA'!F57+'Elías Piña'!F57+SC!F57+MOCA!F57+Dajabon!F57+MC!F57+STR!F57+LM!F57</f>
        <v>0</v>
      </c>
      <c r="G57" s="84">
        <f>'Puerto Plata'!G57+DN!G57+Santiago!G57+Mao!G57+SD!G57+MP!G57+SPM!G57+'EL SEIBO'!G57+'La Romana'!G57+'Higuey '!G57+'Hato Mayor'!G57+SJO!G57+Azua!G57+Baní!G57+Cotuí!G57+Bonao!G57+SFM!G57+Samaná!G57+Nagua!G57+Salcedo!G57+'Villa Altagracia'!G57+'La Vega'!G57+Constanza!G57+Barahona!G57+Jimaní!G57+Pedernales!G57+' NEYBA'!G57+'Elías Piña'!G57+SC!G57+MOCA!G57+Dajabon!G57+MC!G57+STR!G57+LM!G57</f>
        <v>6</v>
      </c>
      <c r="H57" s="84">
        <f>'Puerto Plata'!H57+DN!H57+Santiago!H57+Mao!H57+SD!H57+MP!H57+SPM!H57+'EL SEIBO'!H57+'La Romana'!H57+'Higuey '!H57+'Hato Mayor'!H57+SJO!H57+Azua!H57+Baní!H57+Cotuí!H57+Bonao!H57+SFM!H57+Samaná!H57+Nagua!H57+Salcedo!H57+'Villa Altagracia'!H57+'La Vega'!H57+Constanza!H57+Barahona!H57+Jimaní!H57+Pedernales!H57+' NEYBA'!H57+'Elías Piña'!H57+SC!H57+MOCA!H57+Dajabon!H57+MC!H57+STR!H57+LM!H57</f>
        <v>0</v>
      </c>
      <c r="I57" s="84">
        <f>'Puerto Plata'!I57+DN!I57+Santiago!I57+Mao!I57+SD!I57+MP!I57+SPM!I57+'EL SEIBO'!I57+'La Romana'!I57+'Higuey '!I57+'Hato Mayor'!I57+SJO!I57+Azua!I57+Baní!I57+Cotuí!I57+Bonao!I57+SFM!I57+Samaná!I57+Nagua!I57+Salcedo!I57+'Villa Altagracia'!I57+'La Vega'!I57+Constanza!I57+Barahona!I57+Jimaní!I57+Pedernales!I57+' NEYBA'!I57+'Elías Piña'!I57+SC!I57+MOCA!I57+Dajabon!I57+MC!I57+STR!I57+LM!I57</f>
        <v>0</v>
      </c>
      <c r="J57" s="106">
        <f>(I57+H57+G57+F57)</f>
        <v>6</v>
      </c>
      <c r="K57" s="1"/>
    </row>
    <row r="58" spans="1:12" ht="14.25" customHeight="1" thickTop="1" thickBot="1" x14ac:dyDescent="0.25">
      <c r="B58" s="1"/>
      <c r="C58" s="3"/>
      <c r="D58" s="70"/>
      <c r="E58" s="114" t="s">
        <v>38</v>
      </c>
      <c r="F58" s="84">
        <f>'Puerto Plata'!F58+DN!F58+Santiago!F58+Mao!F58+SD!F58+MP!F58+SPM!F58+'EL SEIBO'!F58+'La Romana'!F58+'Higuey '!F58+'Hato Mayor'!F58+SJO!F58+Azua!F58+Baní!F58+Cotuí!F58+Bonao!F58+SFM!F58+Samaná!F58+Nagua!F58+Salcedo!F58+'Villa Altagracia'!F58+'La Vega'!F58+Constanza!F58+Barahona!F58+Jimaní!F58+Pedernales!F58+' NEYBA'!F58+'Elías Piña'!F58+SC!F58+MOCA!F58+Dajabon!F58+MC!F58+STR!F58+LM!F58</f>
        <v>0</v>
      </c>
      <c r="G58" s="84">
        <f>'Puerto Plata'!G58+DN!G58+Santiago!G58+Mao!G58+SD!G58+MP!G58+SPM!G58+'EL SEIBO'!G58+'La Romana'!G58+'Higuey '!G58+'Hato Mayor'!G58+SJO!G58+Azua!G58+Baní!G58+Cotuí!G58+Bonao!G58+SFM!G58+Samaná!G58+Nagua!G58+Salcedo!G58+'Villa Altagracia'!G58+'La Vega'!G58+Constanza!G58+Barahona!G58+Jimaní!G58+Pedernales!G58+' NEYBA'!G58+'Elías Piña'!G58+SC!G58+MOCA!G58+Dajabon!G58+MC!G58+STR!G58+LM!G58</f>
        <v>5</v>
      </c>
      <c r="H58" s="84">
        <f>'Puerto Plata'!H58+DN!H58+Santiago!H58+Mao!H58+SD!H58+MP!H58+SPM!H58+'EL SEIBO'!H58+'La Romana'!H58+'Higuey '!H58+'Hato Mayor'!H58+SJO!H58+Azua!H58+Baní!H58+Cotuí!H58+Bonao!H58+SFM!H58+Samaná!H58+Nagua!H58+Salcedo!H58+'Villa Altagracia'!H58+'La Vega'!H58+Constanza!H58+Barahona!H58+Jimaní!H58+Pedernales!H58+' NEYBA'!H58+'Elías Piña'!H58+SC!H58+MOCA!H58+Dajabon!H58+MC!H58+STR!H58+LM!H58</f>
        <v>1</v>
      </c>
      <c r="I58" s="84">
        <f>'Puerto Plata'!I58+DN!I58+Santiago!I58+Mao!I58+SD!I58+MP!I58+SPM!I58+'EL SEIBO'!I58+'La Romana'!I58+'Higuey '!I58+'Hato Mayor'!I58+SJO!I58+Azua!I58+Baní!I58+Cotuí!I58+Bonao!I58+SFM!I58+Samaná!I58+Nagua!I58+Salcedo!I58+'Villa Altagracia'!I58+'La Vega'!I58+Constanza!I58+Barahona!I58+Jimaní!I58+Pedernales!I58+' NEYBA'!I58+'Elías Piña'!I58+SC!I58+MOCA!I58+Dajabon!I58+MC!I58+STR!I58+LM!I58</f>
        <v>4</v>
      </c>
      <c r="J58" s="106">
        <f>(I58+H58+G58+F58)</f>
        <v>10</v>
      </c>
      <c r="K58" s="1"/>
    </row>
    <row r="59" spans="1:12" ht="14.25" customHeight="1" thickTop="1" thickBot="1" x14ac:dyDescent="0.25">
      <c r="B59" s="1"/>
      <c r="C59" s="3"/>
      <c r="D59" s="70"/>
      <c r="E59" s="114" t="s">
        <v>52</v>
      </c>
      <c r="F59" s="84">
        <f>'Puerto Plata'!F59+DN!F59+Santiago!F59+Mao!F59+SD!F59+MP!F59+SPM!F59+'EL SEIBO'!F59+'La Romana'!F59+'Higuey '!F59+'Hato Mayor'!F59+SJO!F59+Azua!F59+Baní!F59+Cotuí!F59+Bonao!F59+SFM!F59+Samaná!F59+Nagua!F59+Salcedo!F59+'Villa Altagracia'!F59+'La Vega'!F59+Constanza!F59+Barahona!F59+Jimaní!F59+Pedernales!F59+' NEYBA'!F59+'Elías Piña'!F59+SC!F59+MOCA!F59+Dajabon!F59+MC!F59+STR!F59+LM!F59</f>
        <v>0</v>
      </c>
      <c r="G59" s="84">
        <f>'Puerto Plata'!G59+DN!G59+Santiago!G59+Mao!G59+SD!G59+MP!G59+SPM!G59+'EL SEIBO'!G59+'La Romana'!G59+'Higuey '!G59+'Hato Mayor'!G59+SJO!G59+Azua!G59+Baní!G59+Cotuí!G59+Bonao!G59+SFM!G59+Samaná!G59+Nagua!G59+Salcedo!G59+'Villa Altagracia'!G59+'La Vega'!G59+Constanza!G59+Barahona!G59+Jimaní!G59+Pedernales!G59+' NEYBA'!G59+'Elías Piña'!G59+SC!G59+MOCA!G59+Dajabon!G59+MC!G59+STR!G59+LM!G59</f>
        <v>18</v>
      </c>
      <c r="H59" s="84">
        <f>'Puerto Plata'!H59+DN!H59+Santiago!H59+Mao!H59+SD!H59+MP!H59+SPM!H59+'EL SEIBO'!H59+'La Romana'!H59+'Higuey '!H59+'Hato Mayor'!H59+SJO!H59+Azua!H59+Baní!H59+Cotuí!H59+Bonao!H59+SFM!H59+Samaná!H59+Nagua!H59+Salcedo!H59+'Villa Altagracia'!H59+'La Vega'!H59+Constanza!H59+Barahona!H59+Jimaní!H59+Pedernales!H59+' NEYBA'!H59+'Elías Piña'!H59+SC!H59+MOCA!H59+Dajabon!H59+MC!H59+STR!H59+LM!H59</f>
        <v>2</v>
      </c>
      <c r="I59" s="84">
        <f>'Puerto Plata'!I59+DN!I59+Santiago!I59+Mao!I59+SD!I59+MP!I59+SPM!I59+'EL SEIBO'!I59+'La Romana'!I59+'Higuey '!I59+'Hato Mayor'!I59+SJO!I59+Azua!I59+Baní!I59+Cotuí!I59+Bonao!I59+SFM!I59+Samaná!I59+Nagua!I59+Salcedo!I59+'Villa Altagracia'!I59+'La Vega'!I59+Constanza!I59+Barahona!I59+Jimaní!I59+Pedernales!I59+' NEYBA'!I59+'Elías Piña'!I59+SC!I59+MOCA!I59+Dajabon!I59+MC!I59+STR!I59+LM!I59</f>
        <v>9</v>
      </c>
      <c r="J59" s="106">
        <f>(I59+H59+G59+F59)</f>
        <v>29</v>
      </c>
      <c r="K59" s="1"/>
    </row>
    <row r="60" spans="1:12" ht="14.25" customHeight="1" thickTop="1" thickBot="1" x14ac:dyDescent="0.25">
      <c r="B60" s="1"/>
      <c r="C60" s="3"/>
      <c r="D60" s="127"/>
      <c r="E60" s="114" t="s">
        <v>74</v>
      </c>
      <c r="F60" s="84">
        <f>'Puerto Plata'!F60+DN!F60+Santiago!F60+Mao!F60+SD!F60+MP!F60+SPM!F60+'EL SEIBO'!F60+'La Romana'!F60+'Higuey '!F60+'Hato Mayor'!F60+SJO!F60+Azua!F60+Baní!F60+Cotuí!F60+Bonao!F60+SFM!F60+Samaná!F60+Nagua!F60+Salcedo!F60+'Villa Altagracia'!F60+'La Vega'!F60+Constanza!F60+Barahona!F60+Jimaní!F60+Pedernales!F60+' NEYBA'!F60+'Elías Piña'!F60+SC!F60+MOCA!F60+Dajabon!F60+MC!F60+STR!F60+LM!F60</f>
        <v>0</v>
      </c>
      <c r="G60" s="84">
        <f>'Puerto Plata'!G60+DN!G60+Santiago!G60+Mao!G60+SD!G60+MP!G60+SPM!G60+'EL SEIBO'!G60+'La Romana'!G60+'Higuey '!G60+'Hato Mayor'!G60+SJO!G60+Azua!G60+Baní!G60+Cotuí!G60+Bonao!G60+SFM!G60+Samaná!G60+Nagua!G60+Salcedo!G60+'Villa Altagracia'!G60+'La Vega'!G60+Constanza!G60+Barahona!G60+Jimaní!G60+Pedernales!G60+' NEYBA'!G60+'Elías Piña'!G60+SC!G60+MOCA!G60+Dajabon!G60+MC!G60+STR!G60+LM!G60</f>
        <v>0</v>
      </c>
      <c r="H60" s="84">
        <f>'Puerto Plata'!H60+DN!H60+Santiago!H60+Mao!H60+SD!H60+MP!H60+SPM!H60+'EL SEIBO'!H60+'La Romana'!H60+'Higuey '!H60+'Hato Mayor'!H60+SJO!H60+Azua!H60+Baní!H60+Cotuí!H60+Bonao!H60+SFM!H60+Samaná!H60+Nagua!H60+Salcedo!H60+'Villa Altagracia'!H60+'La Vega'!H60+Constanza!H60+Barahona!H60+Jimaní!H60+Pedernales!H60+' NEYBA'!H60+'Elías Piña'!H60+SC!H60+MOCA!H60+Dajabon!H60+MC!H60+STR!H60+LM!H60</f>
        <v>0</v>
      </c>
      <c r="I60" s="84">
        <f>'Puerto Plata'!I60+DN!I60+Santiago!I60+Mao!I60+SD!I60+MP!I60+SPM!I60+'EL SEIBO'!I60+'La Romana'!I60+'Higuey '!I60+'Hato Mayor'!I60+SJO!I60+Azua!I60+Baní!I60+Cotuí!I60+Bonao!I60+SFM!I60+Samaná!I60+Nagua!I60+Salcedo!I60+'Villa Altagracia'!I60+'La Vega'!I60+Constanza!I60+Barahona!I60+Jimaní!I60+Pedernales!I60+' NEYBA'!I60+'Elías Piña'!I60+SC!I60+MOCA!I60+Dajabon!I60+MC!I60+STR!I60+LM!I60</f>
        <v>0</v>
      </c>
      <c r="J60" s="106">
        <f>SUM(F60:F60:I60)</f>
        <v>0</v>
      </c>
      <c r="K60" s="1"/>
    </row>
    <row r="61" spans="1:12" ht="14.25" customHeight="1" thickTop="1" thickBot="1" x14ac:dyDescent="0.25">
      <c r="B61" s="1"/>
      <c r="C61" s="3"/>
      <c r="D61" s="127"/>
      <c r="E61" s="128" t="s">
        <v>156</v>
      </c>
      <c r="F61" s="84">
        <f>'Puerto Plata'!F61+DN!F61+Santiago!F61+Mao!F61+SD!F61+MP!F61+SPM!F61+'EL SEIBO'!F61+'La Romana'!F61+'Higuey '!F61+'Hato Mayor'!F61+SJO!F61+Azua!F61+Baní!F61+Cotuí!F61+Bonao!F61+SFM!F61+Samaná!F61+Nagua!F61+Salcedo!F61+'Villa Altagracia'!F61+'La Vega'!F61+Constanza!F61+Barahona!F61+Jimaní!F61+Pedernales!F61+' NEYBA'!F61+'Elías Piña'!F61+SC!F61+MOCA!F61+Dajabon!F61+MC!F61+STR!F61+LM!F61</f>
        <v>0</v>
      </c>
      <c r="G61" s="84">
        <f>'Puerto Plata'!G61+DN!G61+Santiago!G61+Mao!G61+SD!G61+MP!G61+SPM!G61+'EL SEIBO'!G61+'La Romana'!G61+'Higuey '!G61+'Hato Mayor'!G61+SJO!G61+Azua!G61+Baní!G61+Cotuí!G61+Bonao!G61+SFM!G61+Samaná!G61+Nagua!G61+Salcedo!G61+'Villa Altagracia'!G61+'La Vega'!G61+Constanza!G61+Barahona!G61+Jimaní!G61+Pedernales!G61+' NEYBA'!G61+'Elías Piña'!G61+SC!G61+MOCA!G61+Dajabon!G61+MC!G61+STR!G61+LM!G61</f>
        <v>0</v>
      </c>
      <c r="H61" s="84">
        <f>'Puerto Plata'!H61+DN!H61+Santiago!H61+Mao!H61+SD!H61+MP!H61+SPM!H61+'EL SEIBO'!H61+'La Romana'!H61+'Higuey '!H61+'Hato Mayor'!H61+SJO!H61+Azua!H61+Baní!H61+Cotuí!H61+Bonao!H61+SFM!H61+Samaná!H61+Nagua!H61+Salcedo!H61+'Villa Altagracia'!H61+'La Vega'!H61+Constanza!H61+Barahona!H61+Jimaní!H61+Pedernales!H61+' NEYBA'!H61+'Elías Piña'!H61+SC!H61+MOCA!H61+Dajabon!H61+MC!H61+STR!H61+LM!H61</f>
        <v>0</v>
      </c>
      <c r="I61" s="84">
        <f>'Puerto Plata'!I61+DN!I61+Santiago!I61+Mao!I61+SD!I61+MP!I61+SPM!I61+'EL SEIBO'!I61+'La Romana'!I61+'Higuey '!I61+'Hato Mayor'!I61+SJO!I61+Azua!I61+Baní!I61+Cotuí!I61+Bonao!I61+SFM!I61+Samaná!I61+Nagua!I61+Salcedo!I61+'Villa Altagracia'!I61+'La Vega'!I61+Constanza!I61+Barahona!I61+Jimaní!I61+Pedernales!I61+' NEYBA'!I61+'Elías Piña'!I61+SC!I61+MOCA!I61+Dajabon!I61+MC!I61+STR!I61+LM!I61</f>
        <v>0</v>
      </c>
      <c r="J61" s="106">
        <f>SUM(F61:F61:I61)</f>
        <v>0</v>
      </c>
      <c r="K61" s="1"/>
    </row>
    <row r="62" spans="1:12" ht="14.25" customHeight="1" thickTop="1" thickBot="1" x14ac:dyDescent="0.25">
      <c r="B62" s="1"/>
      <c r="C62" s="3"/>
      <c r="D62" s="127"/>
      <c r="E62" s="114" t="s">
        <v>51</v>
      </c>
      <c r="F62" s="84">
        <f>'Puerto Plata'!F62+DN!F62+Santiago!F62+Mao!F62+SD!F62+MP!F62+SPM!F62+'EL SEIBO'!F62+'La Romana'!F62+'Higuey '!F62+'Hato Mayor'!F62+SJO!F62+Azua!F62+Baní!F62+Cotuí!F62+Bonao!F62+SFM!F62+Samaná!F62+Nagua!F62+Salcedo!F62+'Villa Altagracia'!F62+'La Vega'!F62+Constanza!F62+Barahona!F62+Jimaní!F62+Pedernales!F62+' NEYBA'!F62+'Elías Piña'!F62+SC!F62+MOCA!F62+Dajabon!F62+MC!F62+STR!F62+LM!F62</f>
        <v>0</v>
      </c>
      <c r="G62" s="84">
        <f>'Puerto Plata'!G62+DN!G62+Santiago!G62+Mao!G62+SD!G62+MP!G62+SPM!G62+'EL SEIBO'!G62+'La Romana'!G62+'Higuey '!G62+'Hato Mayor'!G62+SJO!G62+Azua!G62+Baní!G62+Cotuí!G62+Bonao!G62+SFM!G62+Samaná!G62+Nagua!G62+Salcedo!G62+'Villa Altagracia'!G62+'La Vega'!G62+Constanza!G62+Barahona!G62+Jimaní!G62+Pedernales!G62+' NEYBA'!G62+'Elías Piña'!G62+SC!G62+MOCA!G62+Dajabon!G62+MC!G62+STR!G62+LM!G62</f>
        <v>0</v>
      </c>
      <c r="H62" s="84">
        <f>'Puerto Plata'!H62+DN!H62+Santiago!H62+Mao!H62+SD!H62+MP!H62+SPM!H62+'EL SEIBO'!H62+'La Romana'!H62+'Higuey '!H62+'Hato Mayor'!H62+SJO!H62+Azua!H62+Baní!H62+Cotuí!H62+Bonao!H62+SFM!H62+Samaná!H62+Nagua!H62+Salcedo!H62+'Villa Altagracia'!H62+'La Vega'!H62+Constanza!H62+Barahona!H62+Jimaní!H62+Pedernales!H62+' NEYBA'!H62+'Elías Piña'!H62+SC!H62+MOCA!H62+Dajabon!H62+MC!H62+STR!H62+LM!H62</f>
        <v>0</v>
      </c>
      <c r="I62" s="84">
        <f>'Puerto Plata'!I62+DN!I62+Santiago!I62+Mao!I62+SD!I62+MP!I62+SPM!I62+'EL SEIBO'!I62+'La Romana'!I62+'Higuey '!I62+'Hato Mayor'!I62+SJO!I62+Azua!I62+Baní!I62+Cotuí!I62+Bonao!I62+SFM!I62+Samaná!I62+Nagua!I62+Salcedo!I62+'Villa Altagracia'!I62+'La Vega'!I62+Constanza!I62+Barahona!I62+Jimaní!I62+Pedernales!I62+' NEYBA'!I62+'Elías Piña'!I62+SC!I62+MOCA!I62+Dajabon!I62+MC!I62+STR!I62+LM!I62</f>
        <v>0</v>
      </c>
      <c r="J62" s="106">
        <f>SUM(F62:F62:I62)</f>
        <v>0</v>
      </c>
      <c r="K62" s="1"/>
    </row>
    <row r="63" spans="1:12" ht="14.25" customHeight="1" thickTop="1" thickBot="1" x14ac:dyDescent="0.25">
      <c r="B63" s="1"/>
      <c r="C63" s="3"/>
      <c r="D63" s="127"/>
      <c r="E63" s="128" t="s">
        <v>131</v>
      </c>
      <c r="F63" s="84">
        <f>'Puerto Plata'!F63+DN!F63+Santiago!F63+Mao!F63+SD!F63+MP!F63+SPM!F63+'EL SEIBO'!F63+'La Romana'!F63+'Higuey '!F63+'Hato Mayor'!F63+SJO!F63+Azua!F63+Baní!F63+Cotuí!F63+Bonao!F63+SFM!F63+Samaná!F63+Nagua!F63+Salcedo!F63+'Villa Altagracia'!F63+'La Vega'!F63+Constanza!F63+Barahona!F63+Jimaní!F63+Pedernales!F63+' NEYBA'!F63+'Elías Piña'!F63+SC!F63+MOCA!F63+Dajabon!F63+MC!F63+STR!F63+LM!F63</f>
        <v>0</v>
      </c>
      <c r="G63" s="84">
        <f>'Puerto Plata'!G63+DN!G63+Santiago!G63+Mao!G63+SD!G63+MP!G63+SPM!G63+'EL SEIBO'!G63+'La Romana'!G63+'Higuey '!G63+'Hato Mayor'!G63+SJO!G63+Azua!G63+Baní!G63+Cotuí!G63+Bonao!G63+SFM!G63+Samaná!G63+Nagua!G63+Salcedo!G63+'Villa Altagracia'!G63+'La Vega'!G63+Constanza!G63+Barahona!G63+Jimaní!G63+Pedernales!G63+' NEYBA'!G63+'Elías Piña'!G63+SC!G63+MOCA!G63+Dajabon!G63+MC!G63+STR!G63+LM!G63</f>
        <v>5</v>
      </c>
      <c r="H63" s="84">
        <f>'Puerto Plata'!H63+DN!H63+Santiago!H63+Mao!H63+SD!H63+MP!H63+SPM!H63+'EL SEIBO'!H63+'La Romana'!H63+'Higuey '!H63+'Hato Mayor'!H63+SJO!H63+Azua!H63+Baní!H63+Cotuí!H63+Bonao!H63+SFM!H63+Samaná!H63+Nagua!H63+Salcedo!H63+'Villa Altagracia'!H63+'La Vega'!H63+Constanza!H63+Barahona!H63+Jimaní!H63+Pedernales!H63+' NEYBA'!H63+'Elías Piña'!H63+SC!H63+MOCA!H63+Dajabon!H63+MC!H63+STR!H63+LM!H63</f>
        <v>0</v>
      </c>
      <c r="I63" s="84">
        <f>'Puerto Plata'!I63+DN!I63+Santiago!I63+Mao!I63+SD!I63+MP!I63+SPM!I63+'EL SEIBO'!I63+'La Romana'!I63+'Higuey '!I63+'Hato Mayor'!I63+SJO!I63+Azua!I63+Baní!I63+Cotuí!I63+Bonao!I63+SFM!I63+Samaná!I63+Nagua!I63+Salcedo!I63+'Villa Altagracia'!I63+'La Vega'!I63+Constanza!I63+Barahona!I63+Jimaní!I63+Pedernales!I63+' NEYBA'!I63+'Elías Piña'!I63+SC!I63+MOCA!I63+Dajabon!I63+MC!I63+STR!I63+LM!I63</f>
        <v>0</v>
      </c>
      <c r="J63" s="106">
        <f>SUM(F63:F63:I63)</f>
        <v>5</v>
      </c>
      <c r="K63" s="1"/>
    </row>
    <row r="64" spans="1:12" ht="14.25" customHeight="1" thickTop="1" thickBot="1" x14ac:dyDescent="0.25">
      <c r="B64" s="1"/>
      <c r="C64" s="3"/>
      <c r="D64" s="70"/>
      <c r="E64" s="128" t="s">
        <v>132</v>
      </c>
      <c r="F64" s="84">
        <f>'Puerto Plata'!F64+DN!F64+Santiago!F64+Mao!F64+SD!F64+MP!F64+SPM!F64+'EL SEIBO'!F64+'La Romana'!F64+'Higuey '!F64+'Hato Mayor'!F64+SJO!F64+Azua!F64+Baní!F64+Cotuí!F64+Bonao!F64+SFM!F64+Samaná!F64+Nagua!F64+Salcedo!F64+'Villa Altagracia'!F64+'La Vega'!F64+Constanza!F64+Barahona!F64+Jimaní!F64+Pedernales!F64+' NEYBA'!F64+'Elías Piña'!F64+SC!F64+MOCA!F64+Dajabon!F64+MC!F64+STR!F64+LM!F64</f>
        <v>0</v>
      </c>
      <c r="G64" s="84">
        <f>'Puerto Plata'!G64+DN!G64+Santiago!G64+Mao!G64+SD!G64+MP!G64+SPM!G64+'EL SEIBO'!G64+'La Romana'!G64+'Higuey '!G64+'Hato Mayor'!G64+SJO!G64+Azua!G64+Baní!G64+Cotuí!G64+Bonao!G64+SFM!G64+Samaná!G64+Nagua!G64+Salcedo!G64+'Villa Altagracia'!G64+'La Vega'!G64+Constanza!G64+Barahona!G64+Jimaní!G64+Pedernales!G64+' NEYBA'!G64+'Elías Piña'!G64+SC!G64+MOCA!G64+Dajabon!G64+MC!G64+STR!G64+LM!G64</f>
        <v>0</v>
      </c>
      <c r="H64" s="84">
        <f>'Puerto Plata'!H64+DN!H64+Santiago!H64+Mao!H64+SD!H64+MP!H64+SPM!H64+'EL SEIBO'!H64+'La Romana'!H64+'Higuey '!H64+'Hato Mayor'!H64+SJO!H64+Azua!H64+Baní!H64+Cotuí!H64+Bonao!H64+SFM!H64+Samaná!H64+Nagua!H64+Salcedo!H64+'Villa Altagracia'!H64+'La Vega'!H64+Constanza!H64+Barahona!H64+Jimaní!H64+Pedernales!H64+' NEYBA'!H64+'Elías Piña'!H64+SC!H64+MOCA!H64+Dajabon!H64+MC!H64+STR!H64+LM!H64</f>
        <v>0</v>
      </c>
      <c r="I64" s="84">
        <f>'Puerto Plata'!I64+DN!I64+Santiago!I64+Mao!I64+SD!I64+MP!I64+SPM!I64+'EL SEIBO'!I64+'La Romana'!I64+'Higuey '!I64+'Hato Mayor'!I64+SJO!I64+Azua!I64+Baní!I64+Cotuí!I64+Bonao!I64+SFM!I64+Samaná!I64+Nagua!I64+Salcedo!I64+'Villa Altagracia'!I64+'La Vega'!I64+Constanza!I64+Barahona!I64+Jimaní!I64+Pedernales!I64+' NEYBA'!I64+'Elías Piña'!I64+SC!I64+MOCA!I64+Dajabon!I64+MC!I64+STR!I64+LM!I64</f>
        <v>0</v>
      </c>
      <c r="J64" s="106">
        <f>SUM(F64:F64:I64)</f>
        <v>0</v>
      </c>
      <c r="K64" s="3"/>
    </row>
    <row r="65" spans="2:11" ht="3.75" customHeight="1" thickTop="1" thickBot="1" x14ac:dyDescent="0.25">
      <c r="B65" s="47"/>
      <c r="C65" s="48"/>
      <c r="D65" s="49"/>
      <c r="E65" s="50"/>
      <c r="F65" s="51"/>
      <c r="G65" s="51"/>
      <c r="H65" s="51"/>
      <c r="I65" s="52"/>
      <c r="J65" s="107"/>
      <c r="K65" s="48"/>
    </row>
    <row r="66" spans="2:11" ht="13.5" thickTop="1" x14ac:dyDescent="0.2">
      <c r="B66" s="1"/>
      <c r="C66" s="795" t="s">
        <v>27</v>
      </c>
      <c r="D66" s="796"/>
      <c r="E66" s="796"/>
      <c r="F66" s="796"/>
      <c r="G66" s="796"/>
      <c r="H66" s="796"/>
      <c r="I66" s="797"/>
      <c r="J66" s="804">
        <f>(J71+J73+J74+J75+J79+J80+J81+J82+J84+J86+J37+J48+J50+J51+J54+J56+J57+J58+J62)</f>
        <v>285</v>
      </c>
      <c r="K66" s="1"/>
    </row>
    <row r="67" spans="2:11" x14ac:dyDescent="0.2">
      <c r="B67" s="1"/>
      <c r="C67" s="798"/>
      <c r="D67" s="799"/>
      <c r="E67" s="799"/>
      <c r="F67" s="799"/>
      <c r="G67" s="799"/>
      <c r="H67" s="799"/>
      <c r="I67" s="800"/>
      <c r="J67" s="805"/>
      <c r="K67" s="1"/>
    </row>
    <row r="68" spans="2:11" ht="13.5" thickBot="1" x14ac:dyDescent="0.25">
      <c r="B68" s="1"/>
      <c r="C68" s="801"/>
      <c r="D68" s="802"/>
      <c r="E68" s="802"/>
      <c r="F68" s="802"/>
      <c r="G68" s="802"/>
      <c r="H68" s="802"/>
      <c r="I68" s="803"/>
      <c r="J68" s="806"/>
      <c r="K68" s="3"/>
    </row>
    <row r="69" spans="2:11" ht="14.25" customHeight="1" thickTop="1" thickBot="1" x14ac:dyDescent="0.25">
      <c r="B69" s="15"/>
      <c r="C69" s="16"/>
      <c r="D69" s="16"/>
      <c r="E69" s="16"/>
      <c r="F69" s="14"/>
      <c r="G69" s="14"/>
      <c r="H69" s="14"/>
      <c r="I69" s="17"/>
      <c r="J69" s="108"/>
      <c r="K69" s="1"/>
    </row>
    <row r="70" spans="2:11" ht="15.95" customHeight="1" thickTop="1" thickBot="1" x14ac:dyDescent="0.25">
      <c r="B70" s="15"/>
      <c r="C70" s="16"/>
      <c r="D70" s="791" t="s">
        <v>133</v>
      </c>
      <c r="E70" s="792"/>
      <c r="F70" s="46">
        <f>(F71)</f>
        <v>57</v>
      </c>
      <c r="G70" s="46">
        <f>(G71)</f>
        <v>6</v>
      </c>
      <c r="H70" s="46">
        <f>(H71)</f>
        <v>0</v>
      </c>
      <c r="I70" s="46">
        <f>(I71)</f>
        <v>0</v>
      </c>
      <c r="J70" s="46">
        <f>SUM(F70:I70)</f>
        <v>63</v>
      </c>
      <c r="K70" s="1"/>
    </row>
    <row r="71" spans="2:11" ht="14.25" customHeight="1" thickTop="1" thickBot="1" x14ac:dyDescent="0.25">
      <c r="B71" s="15"/>
      <c r="C71" s="16"/>
      <c r="D71" s="111"/>
      <c r="E71" s="112" t="s">
        <v>117</v>
      </c>
      <c r="F71" s="84">
        <f>'Puerto Plata'!F71+DN!F71+Santiago!F71+Mao!F71+SD!F71+MP!F71+SPM!F71+'EL SEIBO'!F71+'La Romana'!F71+'Higuey '!F71+'Hato Mayor'!F71+SJO!F71+Azua!F71+Baní!F71+Cotuí!F71+Bonao!F71+SFM!F71+Samaná!F71+Nagua!F71+Salcedo!F71+'Villa Altagracia'!F71+'La Vega'!F71+Constanza!F71+Barahona!F71+Jimaní!F71+Pedernales!F71+' NEYBA'!F71+'Elías Piña'!F71+SC!F71+MOCA!F71+Dajabon!F71+MC!F71+STR!F71+LM!F71</f>
        <v>57</v>
      </c>
      <c r="G71" s="84">
        <f>'Puerto Plata'!G71+DN!G71+Santiago!G71+Mao!G71+SD!G71+MP!G71+SPM!G71+'EL SEIBO'!G71+'La Romana'!G71+'Higuey '!G71+'Hato Mayor'!G71+SJO!G71+Azua!G71+Baní!G71+Cotuí!G71+Bonao!G71+SFM!G71+Samaná!G71+Nagua!G71+Salcedo!G71+'Villa Altagracia'!G71+'La Vega'!G71+Constanza!G71+Barahona!G71+Jimaní!G71+Pedernales!G71+' NEYBA'!G71+'Elías Piña'!G71+SC!G71+MOCA!G71+Dajabon!G71+MC!G71+STR!G71+LM!G71</f>
        <v>6</v>
      </c>
      <c r="H71" s="84">
        <f>'Puerto Plata'!H71+DN!H71+Santiago!H71+Mao!H71+SD!H71+MP!H71+SPM!H71+'EL SEIBO'!H71+'La Romana'!H71+'Higuey '!H71+'Hato Mayor'!H71+SJO!H71+Azua!H71+Baní!H71+Cotuí!H71+Bonao!H71+SFM!H71+Samaná!H71+Nagua!H71+Salcedo!H71+'Villa Altagracia'!H71+'La Vega'!H71+Constanza!H71+Barahona!H71+Jimaní!H71+Pedernales!H71+' NEYBA'!H71+'Elías Piña'!H71+SC!H71+MOCA!H71+Dajabon!H71+MC!H71+STR!H71+LM!H71</f>
        <v>0</v>
      </c>
      <c r="I71" s="84">
        <f>'Puerto Plata'!I71+DN!I71+Santiago!I71+Mao!I71+SD!I71+MP!I71+SPM!I71+'EL SEIBO'!I71+'La Romana'!I71+'Higuey '!I71+'Hato Mayor'!I71+SJO!I71+Azua!I71+Baní!I71+Cotuí!I71+Bonao!I71+SFM!I71+Samaná!I71+Nagua!I71+Salcedo!I71+'Villa Altagracia'!I71+'La Vega'!I71+Constanza!I71+Barahona!I71+Jimaní!I71+Pedernales!I71+' NEYBA'!I71+'Elías Piña'!I71+SC!I71+MOCA!I71+Dajabon!I71+MC!I71+STR!I71+LM!I71</f>
        <v>0</v>
      </c>
      <c r="J71" s="91">
        <f>SUM(F71:I71)</f>
        <v>63</v>
      </c>
      <c r="K71" s="1"/>
    </row>
    <row r="72" spans="2:11" ht="14.25" customHeight="1" thickTop="1" thickBot="1" x14ac:dyDescent="0.25">
      <c r="B72" s="1"/>
      <c r="C72" s="65"/>
      <c r="D72" s="791" t="s">
        <v>134</v>
      </c>
      <c r="E72" s="792"/>
      <c r="F72" s="46">
        <f>SUM(F73:F75)</f>
        <v>32</v>
      </c>
      <c r="G72" s="46">
        <f>SUM(G73:G75)</f>
        <v>0</v>
      </c>
      <c r="H72" s="46">
        <f>SUM(H73:H75)</f>
        <v>0</v>
      </c>
      <c r="I72" s="46">
        <f>SUM(I73:I75)</f>
        <v>0</v>
      </c>
      <c r="J72" s="46">
        <f t="shared" ref="J72:J86" si="2">SUM(F72:I72)</f>
        <v>32</v>
      </c>
      <c r="K72" s="1"/>
    </row>
    <row r="73" spans="2:11" ht="14.25" thickTop="1" thickBot="1" x14ac:dyDescent="0.25">
      <c r="B73" s="1"/>
      <c r="C73" s="65"/>
      <c r="D73" s="111"/>
      <c r="E73" s="112" t="s">
        <v>28</v>
      </c>
      <c r="F73" s="84">
        <f>'Puerto Plata'!F73+DN!F73+Santiago!F73+Mao!F73+SD!F73+MP!F73+SPM!F73+'EL SEIBO'!F73+'La Romana'!F73+'Higuey '!F73+'Hato Mayor'!F73+SJO!F73+Azua!F73+Baní!F73+Cotuí!F73+Bonao!F73+SFM!F73+Samaná!F73+Nagua!F73+Salcedo!F73+'Villa Altagracia'!F73+'La Vega'!F73+Constanza!F73+Barahona!F73+Jimaní!F73+Pedernales!F73+' NEYBA'!F73+'Elías Piña'!F73+SC!F73+MOCA!F73+Dajabon!F73+MC!F73+STR!F73+LM!F73</f>
        <v>0</v>
      </c>
      <c r="G73" s="84">
        <f>'Puerto Plata'!G73+DN!G73+Santiago!G73+Mao!G73+SD!G73+MP!G73+SPM!G73+'EL SEIBO'!G73+'La Romana'!G73+'Higuey '!G73+'Hato Mayor'!G73+SJO!G73+Azua!G73+Baní!G73+Cotuí!G73+Bonao!G73+SFM!G73+Samaná!G73+Nagua!G73+Salcedo!G73+'Villa Altagracia'!G73+'La Vega'!G73+Constanza!G73+Barahona!G73+Jimaní!G73+Pedernales!G73+' NEYBA'!G73+'Elías Piña'!G73+SC!G73+MOCA!G73+Dajabon!G73+MC!G73+STR!G73+LM!G73</f>
        <v>0</v>
      </c>
      <c r="H73" s="84">
        <f>'Puerto Plata'!H73+DN!H73+Santiago!H73+Mao!H73+SD!H73+MP!H73+SPM!H73+'EL SEIBO'!H73+'La Romana'!H73+'Higuey '!H73+'Hato Mayor'!H73+SJO!H73+Azua!H73+Baní!H73+Cotuí!H73+Bonao!H73+SFM!H73+Samaná!H73+Nagua!H73+Salcedo!H73+'Villa Altagracia'!H73+'La Vega'!H73+Constanza!H73+Barahona!H73+Jimaní!H73+Pedernales!H73+' NEYBA'!H73+'Elías Piña'!H73+SC!H73+MOCA!H73+Dajabon!H73+MC!H73+STR!H73+LM!H73</f>
        <v>0</v>
      </c>
      <c r="I73" s="84">
        <f>'Puerto Plata'!I73+DN!I73+Santiago!I73+Mao!I73+SD!I73+MP!I73+SPM!I73+'EL SEIBO'!I73+'La Romana'!I73+'Higuey '!I73+'Hato Mayor'!I73+SJO!I73+Azua!I73+Baní!I73+Cotuí!I73+Bonao!I73+SFM!I73+Samaná!I73+Nagua!I73+Salcedo!I73+'Villa Altagracia'!I73+'La Vega'!I73+Constanza!I73+Barahona!I73+Jimaní!I73+Pedernales!I73+' NEYBA'!I73+'Elías Piña'!I73+SC!I73+MOCA!I73+Dajabon!I73+MC!I73+STR!I73+LM!I73</f>
        <v>0</v>
      </c>
      <c r="J73" s="91">
        <f t="shared" si="2"/>
        <v>0</v>
      </c>
      <c r="K73" s="1"/>
    </row>
    <row r="74" spans="2:11" ht="14.25" thickTop="1" thickBot="1" x14ac:dyDescent="0.25">
      <c r="B74" s="1"/>
      <c r="C74" s="65"/>
      <c r="D74" s="111"/>
      <c r="E74" s="113" t="s">
        <v>77</v>
      </c>
      <c r="F74" s="84">
        <f>'Puerto Plata'!F74+DN!F74+Santiago!F74+Mao!F74+SD!F74+MP!F74+SPM!F74+'EL SEIBO'!F74+'La Romana'!F74+'Higuey '!F74+'Hato Mayor'!F74+SJO!F74+Azua!F74+Baní!F74+Cotuí!F74+Bonao!F74+SFM!F74+Samaná!F74+Nagua!F74+Salcedo!F74+'Villa Altagracia'!F74+'La Vega'!F74+Constanza!F74+Barahona!F74+Jimaní!F74+Pedernales!F74+' NEYBA'!F74+'Elías Piña'!F74+SC!F74+MOCA!F74+Dajabon!F74+MC!F74+STR!F74+LM!F74</f>
        <v>5</v>
      </c>
      <c r="G74" s="84">
        <f>'Puerto Plata'!G74+DN!G74+Santiago!G74+Mao!G74+SD!G74+MP!G74+SPM!G74+'EL SEIBO'!G74+'La Romana'!G74+'Higuey '!G74+'Hato Mayor'!G74+SJO!G74+Azua!G74+Baní!G74+Cotuí!G74+Bonao!G74+SFM!G74+Samaná!G74+Nagua!G74+Salcedo!G74+'Villa Altagracia'!G74+'La Vega'!G74+Constanza!G74+Barahona!G74+Jimaní!G74+Pedernales!G74+' NEYBA'!G74+'Elías Piña'!G74+SC!G74+MOCA!G74+Dajabon!G74+MC!G74+STR!G74+LM!G74</f>
        <v>0</v>
      </c>
      <c r="H74" s="84">
        <f>'Puerto Plata'!H74+DN!H74+Santiago!H74+Mao!H74+SD!H74+MP!H74+SPM!H74+'EL SEIBO'!H74+'La Romana'!H74+'Higuey '!H74+'Hato Mayor'!H74+SJO!H74+Azua!H74+Baní!H74+Cotuí!H74+Bonao!H74+SFM!H74+Samaná!H74+Nagua!H74+Salcedo!H74+'Villa Altagracia'!H74+'La Vega'!H74+Constanza!H74+Barahona!H74+Jimaní!H74+Pedernales!H74+' NEYBA'!H74+'Elías Piña'!H74+SC!H74+MOCA!H74+Dajabon!H74+MC!H74+STR!H74+LM!H74</f>
        <v>0</v>
      </c>
      <c r="I74" s="84">
        <f>'Puerto Plata'!I74+DN!I74+Santiago!I74+Mao!I74+SD!I74+MP!I74+SPM!I74+'EL SEIBO'!I74+'La Romana'!I74+'Higuey '!I74+'Hato Mayor'!I74+SJO!I74+Azua!I74+Baní!I74+Cotuí!I74+Bonao!I74+SFM!I74+Samaná!I74+Nagua!I74+Salcedo!I74+'Villa Altagracia'!I74+'La Vega'!I74+Constanza!I74+Barahona!I74+Jimaní!I74+Pedernales!I74+' NEYBA'!I74+'Elías Piña'!I74+SC!I74+MOCA!I74+Dajabon!I74+MC!I74+STR!I74+LM!I74</f>
        <v>0</v>
      </c>
      <c r="J74" s="91">
        <f t="shared" si="2"/>
        <v>5</v>
      </c>
      <c r="K74" s="1"/>
    </row>
    <row r="75" spans="2:11" ht="14.25" thickTop="1" thickBot="1" x14ac:dyDescent="0.25">
      <c r="B75" s="1"/>
      <c r="C75" s="65"/>
      <c r="D75" s="115"/>
      <c r="E75" s="116" t="s">
        <v>174</v>
      </c>
      <c r="F75" s="84">
        <f>'Puerto Plata'!F75+DN!F75+Santiago!F75+Mao!F75+SD!F75+MP!F75+SPM!F75+'EL SEIBO'!F75+'La Romana'!F75+'Higuey '!F75+'Hato Mayor'!F75+SJO!F75+Azua!F75+Baní!F75+Cotuí!F75+Bonao!F75+SFM!F75+Samaná!F75+Nagua!F75+Salcedo!F75+'Villa Altagracia'!F75+'La Vega'!F75+Constanza!F75+Barahona!F75+Jimaní!F75+Pedernales!F75+' NEYBA'!F75+'Elías Piña'!F75+SC!F75+MOCA!F75+Dajabon!F75+MC!F75+STR!F75+LM!F75</f>
        <v>27</v>
      </c>
      <c r="G75" s="84">
        <f>'Puerto Plata'!G75+DN!G75+Santiago!G75+Mao!G75+SD!G75+MP!G75+SPM!G75+'EL SEIBO'!G75+'La Romana'!G75+'Higuey '!G75+'Hato Mayor'!G75+SJO!G75+Azua!G75+Baní!G75+Cotuí!G75+Bonao!G75+SFM!G75+Samaná!G75+Nagua!G75+Salcedo!G75+'Villa Altagracia'!G75+'La Vega'!G75+Constanza!G75+Barahona!G75+Jimaní!G75+Pedernales!G75+' NEYBA'!G75+'Elías Piña'!G75+SC!G75+MOCA!G75+Dajabon!G75+MC!G75+STR!G75+LM!G75</f>
        <v>0</v>
      </c>
      <c r="H75" s="84">
        <f>'Puerto Plata'!H75+DN!H75+Santiago!H75+Mao!H75+SD!H75+MP!H75+SPM!H75+'EL SEIBO'!H75+'La Romana'!H75+'Higuey '!H75+'Hato Mayor'!H75+SJO!H75+Azua!H75+Baní!H75+Cotuí!H75+Bonao!H75+SFM!H75+Samaná!H75+Nagua!H75+Salcedo!H75+'Villa Altagracia'!H75+'La Vega'!H75+Constanza!H75+Barahona!H75+Jimaní!H75+Pedernales!H75+' NEYBA'!H75+'Elías Piña'!H75+SC!H75+MOCA!H75+Dajabon!H75+MC!H75+STR!H75+LM!H75</f>
        <v>0</v>
      </c>
      <c r="I75" s="84">
        <f>'Puerto Plata'!I75+DN!I75+Santiago!I75+Mao!I75+SD!I75+MP!I75+SPM!I75+'EL SEIBO'!I75+'La Romana'!I75+'Higuey '!I75+'Hato Mayor'!I75+SJO!I75+Azua!I75+Baní!I75+Cotuí!I75+Bonao!I75+SFM!I75+Samaná!I75+Nagua!I75+Salcedo!I75+'Villa Altagracia'!I75+'La Vega'!I75+Constanza!I75+Barahona!I75+Jimaní!I75+Pedernales!I75+' NEYBA'!I75+'Elías Piña'!I75+SC!I75+MOCA!I75+Dajabon!I75+MC!I75+STR!I75+LM!I75</f>
        <v>0</v>
      </c>
      <c r="J75" s="108">
        <f t="shared" si="2"/>
        <v>27</v>
      </c>
      <c r="K75" s="1"/>
    </row>
    <row r="76" spans="2:11" ht="35.25" customHeight="1" thickTop="1" thickBot="1" x14ac:dyDescent="0.3">
      <c r="B76" s="1"/>
      <c r="C76" s="818" t="s">
        <v>49</v>
      </c>
      <c r="D76" s="819"/>
      <c r="E76" s="819"/>
      <c r="F76" s="819"/>
      <c r="G76" s="819"/>
      <c r="H76" s="819"/>
      <c r="I76" s="820"/>
      <c r="J76" s="202">
        <f>(H247-J66)</f>
        <v>7043</v>
      </c>
      <c r="K76" s="1"/>
    </row>
    <row r="77" spans="2:11" ht="17.25" thickTop="1" thickBot="1" x14ac:dyDescent="0.3">
      <c r="B77" s="1"/>
      <c r="C77" s="2"/>
      <c r="D77" s="821" t="s">
        <v>136</v>
      </c>
      <c r="E77" s="822"/>
      <c r="F77" s="84">
        <f>'Puerto Plata'!F77+DN!F77+Santiago!F77+Mao!F77+SD!F77+MP!F77+SPM!F77+'EL SEIBO'!F77+'La Romana'!F77+'Higuey '!F77+'Hato Mayor'!F77+SJO!F77+Azua!F77+Baní!F77+Cotuí!F77+Bonao!F77+SFM!F77+Samaná!F77+Nagua!F77+Salcedo!F77+'Villa Altagracia'!F77+'La Vega'!F77+Constanza!F77+Barahona!F77+Jimaní!F77+Pedernales!F77+' NEYBA'!F77+'Elías Piña'!F77+SC!F77+MOCA!F77+Dajabon!F77+MC!F77+STR!F77+LM!F77</f>
        <v>0</v>
      </c>
      <c r="G77" s="84">
        <f>'Puerto Plata'!G77+DN!G77+Santiago!G77+Mao!G77+SD!G77+MP!G77+SPM!G77+'EL SEIBO'!G77+'La Romana'!G77+'Higuey '!G77+'Hato Mayor'!G77+SJO!G77+Azua!G77+Baní!G77+Cotuí!G77+Bonao!G77+SFM!G77+Samaná!G77+Nagua!G77+Salcedo!G77+'Villa Altagracia'!G77+'La Vega'!G77+Constanza!G77+Barahona!G77+Jimaní!G77+Pedernales!G77+' NEYBA'!G77+'Elías Piña'!G77+SC!G77+MOCA!G77+Dajabon!G77+MC!G77+STR!G77+LM!G77</f>
        <v>0</v>
      </c>
      <c r="H77" s="84">
        <f>'Puerto Plata'!H77+DN!H77+Santiago!H77+Mao!H77+SD!H77+MP!H77+SPM!H77+'EL SEIBO'!H77+'La Romana'!H77+'Higuey '!H77+'Hato Mayor'!H77+SJO!H77+Azua!H77+Baní!H77+Cotuí!H77+Bonao!H77+SFM!H77+Samaná!H77+Nagua!H77+Salcedo!H77+'Villa Altagracia'!H77+'La Vega'!H77+Constanza!H77+Barahona!H77+Jimaní!H77+Pedernales!H77+' NEYBA'!H77+'Elías Piña'!H77+SC!H77+MOCA!H77+Dajabon!H77+MC!H77+STR!H77+LM!H77</f>
        <v>0</v>
      </c>
      <c r="I77" s="84">
        <f>'Puerto Plata'!I77+DN!I77+Santiago!I77+Mao!I77+SD!I77+MP!I77+SPM!I77+'EL SEIBO'!I77+'La Romana'!I77+'Higuey '!I77+'Hato Mayor'!I77+SJO!I77+Azua!I77+Baní!I77+Cotuí!I77+Bonao!I77+SFM!I77+Samaná!I77+Nagua!I77+Salcedo!I77+'Villa Altagracia'!I77+'La Vega'!I77+Constanza!I77+Barahona!I77+Jimaní!I77+Pedernales!I77+' NEYBA'!I77+'Elías Piña'!I77+SC!I77+MOCA!I77+Dajabon!I77+MC!I77+STR!I77+LM!I77</f>
        <v>0</v>
      </c>
      <c r="J77" s="225">
        <f>SUM(F77:I77)</f>
        <v>0</v>
      </c>
      <c r="K77" s="1"/>
    </row>
    <row r="78" spans="2:11" ht="17.25" thickTop="1" thickBot="1" x14ac:dyDescent="0.3">
      <c r="B78" s="1"/>
      <c r="C78" s="2"/>
      <c r="D78" s="821" t="s">
        <v>135</v>
      </c>
      <c r="E78" s="822"/>
      <c r="F78" s="117">
        <f>(F79+F80+F81+F82+F83+F84+F85+F86)</f>
        <v>243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6">
        <f>SUM(F78:I78)</f>
        <v>243</v>
      </c>
      <c r="K78" s="1"/>
    </row>
    <row r="79" spans="2:11" ht="14.25" customHeight="1" thickTop="1" thickBot="1" x14ac:dyDescent="0.25">
      <c r="B79" s="1"/>
      <c r="C79" s="2"/>
      <c r="D79" s="111"/>
      <c r="E79" s="112" t="s">
        <v>39</v>
      </c>
      <c r="F79" s="84">
        <f>'Puerto Plata'!F79+DN!F79+Santiago!F79+Mao!F79+SD!F79+MP!F79+SPM!F79+'EL SEIBO'!F79+'La Romana'!F79+'Higuey '!F79+'Hato Mayor'!F79+SJO!F79+Azua!F79+Baní!F79+Cotuí!F79+Bonao!F79+SFM!F79+Samaná!F79+Nagua!F79+Salcedo!F79+'Villa Altagracia'!F79+'La Vega'!F79+Constanza!F79+Barahona!F79+Jimaní!F79+Pedernales!F79+' NEYBA'!F79+'Elías Piña'!F79+SC!F79+MOCA!F79+Dajabon!F79+MC!F79+STR!F79+LM!F79</f>
        <v>1</v>
      </c>
      <c r="G79" s="84">
        <f>'Puerto Plata'!G79+DN!G79+Santiago!G79+Mao!G79+SD!G79+MP!G79+SPM!G79+'EL SEIBO'!G79+'La Romana'!G79+'Higuey '!G79+'Hato Mayor'!G79+SJO!G79+Azua!G79+Baní!G79+Cotuí!G79+Bonao!G79+SFM!G79+Samaná!G79+Nagua!G79+Salcedo!G79+'Villa Altagracia'!G79+'La Vega'!G79+Constanza!G79+Barahona!G79+Jimaní!G79+Pedernales!G79+' NEYBA'!G79+'Elías Piña'!G79+SC!G79+MOCA!G79+Dajabon!G79+MC!G79+STR!G79+LM!G79</f>
        <v>0</v>
      </c>
      <c r="H79" s="84">
        <f>'Puerto Plata'!H79+DN!H79+Santiago!H79+Mao!H79+SD!H79+MP!H79+SPM!H79+'EL SEIBO'!H79+'La Romana'!H79+'Higuey '!H79+'Hato Mayor'!H79+SJO!H79+Azua!H79+Baní!H79+Cotuí!H79+Bonao!H79+SFM!H79+Samaná!H79+Nagua!H79+Salcedo!H79+'Villa Altagracia'!H79+'La Vega'!H79+Constanza!H79+Barahona!H79+Jimaní!H79+Pedernales!H79+' NEYBA'!H79+'Elías Piña'!H79+SC!H79+MOCA!H79+Dajabon!H79+MC!H79+STR!H79+LM!H79</f>
        <v>0</v>
      </c>
      <c r="I79" s="84">
        <f>'Puerto Plata'!I79+DN!I79+Santiago!I79+Mao!I79+SD!I79+MP!I79+SPM!I79+'EL SEIBO'!I79+'La Romana'!I79+'Higuey '!I79+'Hato Mayor'!I79+SJO!I79+Azua!I79+Baní!I79+Cotuí!I79+Bonao!I79+SFM!I79+Samaná!I79+Nagua!I79+Salcedo!I79+'Villa Altagracia'!I79+'La Vega'!I79+Constanza!I79+Barahona!I79+Jimaní!I79+Pedernales!I79+' NEYBA'!I79+'Elías Piña'!I79+SC!I79+MOCA!I79+Dajabon!I79+MC!I79+STR!I79+LM!I79</f>
        <v>0</v>
      </c>
      <c r="J79" s="109">
        <f t="shared" si="2"/>
        <v>1</v>
      </c>
      <c r="K79" s="1"/>
    </row>
    <row r="80" spans="2:11" ht="14.25" customHeight="1" thickTop="1" thickBot="1" x14ac:dyDescent="0.25">
      <c r="B80" s="1"/>
      <c r="C80" s="2"/>
      <c r="D80" s="111"/>
      <c r="E80" s="113" t="s">
        <v>78</v>
      </c>
      <c r="F80" s="84">
        <f>'Puerto Plata'!F80+DN!F80+Santiago!F80+Mao!F80+SD!F80+MP!F80+SPM!F80+'EL SEIBO'!F80+'La Romana'!F80+'Higuey '!F80+'Hato Mayor'!F80+SJO!F80+Azua!F80+Baní!F80+Cotuí!F80+Bonao!F80+SFM!F80+Samaná!F80+Nagua!F80+Salcedo!F80+'Villa Altagracia'!F80+'La Vega'!F80+Constanza!F80+Barahona!F80+Jimaní!F80+Pedernales!F80+' NEYBA'!F80+'Elías Piña'!F80+SC!F80+MOCA!F80+Dajabon!F80+MC!F80+STR!F80+LM!F80</f>
        <v>90</v>
      </c>
      <c r="G80" s="84">
        <f>'Puerto Plata'!G80+DN!G80+Santiago!G80+Mao!G80+SD!G80+MP!G80+SPM!G80+'EL SEIBO'!G80+'La Romana'!G80+'Higuey '!G80+'Hato Mayor'!G80+SJO!G80+Azua!G80+Baní!G80+Cotuí!G80+Bonao!G80+SFM!G80+Samaná!G80+Nagua!G80+Salcedo!G80+'Villa Altagracia'!G80+'La Vega'!G80+Constanza!G80+Barahona!G80+Jimaní!G80+Pedernales!G80+' NEYBA'!G80+'Elías Piña'!G80+SC!G80+MOCA!G80+Dajabon!G80+MC!G80+STR!G80+LM!G80</f>
        <v>0</v>
      </c>
      <c r="H80" s="84">
        <f>'Puerto Plata'!H80+DN!H80+Santiago!H80+Mao!H80+SD!H80+MP!H80+SPM!H80+'EL SEIBO'!H80+'La Romana'!H80+'Higuey '!H80+'Hato Mayor'!H80+SJO!H80+Azua!H80+Baní!H80+Cotuí!H80+Bonao!H80+SFM!H80+Samaná!H80+Nagua!H80+Salcedo!H80+'Villa Altagracia'!H80+'La Vega'!H80+Constanza!H80+Barahona!H80+Jimaní!H80+Pedernales!H80+' NEYBA'!H80+'Elías Piña'!H80+SC!H80+MOCA!H80+Dajabon!H80+MC!H80+STR!H80+LM!H80</f>
        <v>0</v>
      </c>
      <c r="I80" s="84">
        <f>'Puerto Plata'!I80+DN!I80+Santiago!I80+Mao!I80+SD!I80+MP!I80+SPM!I80+'EL SEIBO'!I80+'La Romana'!I80+'Higuey '!I80+'Hato Mayor'!I80+SJO!I80+Azua!I80+Baní!I80+Cotuí!I80+Bonao!I80+SFM!I80+Samaná!I80+Nagua!I80+Salcedo!I80+'Villa Altagracia'!I80+'La Vega'!I80+Constanza!I80+Barahona!I80+Jimaní!I80+Pedernales!I80+' NEYBA'!I80+'Elías Piña'!I80+SC!I80+MOCA!I80+Dajabon!I80+MC!I80+STR!I80+LM!I80</f>
        <v>0</v>
      </c>
      <c r="J80" s="110">
        <f>SUM(F80:I80)</f>
        <v>90</v>
      </c>
      <c r="K80" s="1"/>
    </row>
    <row r="81" spans="2:12" ht="14.25" customHeight="1" thickTop="1" thickBot="1" x14ac:dyDescent="0.25">
      <c r="B81" s="1"/>
      <c r="C81" s="2"/>
      <c r="D81" s="111"/>
      <c r="E81" s="113" t="s">
        <v>79</v>
      </c>
      <c r="F81" s="84">
        <f>'Puerto Plata'!F81+DN!F81+Santiago!F81+Mao!F81+SD!F81+MP!F81+SPM!F81+'EL SEIBO'!F81+'La Romana'!F81+'Higuey '!F81+'Hato Mayor'!F81+SJO!F81+Azua!F81+Baní!F81+Cotuí!F81+Bonao!F81+SFM!F81+Samaná!F81+Nagua!F81+Salcedo!F81+'Villa Altagracia'!F81+'La Vega'!F81+Constanza!F81+Barahona!F81+Jimaní!F81+Pedernales!F81+' NEYBA'!F81+'Elías Piña'!F81+SC!F81+MOCA!F81+Dajabon!F81+MC!F81+STR!F81+LM!F81</f>
        <v>1</v>
      </c>
      <c r="G81" s="84">
        <f>'Puerto Plata'!G81+DN!G81+Santiago!G81+Mao!G81+SD!G81+MP!G81+SPM!G81+'EL SEIBO'!G81+'La Romana'!G81+'Higuey '!G81+'Hato Mayor'!G81+SJO!G81+Azua!G81+Baní!G81+Cotuí!G81+Bonao!G81+SFM!G81+Samaná!G81+Nagua!G81+Salcedo!G81+'Villa Altagracia'!G81+'La Vega'!G81+Constanza!G81+Barahona!G81+Jimaní!G81+Pedernales!G81+' NEYBA'!G81+'Elías Piña'!G81+SC!G81+MOCA!G81+Dajabon!G81+MC!G81+STR!G81+LM!G81</f>
        <v>0</v>
      </c>
      <c r="H81" s="84">
        <f>'Puerto Plata'!H81+DN!H81+Santiago!H81+Mao!H81+SD!H81+MP!H81+SPM!H81+'EL SEIBO'!H81+'La Romana'!H81+'Higuey '!H81+'Hato Mayor'!H81+SJO!H81+Azua!H81+Baní!H81+Cotuí!H81+Bonao!H81+SFM!H81+Samaná!H81+Nagua!H81+Salcedo!H81+'Villa Altagracia'!H81+'La Vega'!H81+Constanza!H81+Barahona!H81+Jimaní!H81+Pedernales!H81+' NEYBA'!H81+'Elías Piña'!H81+SC!H81+MOCA!H81+Dajabon!H81+MC!H81+STR!H81+LM!H81</f>
        <v>0</v>
      </c>
      <c r="I81" s="84">
        <f>'Puerto Plata'!I81+DN!I81+Santiago!I81+Mao!I81+SD!I81+MP!I81+SPM!I81+'EL SEIBO'!I81+'La Romana'!I81+'Higuey '!I81+'Hato Mayor'!I81+SJO!I81+Azua!I81+Baní!I81+Cotuí!I81+Bonao!I81+SFM!I81+Samaná!I81+Nagua!I81+Salcedo!I81+'Villa Altagracia'!I81+'La Vega'!I81+Constanza!I81+Barahona!I81+Jimaní!I81+Pedernales!I81+' NEYBA'!I81+'Elías Piña'!I81+SC!I81+MOCA!I81+Dajabon!I81+MC!I81+STR!I81+LM!I81</f>
        <v>0</v>
      </c>
      <c r="J81" s="110">
        <f t="shared" si="2"/>
        <v>1</v>
      </c>
      <c r="K81" s="1"/>
    </row>
    <row r="82" spans="2:12" ht="14.25" customHeight="1" thickTop="1" thickBot="1" x14ac:dyDescent="0.25">
      <c r="B82" s="1"/>
      <c r="C82" s="2"/>
      <c r="D82" s="111"/>
      <c r="E82" s="113" t="s">
        <v>80</v>
      </c>
      <c r="F82" s="84">
        <f>'Puerto Plata'!F82+DN!F82+Santiago!F82+Mao!F82+SD!F82+MP!F82+SPM!F82+'EL SEIBO'!F82+'La Romana'!F82+'Higuey '!F82+'Hato Mayor'!F82+SJO!F82+Azua!F82+Baní!F82+Cotuí!F82+Bonao!F82+SFM!F82+Samaná!F82+Nagua!F82+Salcedo!F82+'Villa Altagracia'!F82+'La Vega'!F82+Constanza!F82+Barahona!F82+Jimaní!F82+Pedernales!F82+' NEYBA'!F82+'Elías Piña'!F82+SC!F82+MOCA!F82+Dajabon!F82+MC!F82+STR!F82+LM!F82</f>
        <v>1</v>
      </c>
      <c r="G82" s="84">
        <f>'Puerto Plata'!G82+DN!G82+Santiago!G82+Mao!G82+SD!G82+MP!G82+SPM!G82+'EL SEIBO'!G82+'La Romana'!G82+'Higuey '!G82+'Hato Mayor'!G82+SJO!G82+Azua!G82+Baní!G82+Cotuí!G82+Bonao!G82+SFM!G82+Samaná!G82+Nagua!G82+Salcedo!G82+'Villa Altagracia'!G82+'La Vega'!G82+Constanza!G82+Barahona!G82+Jimaní!G82+Pedernales!G82+' NEYBA'!G82+'Elías Piña'!G82+SC!G82+MOCA!G82+Dajabon!G82+MC!G82+STR!G82+LM!G82</f>
        <v>0</v>
      </c>
      <c r="H82" s="84">
        <f>'Puerto Plata'!H82+DN!H82+Santiago!H82+Mao!H82+SD!H82+MP!H82+SPM!H82+'EL SEIBO'!H82+'La Romana'!H82+'Higuey '!H82+'Hato Mayor'!H82+SJO!H82+Azua!H82+Baní!H82+Cotuí!H82+Bonao!H82+SFM!H82+Samaná!H82+Nagua!H82+Salcedo!H82+'Villa Altagracia'!H82+'La Vega'!H82+Constanza!H82+Barahona!H82+Jimaní!H82+Pedernales!H82+' NEYBA'!H82+'Elías Piña'!H82+SC!H82+MOCA!H82+Dajabon!H82+MC!H82+STR!H82+LM!H82</f>
        <v>0</v>
      </c>
      <c r="I82" s="84">
        <f>'Puerto Plata'!I82+DN!I82+Santiago!I82+Mao!I82+SD!I82+MP!I82+SPM!I82+'EL SEIBO'!I82+'La Romana'!I82+'Higuey '!I82+'Hato Mayor'!I82+SJO!I82+Azua!I82+Baní!I82+Cotuí!I82+Bonao!I82+SFM!I82+Samaná!I82+Nagua!I82+Salcedo!I82+'Villa Altagracia'!I82+'La Vega'!I82+Constanza!I82+Barahona!I82+Jimaní!I82+Pedernales!I82+' NEYBA'!I82+'Elías Piña'!I82+SC!I82+MOCA!I82+Dajabon!I82+MC!I82+STR!I82+LM!I82</f>
        <v>0</v>
      </c>
      <c r="J82" s="110">
        <f t="shared" si="2"/>
        <v>1</v>
      </c>
      <c r="K82" s="1"/>
    </row>
    <row r="83" spans="2:12" ht="14.25" customHeight="1" thickTop="1" thickBot="1" x14ac:dyDescent="0.25">
      <c r="B83" s="1"/>
      <c r="C83" s="2"/>
      <c r="D83" s="111"/>
      <c r="E83" s="113" t="s">
        <v>81</v>
      </c>
      <c r="F83" s="84">
        <f>'Puerto Plata'!F83+DN!F83+Santiago!F83+Mao!F83+SD!F83+MP!F83+SPM!F83+'EL SEIBO'!F83+'La Romana'!F83+'Higuey '!F83+'Hato Mayor'!F83+SJO!F83+Azua!F83+Baní!F83+Cotuí!F83+Bonao!F83+SFM!F83+Samaná!F83+Nagua!F83+Salcedo!F83+'Villa Altagracia'!F83+'La Vega'!F83+Constanza!F83+Barahona!F83+Jimaní!F83+Pedernales!F83+' NEYBA'!F83+'Elías Piña'!F83+SC!F83+MOCA!F83+Dajabon!F83+MC!F83+STR!F83+LM!F83</f>
        <v>8</v>
      </c>
      <c r="G83" s="84">
        <f>'Puerto Plata'!G83+DN!G83+Santiago!G83+Mao!G83+SD!G83+MP!G83+SPM!G83+'EL SEIBO'!G83+'La Romana'!G83+'Higuey '!G83+'Hato Mayor'!G83+SJO!G83+Azua!G83+Baní!G83+Cotuí!G83+Bonao!G83+SFM!G83+Samaná!G83+Nagua!G83+Salcedo!G83+'Villa Altagracia'!G83+'La Vega'!G83+Constanza!G83+Barahona!G83+Jimaní!G83+Pedernales!G83+' NEYBA'!G83+'Elías Piña'!G83+SC!G83+MOCA!G83+Dajabon!G83+MC!G83+STR!G83+LM!G83</f>
        <v>0</v>
      </c>
      <c r="H83" s="84">
        <f>'Puerto Plata'!H83+DN!H83+Santiago!H83+Mao!H83+SD!H83+MP!H83+SPM!H83+'EL SEIBO'!H83+'La Romana'!H83+'Higuey '!H83+'Hato Mayor'!H83+SJO!H83+Azua!H83+Baní!H83+Cotuí!H83+Bonao!H83+SFM!H83+Samaná!H83+Nagua!H83+Salcedo!H83+'Villa Altagracia'!H83+'La Vega'!H83+Constanza!H83+Barahona!H83+Jimaní!H83+Pedernales!H83+' NEYBA'!H83+'Elías Piña'!H83+SC!H83+MOCA!H83+Dajabon!H83+MC!H83+STR!H83+LM!H83</f>
        <v>0</v>
      </c>
      <c r="I83" s="84">
        <f>'Puerto Plata'!I83+DN!I83+Santiago!I83+Mao!I83+SD!I83+MP!I83+SPM!I83+'EL SEIBO'!I83+'La Romana'!I83+'Higuey '!I83+'Hato Mayor'!I83+SJO!I83+Azua!I83+Baní!I83+Cotuí!I83+Bonao!I83+SFM!I83+Samaná!I83+Nagua!I83+Salcedo!I83+'Villa Altagracia'!I83+'La Vega'!I83+Constanza!I83+Barahona!I83+Jimaní!I83+Pedernales!I83+' NEYBA'!I83+'Elías Piña'!I83+SC!I83+MOCA!I83+Dajabon!I83+MC!I83+STR!I83+LM!I83</f>
        <v>0</v>
      </c>
      <c r="J83" s="110">
        <f t="shared" si="2"/>
        <v>8</v>
      </c>
      <c r="K83" s="1"/>
    </row>
    <row r="84" spans="2:12" ht="14.25" customHeight="1" thickTop="1" thickBot="1" x14ac:dyDescent="0.25">
      <c r="B84" s="1"/>
      <c r="C84" s="2"/>
      <c r="D84" s="111"/>
      <c r="E84" s="113" t="s">
        <v>82</v>
      </c>
      <c r="F84" s="84">
        <f>'Puerto Plata'!F84+DN!F84+Santiago!F84+Mao!F84+SD!F84+MP!F84+SPM!F84+'EL SEIBO'!F84+'La Romana'!F84+'Higuey '!F84+'Hato Mayor'!F84+SJO!F84+Azua!F84+Baní!F84+Cotuí!F84+Bonao!F84+SFM!F84+Samaná!F84+Nagua!F84+Salcedo!F84+'Villa Altagracia'!F84+'La Vega'!F84+Constanza!F84+Barahona!F84+Jimaní!F84+Pedernales!F84+' NEYBA'!F84+'Elías Piña'!F84+SC!F84+MOCA!F84+Dajabon!F84+MC!F84+STR!F84+LM!F84</f>
        <v>19</v>
      </c>
      <c r="G84" s="84">
        <f>'Puerto Plata'!G84+DN!G84+Santiago!G84+Mao!G84+SD!G84+MP!G84+SPM!G84+'EL SEIBO'!G84+'La Romana'!G84+'Higuey '!G84+'Hato Mayor'!G84+SJO!G84+Azua!G84+Baní!G84+Cotuí!G84+Bonao!G84+SFM!G84+Samaná!G84+Nagua!G84+Salcedo!G84+'Villa Altagracia'!G84+'La Vega'!G84+Constanza!G84+Barahona!G84+Jimaní!G84+Pedernales!G84+' NEYBA'!G84+'Elías Piña'!G84+SC!G84+MOCA!G84+Dajabon!G84+MC!G84+STR!G84+LM!G84</f>
        <v>0</v>
      </c>
      <c r="H84" s="84">
        <f>'Puerto Plata'!H84+DN!H84+Santiago!H84+Mao!H84+SD!H84+MP!H84+SPM!H84+'EL SEIBO'!H84+'La Romana'!H84+'Higuey '!H84+'Hato Mayor'!H84+SJO!H84+Azua!H84+Baní!H84+Cotuí!H84+Bonao!H84+SFM!H84+Samaná!H84+Nagua!H84+Salcedo!H84+'Villa Altagracia'!H84+'La Vega'!H84+Constanza!H84+Barahona!H84+Jimaní!H84+Pedernales!H84+' NEYBA'!H84+'Elías Piña'!H84+SC!H84+MOCA!H84+Dajabon!H84+MC!H84+STR!H84+LM!H84</f>
        <v>0</v>
      </c>
      <c r="I84" s="84">
        <f>'Puerto Plata'!I84+DN!I84+Santiago!I84+Mao!I84+SD!I84+MP!I84+SPM!I84+'EL SEIBO'!I84+'La Romana'!I84+'Higuey '!I84+'Hato Mayor'!I84+SJO!I84+Azua!I84+Baní!I84+Cotuí!I84+Bonao!I84+SFM!I84+Samaná!I84+Nagua!I84+Salcedo!I84+'Villa Altagracia'!I84+'La Vega'!I84+Constanza!I84+Barahona!I84+Jimaní!I84+Pedernales!I84+' NEYBA'!I84+'Elías Piña'!I84+SC!I84+MOCA!I84+Dajabon!I84+MC!I84+STR!I84+LM!I84</f>
        <v>0</v>
      </c>
      <c r="J84" s="110">
        <f t="shared" si="2"/>
        <v>19</v>
      </c>
      <c r="K84" s="1"/>
    </row>
    <row r="85" spans="2:12" ht="14.25" customHeight="1" thickTop="1" thickBot="1" x14ac:dyDescent="0.25">
      <c r="B85" s="1"/>
      <c r="C85" s="2"/>
      <c r="D85" s="111"/>
      <c r="E85" s="113" t="s">
        <v>83</v>
      </c>
      <c r="F85" s="84">
        <f>'Puerto Plata'!F85+DN!F85+Santiago!F85+Mao!F85+SD!F85+MP!F85+SPM!F85+'EL SEIBO'!F85+'La Romana'!F85+'Higuey '!F85+'Hato Mayor'!F85+SJO!F85+Azua!F85+Baní!F85+Cotuí!F85+Bonao!F85+SFM!F85+Samaná!F85+Nagua!F85+Salcedo!F85+'Villa Altagracia'!F85+'La Vega'!F85+Constanza!F85+Barahona!F85+Jimaní!F85+Pedernales!F85+' NEYBA'!F85+'Elías Piña'!F85+SC!F85+MOCA!F85+Dajabon!F85+MC!F85+STR!F85+LM!F85</f>
        <v>104</v>
      </c>
      <c r="G85" s="84">
        <f>'Puerto Plata'!G85+DN!G85+Santiago!G85+Mao!G85+SD!G85+MP!G85+SPM!G85+'EL SEIBO'!G85+'La Romana'!G85+'Higuey '!G85+'Hato Mayor'!G85+SJO!G85+Azua!G85+Baní!G85+Cotuí!G85+Bonao!G85+SFM!G85+Samaná!G85+Nagua!G85+Salcedo!G85+'Villa Altagracia'!G85+'La Vega'!G85+Constanza!G85+Barahona!G85+Jimaní!G85+Pedernales!G85+' NEYBA'!G85+'Elías Piña'!G85+SC!G85+MOCA!G85+Dajabon!G85+MC!G85+STR!G85+LM!G85</f>
        <v>0</v>
      </c>
      <c r="H85" s="84">
        <f>'Puerto Plata'!H85+DN!H85+Santiago!H85+Mao!H85+SD!H85+MP!H85+SPM!H85+'EL SEIBO'!H85+'La Romana'!H85+'Higuey '!H85+'Hato Mayor'!H85+SJO!H85+Azua!H85+Baní!H85+Cotuí!H85+Bonao!H85+SFM!H85+Samaná!H85+Nagua!H85+Salcedo!H85+'Villa Altagracia'!H85+'La Vega'!H85+Constanza!H85+Barahona!H85+Jimaní!H85+Pedernales!H85+' NEYBA'!H85+'Elías Piña'!H85+SC!H85+MOCA!H85+Dajabon!H85+MC!H85+STR!H85+LM!H85</f>
        <v>0</v>
      </c>
      <c r="I85" s="84">
        <f>'Puerto Plata'!I85+DN!I85+Santiago!I85+Mao!I85+SD!I85+MP!I85+SPM!I85+'EL SEIBO'!I85+'La Romana'!I85+'Higuey '!I85+'Hato Mayor'!I85+SJO!I85+Azua!I85+Baní!I85+Cotuí!I85+Bonao!I85+SFM!I85+Samaná!I85+Nagua!I85+Salcedo!I85+'Villa Altagracia'!I85+'La Vega'!I85+Constanza!I85+Barahona!I85+Jimaní!I85+Pedernales!I85+' NEYBA'!I85+'Elías Piña'!I85+SC!I85+MOCA!I85+Dajabon!I85+MC!I85+STR!I85+LM!I85</f>
        <v>0</v>
      </c>
      <c r="J85" s="110">
        <f t="shared" si="2"/>
        <v>104</v>
      </c>
      <c r="K85" s="1"/>
    </row>
    <row r="86" spans="2:12" ht="14.25" customHeight="1" thickTop="1" thickBot="1" x14ac:dyDescent="0.25">
      <c r="B86" s="1"/>
      <c r="C86" s="2"/>
      <c r="D86" s="111"/>
      <c r="E86" s="114" t="s">
        <v>41</v>
      </c>
      <c r="F86" s="84">
        <f>'Puerto Plata'!F86+DN!F86+Santiago!F86+Mao!F86+SD!F86+MP!F86+SPM!F86+'EL SEIBO'!F86+'La Romana'!F86+'Higuey '!F86+'Hato Mayor'!F86+SJO!F86+Azua!F86+Baní!F86+Cotuí!F86+Bonao!F86+SFM!F86+Samaná!F86+Nagua!F86+Salcedo!F86+'Villa Altagracia'!F86+'La Vega'!F86+Constanza!F86+Barahona!F86+Jimaní!F86+Pedernales!F86+' NEYBA'!F86+'Elías Piña'!F86+SC!F86+MOCA!F86+Dajabon!F86+MC!F86+STR!F86+LM!F86</f>
        <v>19</v>
      </c>
      <c r="G86" s="84">
        <f>'Puerto Plata'!G86+DN!G86+Santiago!G86+Mao!G86+SD!G86+MP!G86+SPM!G86+'EL SEIBO'!G86+'La Romana'!G86+'Higuey '!G86+'Hato Mayor'!G86+SJO!G86+Azua!G86+Baní!G86+Cotuí!G86+Bonao!G86+SFM!G86+Samaná!G86+Nagua!G86+Salcedo!G86+'Villa Altagracia'!G86+'La Vega'!G86+Constanza!G86+Barahona!G86+Jimaní!G86+Pedernales!G86+' NEYBA'!G86+'Elías Piña'!G86+SC!G86+MOCA!G86+Dajabon!G86+MC!G86+STR!G86+LM!G86</f>
        <v>0</v>
      </c>
      <c r="H86" s="84">
        <f>'Puerto Plata'!H86+DN!H86+Santiago!H86+Mao!H86+SD!H86+MP!H86+SPM!H86+'EL SEIBO'!H86+'La Romana'!H86+'Higuey '!H86+'Hato Mayor'!H86+SJO!H86+Azua!H86+Baní!H86+Cotuí!H86+Bonao!H86+SFM!H86+Samaná!H86+Nagua!H86+Salcedo!H86+'Villa Altagracia'!H86+'La Vega'!H86+Constanza!H86+Barahona!H86+Jimaní!H86+Pedernales!H86+' NEYBA'!H86+'Elías Piña'!H86+SC!H86+MOCA!H86+Dajabon!H86+MC!H86+STR!H86+LM!H86</f>
        <v>0</v>
      </c>
      <c r="I86" s="84">
        <f>'Puerto Plata'!I86+DN!I86+Santiago!I86+Mao!I86+SD!I86+MP!I86+SPM!I86+'EL SEIBO'!I86+'La Romana'!I86+'Higuey '!I86+'Hato Mayor'!I86+SJO!I86+Azua!I86+Baní!I86+Cotuí!I86+Bonao!I86+SFM!I86+Samaná!I86+Nagua!I86+Salcedo!I86+'Villa Altagracia'!I86+'La Vega'!I86+Constanza!I86+Barahona!I86+Jimaní!I86+Pedernales!I86+' NEYBA'!I86+'Elías Piña'!I86+SC!I86+MOCA!I86+Dajabon!I86+MC!I86+STR!I86+LM!I86</f>
        <v>0</v>
      </c>
      <c r="J86" s="110">
        <f t="shared" si="2"/>
        <v>19</v>
      </c>
      <c r="K86" s="1"/>
    </row>
    <row r="87" spans="2:12" ht="4.5" customHeight="1" thickTop="1" thickBot="1" x14ac:dyDescent="0.25">
      <c r="B87" s="1"/>
      <c r="C87" s="10" t="s">
        <v>11</v>
      </c>
      <c r="D87" s="3"/>
      <c r="E87" s="1"/>
      <c r="F87" s="2"/>
      <c r="G87" s="2"/>
      <c r="H87" s="2"/>
      <c r="I87" s="2"/>
      <c r="J87" s="2"/>
      <c r="K87" s="2"/>
    </row>
    <row r="88" spans="2:12" ht="14.25" customHeight="1" thickTop="1" thickBot="1" x14ac:dyDescent="0.25">
      <c r="B88" s="1"/>
      <c r="C88" s="795" t="s">
        <v>84</v>
      </c>
      <c r="D88" s="796"/>
      <c r="E88" s="796"/>
      <c r="F88" s="796"/>
      <c r="G88" s="797"/>
      <c r="H88" s="787" t="s">
        <v>0</v>
      </c>
      <c r="I88" s="788"/>
      <c r="J88" s="1"/>
      <c r="K88" s="1"/>
    </row>
    <row r="89" spans="2:12" ht="14.25" customHeight="1" thickTop="1" thickBot="1" x14ac:dyDescent="0.25">
      <c r="B89" s="1"/>
      <c r="C89" s="798"/>
      <c r="D89" s="799"/>
      <c r="E89" s="799"/>
      <c r="F89" s="799"/>
      <c r="G89" s="800"/>
      <c r="H89" s="823">
        <f>SUM(H91:I94)</f>
        <v>197</v>
      </c>
      <c r="I89" s="823"/>
      <c r="J89" s="1"/>
      <c r="K89" s="1"/>
    </row>
    <row r="90" spans="2:12" ht="12.75" customHeight="1" thickTop="1" thickBot="1" x14ac:dyDescent="0.25">
      <c r="B90" s="1"/>
      <c r="C90" s="801"/>
      <c r="D90" s="802"/>
      <c r="E90" s="802"/>
      <c r="F90" s="802"/>
      <c r="G90" s="803"/>
      <c r="H90" s="823"/>
      <c r="I90" s="823"/>
      <c r="J90" s="1"/>
      <c r="K90" s="1"/>
      <c r="L90" s="59"/>
    </row>
    <row r="91" spans="2:12" ht="14.25" customHeight="1" thickTop="1" thickBot="1" x14ac:dyDescent="0.25">
      <c r="B91" s="1"/>
      <c r="C91" s="3"/>
      <c r="D91" s="2"/>
      <c r="E91" s="967" t="s">
        <v>138</v>
      </c>
      <c r="F91" s="814"/>
      <c r="G91" s="84">
        <f>'Puerto Plata'!G91+DN!G91+Santiago!G91+Mao!G91+SD!G91+MP!G91+SPM!G91+'EL SEIBO'!G91+'La Romana'!G91+'Higuey '!G91+'Hato Mayor'!G91+SJO!G91+Azua!G91+Baní!G91+Cotuí!G91+Bonao!G91+SFM!G91+Samaná!G91+Nagua!G91+Salcedo!G91+'Villa Altagracia'!G91+'La Vega'!G91+Constanza!G91+Barahona!G91+Jimaní!G91+Pedernales!G91+' NEYBA'!G91+'Elías Piña'!G91+SC!G91+MOCA!G91+Dajabon!G91+MC!G91+STR!G91+LM!G91</f>
        <v>8</v>
      </c>
      <c r="H91" s="815">
        <f>SUM(F91:G91)</f>
        <v>8</v>
      </c>
      <c r="I91" s="815"/>
      <c r="J91" s="1"/>
      <c r="K91" s="2"/>
    </row>
    <row r="92" spans="2:12" ht="14.25" customHeight="1" thickTop="1" thickBot="1" x14ac:dyDescent="0.25">
      <c r="B92" s="1"/>
      <c r="C92" s="3"/>
      <c r="D92" s="2"/>
      <c r="E92" s="199" t="s">
        <v>137</v>
      </c>
      <c r="F92" s="200"/>
      <c r="G92" s="84">
        <f>'Puerto Plata'!G92+DN!G92+Santiago!G92+Mao!G92+SD!G92+MP!G92+SPM!G92+'EL SEIBO'!G92+'La Romana'!G92+'Higuey '!G92+'Hato Mayor'!G92+SJO!G92+Azua!G92+Baní!G92+Cotuí!G92+Bonao!G92+SFM!G92+Samaná!G92+Nagua!G92+Salcedo!G92+'Villa Altagracia'!G92+'La Vega'!G92+Constanza!G92+Barahona!G92+Jimaní!G92+Pedernales!G92+' NEYBA'!G92+'Elías Piña'!G92+SC!G92+MOCA!G92+Dajabon!G92+MC!G92+STR!G92+LM!G92</f>
        <v>181</v>
      </c>
      <c r="H92" s="815">
        <f>SUM(F92:G92)</f>
        <v>181</v>
      </c>
      <c r="I92" s="815"/>
      <c r="J92" s="1"/>
      <c r="K92" s="2"/>
    </row>
    <row r="93" spans="2:12" ht="14.25" customHeight="1" thickTop="1" thickBot="1" x14ac:dyDescent="0.25">
      <c r="B93" s="1"/>
      <c r="C93" s="3"/>
      <c r="D93" s="2"/>
      <c r="E93" s="199" t="s">
        <v>139</v>
      </c>
      <c r="F93" s="200"/>
      <c r="G93" s="84">
        <f>'Puerto Plata'!G93+DN!G93+Santiago!G93+Mao!G93+SD!G93+MP!G93+SPM!G93+'EL SEIBO'!G93+'La Romana'!G93+'Higuey '!G93+'Hato Mayor'!G93+SJO!G93+Azua!G93+Baní!G93+Cotuí!G93+Bonao!G93+SFM!G93+Samaná!G93+Nagua!G93+Salcedo!G93+'Villa Altagracia'!G93+'La Vega'!G93+Constanza!G93+Barahona!G93+Jimaní!G93+Pedernales!G93+' NEYBA'!G93+'Elías Piña'!G93+SC!G93+MOCA!G93+Dajabon!G93+MC!G93+STR!G93+LM!G93</f>
        <v>7</v>
      </c>
      <c r="H93" s="815">
        <f>SUM(F93:G93)</f>
        <v>7</v>
      </c>
      <c r="I93" s="815"/>
      <c r="J93" s="1"/>
      <c r="K93" s="2"/>
    </row>
    <row r="94" spans="2:12" ht="14.25" customHeight="1" thickTop="1" thickBot="1" x14ac:dyDescent="0.25">
      <c r="B94" s="1"/>
      <c r="C94" s="10" t="s">
        <v>9</v>
      </c>
      <c r="D94" s="1"/>
      <c r="E94" s="968" t="s">
        <v>140</v>
      </c>
      <c r="F94" s="817"/>
      <c r="G94" s="84">
        <f>'Puerto Plata'!G94+DN!G94+Santiago!G94+Mao!G94+SD!G94+MP!G94+SPM!G94+'EL SEIBO'!G94+'La Romana'!G94+'Higuey '!G94+'Hato Mayor'!G94+SJO!G94+Azua!G94+Baní!G94+Cotuí!G94+Bonao!G94+SFM!G94+Samaná!G94+Nagua!G94+Salcedo!G94+'Villa Altagracia'!G94+'La Vega'!G94+Constanza!G94+Barahona!G94+Jimaní!G94+Pedernales!G94+' NEYBA'!G94+'Elías Piña'!G94+SC!G94+MOCA!G94+Dajabon!G94+MC!G94+STR!G94+LM!G94</f>
        <v>1</v>
      </c>
      <c r="H94" s="815">
        <f>SUM(F94:G94)</f>
        <v>1</v>
      </c>
      <c r="I94" s="815"/>
      <c r="J94" s="1"/>
      <c r="K94" s="2"/>
    </row>
    <row r="95" spans="2:12" ht="15" customHeight="1" thickTop="1" thickBot="1" x14ac:dyDescent="0.25">
      <c r="B95" s="1"/>
      <c r="C95" s="828" t="s">
        <v>141</v>
      </c>
      <c r="D95" s="829"/>
      <c r="E95" s="829"/>
      <c r="F95" s="829"/>
      <c r="G95" s="829"/>
      <c r="H95" s="830"/>
      <c r="I95" s="837" t="s">
        <v>0</v>
      </c>
      <c r="J95" s="838"/>
      <c r="K95" s="1"/>
      <c r="L95" s="59"/>
    </row>
    <row r="96" spans="2:12" ht="18" customHeight="1" thickTop="1" x14ac:dyDescent="0.2">
      <c r="B96" s="1"/>
      <c r="C96" s="831"/>
      <c r="D96" s="832"/>
      <c r="E96" s="832"/>
      <c r="F96" s="832"/>
      <c r="G96" s="832"/>
      <c r="H96" s="833"/>
      <c r="I96" s="771">
        <f>(I98+I137+I173+I211+I215+I218+I223+I227+I232+I237+I242)</f>
        <v>3987</v>
      </c>
      <c r="J96" s="772"/>
      <c r="K96" s="1"/>
      <c r="L96" s="59"/>
    </row>
    <row r="97" spans="2:15" ht="21" customHeight="1" thickBot="1" x14ac:dyDescent="0.25">
      <c r="B97" s="1"/>
      <c r="C97" s="834"/>
      <c r="D97" s="835"/>
      <c r="E97" s="835"/>
      <c r="F97" s="835"/>
      <c r="G97" s="835"/>
      <c r="H97" s="836"/>
      <c r="I97" s="773"/>
      <c r="J97" s="774"/>
      <c r="K97" s="1"/>
      <c r="L97" s="59"/>
    </row>
    <row r="98" spans="2:15" ht="15" customHeight="1" thickTop="1" thickBot="1" x14ac:dyDescent="0.25">
      <c r="B98" s="1"/>
      <c r="C98" s="137"/>
      <c r="D98" s="138">
        <v>7.1</v>
      </c>
      <c r="E98" s="139" t="s">
        <v>124</v>
      </c>
      <c r="F98" s="131"/>
      <c r="G98" s="131"/>
      <c r="H98" s="131"/>
      <c r="I98" s="807">
        <f>(I99+I105+I111+I117+I121+I125+I131)</f>
        <v>169</v>
      </c>
      <c r="J98" s="807"/>
      <c r="K98" s="1"/>
    </row>
    <row r="99" spans="2:15" ht="12.75" customHeight="1" thickTop="1" thickBot="1" x14ac:dyDescent="0.25">
      <c r="B99" s="1"/>
      <c r="C99" s="65"/>
      <c r="D99" s="65"/>
      <c r="E99" s="203" t="s">
        <v>85</v>
      </c>
      <c r="F99" s="140"/>
      <c r="G99" s="140"/>
      <c r="H99" s="140"/>
      <c r="I99" s="839">
        <f>(I100+I101+I102+I103+I104)</f>
        <v>10</v>
      </c>
      <c r="J99" s="840"/>
      <c r="K99" s="1"/>
    </row>
    <row r="100" spans="2:15" ht="12.75" customHeight="1" thickTop="1" thickBot="1" x14ac:dyDescent="0.25">
      <c r="B100" s="1"/>
      <c r="C100" s="2"/>
      <c r="D100" s="2"/>
      <c r="E100" s="141" t="s">
        <v>42</v>
      </c>
      <c r="F100" s="142"/>
      <c r="G100" s="142"/>
      <c r="H100" s="143"/>
      <c r="I100" s="966">
        <f>'Puerto Plata'!I100:J100+DN!I100+Santiago!I100+Mao!I100+SD!I100+MP!I100+SPM!I100+'EL SEIBO'!I100:J100+'La Romana'!I100:J100+'Higuey '!I100:J100+'Hato Mayor'!I100:J100+SJO!I100+Azua!I100+Baní!I100+Cotuí!I100+Bonao!I100+SFM!I100+Samaná!I100+Nagua!I100+Salcedo!I100+'Villa Altagracia'!I100:J100+'La Vega'!I100:J100+Constanza!I100+Barahona!I100+Jimaní!I100+Pedernales!I100+' NEYBA'!I100:J100+'Elías Piña'!I100:J100+SC!I100+MOCA!I100+Dajabon!I100+MC!I100+STR!I100+LM!I100</f>
        <v>8</v>
      </c>
      <c r="J100" s="966"/>
      <c r="K100" s="1"/>
    </row>
    <row r="101" spans="2:15" ht="15" customHeight="1" thickTop="1" thickBot="1" x14ac:dyDescent="0.25">
      <c r="B101" s="1"/>
      <c r="C101" s="2"/>
      <c r="D101" s="25"/>
      <c r="E101" s="144" t="s">
        <v>142</v>
      </c>
      <c r="F101" s="145"/>
      <c r="G101" s="145"/>
      <c r="H101" s="146"/>
      <c r="I101" s="966">
        <f>'Puerto Plata'!I101:J101+DN!I101+Santiago!I101+Mao!I101+SD!I101+MP!I101+SPM!I101+'EL SEIBO'!I101:J101+'La Romana'!I101:J101+'Higuey '!I101:J101+'Hato Mayor'!I101:J101+SJO!I101+Azua!I101+Baní!I101+Cotuí!I101+Bonao!I101+SFM!I101+Samaná!I101+Nagua!I101+Salcedo!I101+'Villa Altagracia'!I101:J101+'La Vega'!I101:J101+Constanza!I101+Barahona!I101+Jimaní!I101+Pedernales!I101+' NEYBA'!I101:J101+'Elías Piña'!I101:J101+SC!I101+MOCA!I101+Dajabon!I101+MC!I101+STR!I101+LM!I101</f>
        <v>0</v>
      </c>
      <c r="J101" s="966"/>
      <c r="K101" s="2"/>
    </row>
    <row r="102" spans="2:15" ht="15" customHeight="1" thickTop="1" thickBot="1" x14ac:dyDescent="0.25">
      <c r="B102" s="1"/>
      <c r="C102" s="2"/>
      <c r="D102" s="2"/>
      <c r="E102" s="144" t="s">
        <v>22</v>
      </c>
      <c r="F102" s="145"/>
      <c r="G102" s="145"/>
      <c r="H102" s="146"/>
      <c r="I102" s="966">
        <f>'Puerto Plata'!I102:J102+DN!I102+Santiago!I102+Mao!I102+SD!I102+MP!I102+SPM!I102+'EL SEIBO'!I102:J102+'La Romana'!I102:J102+'Higuey '!I102:J102+'Hato Mayor'!I102:J102+SJO!I102+Azua!I102+Baní!I102+Cotuí!I102+Bonao!I102+SFM!I102+Samaná!I102+Nagua!I102+Salcedo!I102+'Villa Altagracia'!I102:J102+'La Vega'!I102:J102+Constanza!I102+Barahona!I102+Jimaní!I102+Pedernales!I102+' NEYBA'!I102:J102+'Elías Piña'!I102:J102+SC!I102+MOCA!I102+Dajabon!I102+MC!I102+STR!I102+LM!I102</f>
        <v>0</v>
      </c>
      <c r="J102" s="966"/>
      <c r="K102" s="2"/>
    </row>
    <row r="103" spans="2:15" ht="15" customHeight="1" thickTop="1" thickBot="1" x14ac:dyDescent="0.25">
      <c r="B103" s="1"/>
      <c r="C103" s="2"/>
      <c r="D103" s="2"/>
      <c r="E103" s="144" t="s">
        <v>21</v>
      </c>
      <c r="F103" s="145"/>
      <c r="G103" s="145"/>
      <c r="H103" s="146"/>
      <c r="I103" s="966">
        <f>'Puerto Plata'!I103:J103+DN!I103+Santiago!I103+Mao!I103+SD!I103+MP!I103+SPM!I103+'EL SEIBO'!I103:J103+'La Romana'!I103:J103+'Higuey '!I103:J103+'Hato Mayor'!I103:J103+SJO!I103+Azua!I103+Baní!I103+Cotuí!I103+Bonao!I103+SFM!I103+Samaná!I103+Nagua!I103+Salcedo!I103+'Villa Altagracia'!I103:J103+'La Vega'!I103:J103+Constanza!I103+Barahona!I103+Jimaní!I103+Pedernales!I103+' NEYBA'!I103:J103+'Elías Piña'!I103:J103+SC!I103+MOCA!I103+Dajabon!I103+MC!I103+STR!I103+LM!I103</f>
        <v>0</v>
      </c>
      <c r="J103" s="966"/>
      <c r="K103" s="2"/>
    </row>
    <row r="104" spans="2:15" ht="15" customHeight="1" thickTop="1" thickBot="1" x14ac:dyDescent="0.25">
      <c r="B104" s="1"/>
      <c r="C104" s="2"/>
      <c r="D104" s="2"/>
      <c r="E104" s="147" t="s">
        <v>143</v>
      </c>
      <c r="F104" s="137"/>
      <c r="G104" s="137"/>
      <c r="H104" s="137"/>
      <c r="I104" s="966">
        <f>'Puerto Plata'!I104:J104+DN!I104+Santiago!I104+Mao!I104+SD!I104+MP!I104+SPM!I104+'EL SEIBO'!I104:J104+'La Romana'!I104:J104+'Higuey '!I104:J104+'Hato Mayor'!I104:J104+SJO!I104+Azua!I104+Baní!I104+Cotuí!I104+Bonao!I104+SFM!I104+Samaná!I104+Nagua!I104+Salcedo!I104+'Villa Altagracia'!I104:J104+'La Vega'!I104:J104+Constanza!I104+Barahona!I104+Jimaní!I104+Pedernales!I104+' NEYBA'!I104:J104+'Elías Piña'!I104:J104+SC!I104+MOCA!I104+Dajabon!I104+MC!I104+STR!I104+LM!I104</f>
        <v>2</v>
      </c>
      <c r="J104" s="966"/>
      <c r="K104" s="2"/>
    </row>
    <row r="105" spans="2:15" ht="13.5" customHeight="1" thickTop="1" thickBot="1" x14ac:dyDescent="0.25">
      <c r="B105" s="1"/>
      <c r="C105" s="2"/>
      <c r="D105" s="2"/>
      <c r="E105" s="204" t="s">
        <v>29</v>
      </c>
      <c r="F105" s="148"/>
      <c r="G105" s="148"/>
      <c r="H105" s="148"/>
      <c r="I105" s="815">
        <f>SUM(I106:J110)</f>
        <v>41</v>
      </c>
      <c r="J105" s="815"/>
      <c r="K105" s="2"/>
    </row>
    <row r="106" spans="2:15" ht="13.5" customHeight="1" thickTop="1" thickBot="1" x14ac:dyDescent="0.25">
      <c r="B106" s="1"/>
      <c r="C106" s="2"/>
      <c r="D106" s="25"/>
      <c r="E106" s="141" t="s">
        <v>42</v>
      </c>
      <c r="F106" s="142"/>
      <c r="G106" s="142"/>
      <c r="H106" s="143"/>
      <c r="I106" s="966">
        <f>'Puerto Plata'!I106:J106+DN!I106+Santiago!I106+Mao!I106+SD!I106+MP!I106+SPM!I106+'EL SEIBO'!I106:J106+'La Romana'!I106:J106+'Higuey '!I106:J106+'Hato Mayor'!I106:J106+SJO!I106+Azua!I106+Baní!I106+Cotuí!I106+Bonao!I106+SFM!I106+Samaná!I106+Nagua!I106+Salcedo!I106+'Villa Altagracia'!I106:J106+'La Vega'!I106:J106+Constanza!I106+Barahona!I106+Jimaní!I106+Pedernales!I106+' NEYBA'!I106:J106+'Elías Piña'!I106:J106+SC!I106+MOCA!I106+Dajabon!I106+MC!I106+STR!I106+LM!I106</f>
        <v>26</v>
      </c>
      <c r="J106" s="966"/>
      <c r="K106" s="2"/>
      <c r="L106" s="59"/>
    </row>
    <row r="107" spans="2:15" ht="14.25" thickTop="1" thickBot="1" x14ac:dyDescent="0.25">
      <c r="B107" s="1"/>
      <c r="C107" s="2"/>
      <c r="D107" s="25"/>
      <c r="E107" s="144" t="s">
        <v>142</v>
      </c>
      <c r="F107" s="145"/>
      <c r="G107" s="145"/>
      <c r="H107" s="146"/>
      <c r="I107" s="966">
        <f>'Puerto Plata'!I107:J107+DN!I107+Santiago!I107+Mao!I107+SD!I107+MP!I107+SPM!I107+'EL SEIBO'!I107:J107+'La Romana'!I107:J107+'Higuey '!I107:J107+'Hato Mayor'!I107:J107+SJO!I107+Azua!I107+Baní!I107+Cotuí!I107+Bonao!I107+SFM!I107+Samaná!I107+Nagua!I107+Salcedo!I107+'Villa Altagracia'!I107:J107+'La Vega'!I107:J107+Constanza!I107+Barahona!I107+Jimaní!I107+Pedernales!I107+' NEYBA'!I107:J107+'Elías Piña'!I107:J107+SC!I107+MOCA!I107+Dajabon!I107+MC!I107+STR!I107+LM!I107</f>
        <v>0</v>
      </c>
      <c r="J107" s="966"/>
      <c r="K107" s="2"/>
      <c r="L107" s="59"/>
    </row>
    <row r="108" spans="2:15" ht="14.25" thickTop="1" thickBot="1" x14ac:dyDescent="0.25">
      <c r="B108" s="1"/>
      <c r="C108" s="2"/>
      <c r="D108" s="25"/>
      <c r="E108" s="144" t="s">
        <v>22</v>
      </c>
      <c r="F108" s="145"/>
      <c r="G108" s="145"/>
      <c r="H108" s="146"/>
      <c r="I108" s="966">
        <f>'Puerto Plata'!I108:J108+DN!I108+Santiago!I108+Mao!I108+SD!I108+MP!I108+SPM!I108+'EL SEIBO'!I108:J108+'La Romana'!I108:J108+'Higuey '!I108:J108+'Hato Mayor'!I108:J108+SJO!I108+Azua!I108+Baní!I108+Cotuí!I108+Bonao!I108+SFM!I108+Samaná!I108+Nagua!I108+Salcedo!I108+'Villa Altagracia'!I108:J108+'La Vega'!I108:J108+Constanza!I108+Barahona!I108+Jimaní!I108+Pedernales!I108+' NEYBA'!I108:J108+'Elías Piña'!I108:J108+SC!I108+MOCA!I108+Dajabon!I108+MC!I108+STR!I108+LM!I108</f>
        <v>8</v>
      </c>
      <c r="J108" s="966"/>
      <c r="K108" s="2"/>
      <c r="L108" s="59"/>
    </row>
    <row r="109" spans="2:15" ht="14.25" thickTop="1" thickBot="1" x14ac:dyDescent="0.25">
      <c r="B109" s="1"/>
      <c r="C109" s="2"/>
      <c r="D109" s="25"/>
      <c r="E109" s="144" t="s">
        <v>21</v>
      </c>
      <c r="F109" s="145"/>
      <c r="G109" s="145"/>
      <c r="H109" s="146"/>
      <c r="I109" s="966">
        <f>'Puerto Plata'!I109:J109+DN!I109+Santiago!I109+Mao!I109+SD!I109+MP!I109+SPM!I109+'EL SEIBO'!I109:J109+'La Romana'!I109:J109+'Higuey '!I109:J109+'Hato Mayor'!I109:J109+SJO!I109+Azua!I109+Baní!I109+Cotuí!I109+Bonao!I109+SFM!I109+Samaná!I109+Nagua!I109+Salcedo!I109+'Villa Altagracia'!I109:J109+'La Vega'!I109:J109+Constanza!I109+Barahona!I109+Jimaní!I109+Pedernales!I109+' NEYBA'!I109:J109+'Elías Piña'!I109:J109+SC!I109+MOCA!I109+Dajabon!I109+MC!I109+STR!I109+LM!I109</f>
        <v>7</v>
      </c>
      <c r="J109" s="966"/>
      <c r="K109" s="2"/>
      <c r="L109" s="59"/>
    </row>
    <row r="110" spans="2:15" ht="14.25" thickTop="1" thickBot="1" x14ac:dyDescent="0.25">
      <c r="B110" s="1"/>
      <c r="C110" s="2"/>
      <c r="D110" s="25"/>
      <c r="E110" s="205" t="s">
        <v>143</v>
      </c>
      <c r="F110" s="173"/>
      <c r="G110" s="173"/>
      <c r="H110" s="174"/>
      <c r="I110" s="966">
        <f>'Puerto Plata'!I110:J110+DN!I110+Santiago!I110+Mao!I110+SD!I110+MP!I110+SPM!I110+'EL SEIBO'!I110:J110+'La Romana'!I110:J110+'Higuey '!I110:J110+'Hato Mayor'!I110:J110+SJO!I110+Azua!I110+Baní!I110+Cotuí!I110+Bonao!I110+SFM!I110+Samaná!I110+Nagua!I110+Salcedo!I110+'Villa Altagracia'!I110:J110+'La Vega'!I110:J110+Constanza!I110+Barahona!I110+Jimaní!I110+Pedernales!I110+' NEYBA'!I110:J110+'Elías Piña'!I110:J110+SC!I110+MOCA!I110+Dajabon!I110+MC!I110+STR!I110+LM!I110</f>
        <v>0</v>
      </c>
      <c r="J110" s="966"/>
      <c r="K110" s="2"/>
      <c r="L110" s="59"/>
    </row>
    <row r="111" spans="2:15" ht="14.25" thickTop="1" thickBot="1" x14ac:dyDescent="0.25">
      <c r="B111" s="1"/>
      <c r="C111" s="2"/>
      <c r="D111" s="25"/>
      <c r="E111" s="206" t="s">
        <v>86</v>
      </c>
      <c r="F111" s="148"/>
      <c r="G111" s="148"/>
      <c r="H111" s="153"/>
      <c r="I111" s="841">
        <f>(I112+I113+I114+I115+I116)</f>
        <v>1</v>
      </c>
      <c r="J111" s="842"/>
      <c r="K111" s="2"/>
      <c r="L111" s="59"/>
      <c r="O111" s="56"/>
    </row>
    <row r="112" spans="2:15" ht="14.25" thickTop="1" thickBot="1" x14ac:dyDescent="0.25">
      <c r="B112" s="1"/>
      <c r="C112" s="2"/>
      <c r="D112" s="25"/>
      <c r="E112" s="141" t="s">
        <v>42</v>
      </c>
      <c r="F112" s="142"/>
      <c r="G112" s="142"/>
      <c r="H112" s="143"/>
      <c r="I112" s="966">
        <f>'Puerto Plata'!I112:J112+DN!I112+Santiago!I112+Mao!I112+SD!I112+MP!I112+SPM!I112+'EL SEIBO'!I112:J112+'La Romana'!I112:J112+'Higuey '!I112:J112+'Hato Mayor'!I112:J112+SJO!I112+Azua!I112+Baní!I112+Cotuí!I112+Bonao!I112+SFM!I112+Samaná!I112+Nagua!I112+Salcedo!I112+'Villa Altagracia'!I112:J112+'La Vega'!I112:J112+Constanza!I112+Barahona!I112+Jimaní!I112+Pedernales!I112+' NEYBA'!I112:J112+'Elías Piña'!I112:J112+SC!I112+MOCA!I112+Dajabon!I112+MC!I112+STR!I112+LM!I112</f>
        <v>0</v>
      </c>
      <c r="J112" s="966"/>
      <c r="K112" s="2"/>
      <c r="L112" s="59"/>
      <c r="O112" s="56"/>
    </row>
    <row r="113" spans="2:15" ht="14.25" thickTop="1" thickBot="1" x14ac:dyDescent="0.25">
      <c r="B113" s="1"/>
      <c r="C113" s="2"/>
      <c r="D113" s="25"/>
      <c r="E113" s="144" t="s">
        <v>142</v>
      </c>
      <c r="F113" s="145"/>
      <c r="G113" s="145"/>
      <c r="H113" s="146"/>
      <c r="I113" s="966">
        <f>'Puerto Plata'!I113:J113+DN!I113+Santiago!I113+Mao!I113+SD!I113+MP!I113+SPM!I113+'EL SEIBO'!I113:J113+'La Romana'!I113:J113+'Higuey '!I113:J113+'Hato Mayor'!I113:J113+SJO!I113+Azua!I113+Baní!I113+Cotuí!I113+Bonao!I113+SFM!I113+Samaná!I113+Nagua!I113+Salcedo!I113+'Villa Altagracia'!I113:J113+'La Vega'!I113:J113+Constanza!I113+Barahona!I113+Jimaní!I113+Pedernales!I113+' NEYBA'!I113:J113+'Elías Piña'!I113:J113+SC!I113+MOCA!I113+Dajabon!I113+MC!I113+STR!I113+LM!I113</f>
        <v>0</v>
      </c>
      <c r="J113" s="966"/>
      <c r="K113" s="2"/>
      <c r="L113" s="59"/>
      <c r="O113" s="56"/>
    </row>
    <row r="114" spans="2:15" ht="14.25" thickTop="1" thickBot="1" x14ac:dyDescent="0.25">
      <c r="B114" s="1"/>
      <c r="C114" s="2"/>
      <c r="D114" s="25"/>
      <c r="E114" s="144" t="s">
        <v>22</v>
      </c>
      <c r="F114" s="145"/>
      <c r="G114" s="145"/>
      <c r="H114" s="146"/>
      <c r="I114" s="966">
        <f>'Puerto Plata'!I114:J114+DN!I114+Santiago!I114+Mao!I114+SD!I114+MP!I114+SPM!I114+'EL SEIBO'!I114:J114+'La Romana'!I114:J114+'Higuey '!I114:J114+'Hato Mayor'!I114:J114+SJO!I114+Azua!I114+Baní!I114+Cotuí!I114+Bonao!I114+SFM!I114+Samaná!I114+Nagua!I114+Salcedo!I114+'Villa Altagracia'!I114:J114+'La Vega'!I114:J114+Constanza!I114+Barahona!I114+Jimaní!I114+Pedernales!I114+' NEYBA'!I114:J114+'Elías Piña'!I114:J114+SC!I114+MOCA!I114+Dajabon!I114+MC!I114+STR!I114+LM!I114</f>
        <v>0</v>
      </c>
      <c r="J114" s="966"/>
      <c r="K114" s="2"/>
      <c r="L114" s="59"/>
      <c r="O114" s="56"/>
    </row>
    <row r="115" spans="2:15" ht="14.25" thickTop="1" thickBot="1" x14ac:dyDescent="0.25">
      <c r="B115" s="1"/>
      <c r="C115" s="2"/>
      <c r="D115" s="25"/>
      <c r="E115" s="144" t="s">
        <v>21</v>
      </c>
      <c r="F115" s="145"/>
      <c r="G115" s="145"/>
      <c r="H115" s="146"/>
      <c r="I115" s="966">
        <f>'Puerto Plata'!I115:J115+DN!I115+Santiago!I115+Mao!I115+SD!I115+MP!I115+SPM!I115+'EL SEIBO'!I115:J115+'La Romana'!I115:J115+'Higuey '!I115:J115+'Hato Mayor'!I115:J115+SJO!I115+Azua!I115+Baní!I115+Cotuí!I115+Bonao!I115+SFM!I115+Samaná!I115+Nagua!I115+Salcedo!I115+'Villa Altagracia'!I115:J115+'La Vega'!I115:J115+Constanza!I115+Barahona!I115+Jimaní!I115+Pedernales!I115+' NEYBA'!I115:J115+'Elías Piña'!I115:J115+SC!I115+MOCA!I115+Dajabon!I115+MC!I115+STR!I115+LM!I115</f>
        <v>1</v>
      </c>
      <c r="J115" s="966"/>
      <c r="K115" s="2"/>
      <c r="L115" s="59"/>
      <c r="O115" s="56"/>
    </row>
    <row r="116" spans="2:15" ht="14.25" thickTop="1" thickBot="1" x14ac:dyDescent="0.25">
      <c r="B116" s="1"/>
      <c r="C116" s="2"/>
      <c r="D116" s="25"/>
      <c r="E116" s="147" t="s">
        <v>143</v>
      </c>
      <c r="F116" s="137"/>
      <c r="G116" s="137"/>
      <c r="H116" s="137"/>
      <c r="I116" s="966">
        <f>'Puerto Plata'!I116:J116+DN!I116+Santiago!I116+Mao!I116+SD!I116+MP!I116+SPM!I116+'EL SEIBO'!I116:J116+'La Romana'!I116:J116+'Higuey '!I116:J116+'Hato Mayor'!I116:J116+SJO!I116+Azua!I116+Baní!I116+Cotuí!I116+Bonao!I116+SFM!I116+Samaná!I116+Nagua!I116+Salcedo!I116+'Villa Altagracia'!I116:J116+'La Vega'!I116:J116+Constanza!I116+Barahona!I116+Jimaní!I116+Pedernales!I116+' NEYBA'!I116:J116+'Elías Piña'!I116:J116+SC!I116+MOCA!I116+Dajabon!I116+MC!I116+STR!I116+LM!I116</f>
        <v>0</v>
      </c>
      <c r="J116" s="966"/>
      <c r="K116" s="2"/>
      <c r="L116" s="59"/>
      <c r="O116" s="56"/>
    </row>
    <row r="117" spans="2:15" ht="14.25" thickTop="1" thickBot="1" x14ac:dyDescent="0.25">
      <c r="B117" s="1"/>
      <c r="C117" s="2"/>
      <c r="D117" s="25"/>
      <c r="E117" s="206" t="s">
        <v>88</v>
      </c>
      <c r="F117" s="148"/>
      <c r="G117" s="148"/>
      <c r="H117" s="153"/>
      <c r="I117" s="841">
        <f>I119+I120+I118</f>
        <v>11</v>
      </c>
      <c r="J117" s="842"/>
      <c r="K117" s="2"/>
      <c r="L117" s="59"/>
      <c r="O117" s="56"/>
    </row>
    <row r="118" spans="2:15" ht="14.25" thickTop="1" thickBot="1" x14ac:dyDescent="0.25">
      <c r="B118" s="1"/>
      <c r="C118" s="2"/>
      <c r="D118" s="25"/>
      <c r="E118" s="149" t="s">
        <v>144</v>
      </c>
      <c r="F118" s="150"/>
      <c r="G118" s="150"/>
      <c r="H118" s="150"/>
      <c r="I118" s="966">
        <f>'Puerto Plata'!I118:J118+DN!I118+Santiago!I118+Mao!I118+SD!I118+MP!I118+SPM!I118+'EL SEIBO'!I118:J118+'La Romana'!I118:J118+'Higuey '!I118:J118+'Hato Mayor'!I118:J118+SJO!I118+Azua!I118+Baní!I118+Cotuí!I118+Bonao!I118+SFM!I118+Samaná!I118+Nagua!I118+Salcedo!I118+'Villa Altagracia'!I118:J118+'La Vega'!I118:J118+Constanza!I118+Barahona!I118+Jimaní!I118+Pedernales!I118+' NEYBA'!I118:J118+'Elías Piña'!I118:J118+SC!I118+MOCA!I118+Dajabon!I118+MC!I118+STR!I118+LM!I118</f>
        <v>5</v>
      </c>
      <c r="J118" s="966"/>
      <c r="K118" s="2"/>
      <c r="L118" s="59"/>
      <c r="O118" s="56"/>
    </row>
    <row r="119" spans="2:15" ht="14.25" thickTop="1" thickBot="1" x14ac:dyDescent="0.25">
      <c r="B119" s="1"/>
      <c r="C119" s="2"/>
      <c r="D119" s="25"/>
      <c r="E119" s="149" t="s">
        <v>46</v>
      </c>
      <c r="F119" s="152"/>
      <c r="G119" s="152"/>
      <c r="H119" s="152"/>
      <c r="I119" s="966">
        <f>'Puerto Plata'!I119:J119+DN!I119+Santiago!I119+Mao!I119+SD!I119+MP!I119+SPM!I119+'EL SEIBO'!I119:J119+'La Romana'!I119:J119+'Higuey '!I119:J119+'Hato Mayor'!I119:J119+SJO!I119+Azua!I119+Baní!I119+Cotuí!I119+Bonao!I119+SFM!I119+Samaná!I119+Nagua!I119+Salcedo!I119+'Villa Altagracia'!I119:J119+'La Vega'!I119:J119+Constanza!I119+Barahona!I119+Jimaní!I119+Pedernales!I119+' NEYBA'!I119:J119+'Elías Piña'!I119:J119+SC!I119+MOCA!I119+Dajabon!I119+MC!I119+STR!I119+LM!I119</f>
        <v>0</v>
      </c>
      <c r="J119" s="966"/>
      <c r="K119" s="2"/>
      <c r="L119" s="59"/>
      <c r="O119" s="56"/>
    </row>
    <row r="120" spans="2:15" ht="14.25" thickTop="1" thickBot="1" x14ac:dyDescent="0.25">
      <c r="B120" s="1"/>
      <c r="C120" s="2"/>
      <c r="D120" s="25"/>
      <c r="E120" s="141" t="s">
        <v>45</v>
      </c>
      <c r="F120" s="152"/>
      <c r="G120" s="152"/>
      <c r="H120" s="154"/>
      <c r="I120" s="966">
        <f>'Puerto Plata'!I120:J120+DN!I120+Santiago!I120+Mao!I120+SD!I120+MP!I120+SPM!I120+'EL SEIBO'!I120:J120+'La Romana'!I120:J120+'Higuey '!I120:J120+'Hato Mayor'!I120:J120+SJO!I120+Azua!I120+Baní!I120+Cotuí!I120+Bonao!I120+SFM!I120+Samaná!I120+Nagua!I120+Salcedo!I120+'Villa Altagracia'!I120:J120+'La Vega'!I120:J120+Constanza!I120+Barahona!I120+Jimaní!I120+Pedernales!I120+' NEYBA'!I120:J120+'Elías Piña'!I120:J120+SC!I120+MOCA!I120+Dajabon!I120+MC!I120+STR!I120+LM!I120</f>
        <v>6</v>
      </c>
      <c r="J120" s="966"/>
      <c r="K120" s="2"/>
      <c r="L120" s="59"/>
      <c r="O120" s="56"/>
    </row>
    <row r="121" spans="2:15" ht="14.25" thickTop="1" thickBot="1" x14ac:dyDescent="0.25">
      <c r="B121" s="1"/>
      <c r="C121" s="2"/>
      <c r="D121" s="25"/>
      <c r="E121" s="206" t="s">
        <v>89</v>
      </c>
      <c r="F121" s="148"/>
      <c r="G121" s="148"/>
      <c r="H121" s="148"/>
      <c r="I121" s="841">
        <f>I123+I124+I122</f>
        <v>0</v>
      </c>
      <c r="J121" s="842"/>
      <c r="K121" s="2"/>
      <c r="L121" s="59"/>
    </row>
    <row r="122" spans="2:15" ht="14.25" thickTop="1" thickBot="1" x14ac:dyDescent="0.25">
      <c r="B122" s="1"/>
      <c r="C122" s="2"/>
      <c r="D122" s="25"/>
      <c r="E122" s="149" t="s">
        <v>47</v>
      </c>
      <c r="F122" s="150"/>
      <c r="G122" s="150"/>
      <c r="H122" s="150"/>
      <c r="I122" s="966">
        <f>'Puerto Plata'!I122:J122+DN!I122+Santiago!I122+Mao!I122+SD!I122+MP!I122+SPM!I122+'EL SEIBO'!I122:J122+'La Romana'!I122:J122+'Higuey '!I122:J122+'Hato Mayor'!I122:J122+SJO!I122+Azua!I122+Baní!I122+Cotuí!I122+Bonao!I122+SFM!I122+Samaná!I122+Nagua!I122+Salcedo!I122+'Villa Altagracia'!I122:J122+'La Vega'!I122:J122+Constanza!I122+Barahona!I122+Jimaní!I122+Pedernales!I122+' NEYBA'!I122:J122+'Elías Piña'!I122:J122+SC!I122+MOCA!I122+Dajabon!I122+MC!I122+STR!I122+LM!I122</f>
        <v>0</v>
      </c>
      <c r="J122" s="966"/>
      <c r="K122" s="2"/>
      <c r="L122" s="59"/>
    </row>
    <row r="123" spans="2:15" ht="14.25" thickTop="1" thickBot="1" x14ac:dyDescent="0.25">
      <c r="B123" s="1"/>
      <c r="C123" s="2"/>
      <c r="D123" s="25"/>
      <c r="E123" s="149" t="s">
        <v>46</v>
      </c>
      <c r="F123" s="152"/>
      <c r="G123" s="152"/>
      <c r="H123" s="152"/>
      <c r="I123" s="966">
        <f>'Puerto Plata'!I123:J123+DN!I123+Santiago!I123+Mao!I123+SD!I123+MP!I123+SPM!I123+'EL SEIBO'!I123:J123+'La Romana'!I123:J123+'Higuey '!I123:J123+'Hato Mayor'!I123:J123+SJO!I123+Azua!I123+Baní!I123+Cotuí!I123+Bonao!I123+SFM!I123+Samaná!I123+Nagua!I123+Salcedo!I123+'Villa Altagracia'!I123:J123+'La Vega'!I123:J123+Constanza!I123+Barahona!I123+Jimaní!I123+Pedernales!I123+' NEYBA'!I123:J123+'Elías Piña'!I123:J123+SC!I123+MOCA!I123+Dajabon!I123+MC!I123+STR!I123+LM!I123</f>
        <v>0</v>
      </c>
      <c r="J123" s="966"/>
      <c r="K123" s="2"/>
      <c r="L123" s="59"/>
    </row>
    <row r="124" spans="2:15" ht="14.25" thickTop="1" thickBot="1" x14ac:dyDescent="0.25">
      <c r="B124" s="1"/>
      <c r="C124" s="2"/>
      <c r="D124" s="25"/>
      <c r="E124" s="141" t="s">
        <v>45</v>
      </c>
      <c r="F124" s="152"/>
      <c r="G124" s="152"/>
      <c r="H124" s="154"/>
      <c r="I124" s="966">
        <f>'Puerto Plata'!I124:J124+DN!I124+Santiago!I124+Mao!I124+SD!I124+MP!I124+SPM!I124+'EL SEIBO'!I124:J124+'La Romana'!I124:J124+'Higuey '!I124:J124+'Hato Mayor'!I124:J124+SJO!I124+Azua!I124+Baní!I124+Cotuí!I124+Bonao!I124+SFM!I124+Samaná!I124+Nagua!I124+Salcedo!I124+'Villa Altagracia'!I124:J124+'La Vega'!I124:J124+Constanza!I124+Barahona!I124+Jimaní!I124+Pedernales!I124+' NEYBA'!I124:J124+'Elías Piña'!I124:J124+SC!I124+MOCA!I124+Dajabon!I124+MC!I124+STR!I124+LM!I124</f>
        <v>0</v>
      </c>
      <c r="J124" s="966"/>
      <c r="K124" s="2"/>
      <c r="L124" s="59"/>
    </row>
    <row r="125" spans="2:15" ht="14.25" thickTop="1" thickBot="1" x14ac:dyDescent="0.25">
      <c r="B125" s="1"/>
      <c r="C125" s="2"/>
      <c r="D125" s="25"/>
      <c r="E125" s="206" t="s">
        <v>90</v>
      </c>
      <c r="F125" s="148"/>
      <c r="G125" s="148"/>
      <c r="H125" s="148"/>
      <c r="I125" s="815">
        <f>(I126+I127+I128+I129+I130)</f>
        <v>43</v>
      </c>
      <c r="J125" s="815"/>
      <c r="K125" s="2"/>
      <c r="L125" s="59"/>
    </row>
    <row r="126" spans="2:15" ht="14.25" thickTop="1" thickBot="1" x14ac:dyDescent="0.25">
      <c r="B126" s="1"/>
      <c r="C126" s="2"/>
      <c r="D126" s="25"/>
      <c r="E126" s="141" t="s">
        <v>42</v>
      </c>
      <c r="F126" s="142"/>
      <c r="G126" s="142"/>
      <c r="H126" s="143"/>
      <c r="I126" s="966">
        <f>'Puerto Plata'!I126:J126+DN!I126+Santiago!I126+Mao!I126+SD!I126+MP!I126+SPM!I126+'EL SEIBO'!I126:J126+'La Romana'!I126:J126+'Higuey '!I126:J126+'Hato Mayor'!I126:J126+SJO!I126+Azua!I126+Baní!I126+Cotuí!I126+Bonao!I126+SFM!I126+Samaná!I126+Nagua!I126+Salcedo!I126+'Villa Altagracia'!I126:J126+'La Vega'!I126:J126+Constanza!I126+Barahona!I126+Jimaní!I126+Pedernales!I126+' NEYBA'!I126:J126+'Elías Piña'!I126:J126+SC!I126+MOCA!I126+Dajabon!I126+MC!I126+STR!I126+LM!I126</f>
        <v>18</v>
      </c>
      <c r="J126" s="966"/>
      <c r="K126" s="2"/>
      <c r="L126" s="59"/>
    </row>
    <row r="127" spans="2:15" ht="14.25" thickTop="1" thickBot="1" x14ac:dyDescent="0.25">
      <c r="B127" s="1"/>
      <c r="C127" s="2"/>
      <c r="D127" s="25"/>
      <c r="E127" s="144" t="s">
        <v>142</v>
      </c>
      <c r="F127" s="145"/>
      <c r="G127" s="145"/>
      <c r="H127" s="146"/>
      <c r="I127" s="966">
        <f>'Puerto Plata'!I127:J127+DN!I127+Santiago!I127+Mao!I127+SD!I127+MP!I127+SPM!I127+'EL SEIBO'!I127:J127+'La Romana'!I127:J127+'Higuey '!I127:J127+'Hato Mayor'!I127:J127+SJO!I127+Azua!I127+Baní!I127+Cotuí!I127+Bonao!I127+SFM!I127+Samaná!I127+Nagua!I127+Salcedo!I127+'Villa Altagracia'!I127:J127+'La Vega'!I127:J127+Constanza!I127+Barahona!I127+Jimaní!I127+Pedernales!I127+' NEYBA'!I127:J127+'Elías Piña'!I127:J127+SC!I127+MOCA!I127+Dajabon!I127+MC!I127+STR!I127+LM!I127</f>
        <v>0</v>
      </c>
      <c r="J127" s="966"/>
      <c r="K127" s="2"/>
      <c r="L127" s="59"/>
    </row>
    <row r="128" spans="2:15" ht="14.25" thickTop="1" thickBot="1" x14ac:dyDescent="0.25">
      <c r="B128" s="1"/>
      <c r="C128" s="2"/>
      <c r="D128" s="25"/>
      <c r="E128" s="144" t="s">
        <v>22</v>
      </c>
      <c r="F128" s="145"/>
      <c r="G128" s="145"/>
      <c r="H128" s="146"/>
      <c r="I128" s="966">
        <f>'Puerto Plata'!I128:J128+DN!I128+Santiago!I128+Mao!I128+SD!I128+MP!I128+SPM!I128+'EL SEIBO'!I128:J128+'La Romana'!I128:J128+'Higuey '!I128:J128+'Hato Mayor'!I128:J128+SJO!I128+Azua!I128+Baní!I128+Cotuí!I128+Bonao!I128+SFM!I128+Samaná!I128+Nagua!I128+Salcedo!I128+'Villa Altagracia'!I128:J128+'La Vega'!I128:J128+Constanza!I128+Barahona!I128+Jimaní!I128+Pedernales!I128+' NEYBA'!I128:J128+'Elías Piña'!I128:J128+SC!I128+MOCA!I128+Dajabon!I128+MC!I128+STR!I128+LM!I128</f>
        <v>4</v>
      </c>
      <c r="J128" s="966"/>
      <c r="K128" s="2"/>
      <c r="L128" s="59"/>
    </row>
    <row r="129" spans="2:14" ht="14.25" thickTop="1" thickBot="1" x14ac:dyDescent="0.25">
      <c r="B129" s="1"/>
      <c r="C129" s="2"/>
      <c r="D129" s="25"/>
      <c r="E129" s="144" t="s">
        <v>21</v>
      </c>
      <c r="F129" s="145"/>
      <c r="G129" s="145"/>
      <c r="H129" s="146"/>
      <c r="I129" s="966">
        <f>'Puerto Plata'!I129:J129+DN!I129+Santiago!I129+Mao!I129+SD!I129+MP!I129+SPM!I129+'EL SEIBO'!I129:J129+'La Romana'!I129:J129+'Higuey '!I129:J129+'Hato Mayor'!I129:J129+SJO!I129+Azua!I129+Baní!I129+Cotuí!I129+Bonao!I129+SFM!I129+Samaná!I129+Nagua!I129+Salcedo!I129+'Villa Altagracia'!I129:J129+'La Vega'!I129:J129+Constanza!I129+Barahona!I129+Jimaní!I129+Pedernales!I129+' NEYBA'!I129:J129+'Elías Piña'!I129:J129+SC!I129+MOCA!I129+Dajabon!I129+MC!I129+STR!I129+LM!I129</f>
        <v>19</v>
      </c>
      <c r="J129" s="966"/>
      <c r="K129" s="2"/>
      <c r="L129" s="59"/>
    </row>
    <row r="130" spans="2:14" ht="14.25" thickTop="1" thickBot="1" x14ac:dyDescent="0.25">
      <c r="B130" s="1"/>
      <c r="C130" s="2"/>
      <c r="D130" s="25"/>
      <c r="E130" s="147" t="s">
        <v>143</v>
      </c>
      <c r="F130" s="137"/>
      <c r="G130" s="137"/>
      <c r="H130" s="137"/>
      <c r="I130" s="966">
        <f>'Puerto Plata'!I130:J130+DN!I130+Santiago!I130+Mao!I130+SD!I130+MP!I130+SPM!I130+'EL SEIBO'!I130:J130+'La Romana'!I130:J130+'Higuey '!I130:J130+'Hato Mayor'!I130:J130+SJO!I130+Azua!I130+Baní!I130+Cotuí!I130+Bonao!I130+SFM!I130+Samaná!I130+Nagua!I130+Salcedo!I130+'Villa Altagracia'!I130:J130+'La Vega'!I130:J130+Constanza!I130+Barahona!I130+Jimaní!I130+Pedernales!I130+' NEYBA'!I130:J130+'Elías Piña'!I130:J130+SC!I130+MOCA!I130+Dajabon!I130+MC!I130+STR!I130+LM!I130</f>
        <v>2</v>
      </c>
      <c r="J130" s="966"/>
      <c r="K130" s="2"/>
      <c r="L130" s="59"/>
    </row>
    <row r="131" spans="2:14" ht="14.25" thickTop="1" thickBot="1" x14ac:dyDescent="0.25">
      <c r="B131" s="1"/>
      <c r="C131" s="2"/>
      <c r="D131" s="25"/>
      <c r="E131" s="207" t="s">
        <v>87</v>
      </c>
      <c r="F131" s="148"/>
      <c r="G131" s="148"/>
      <c r="H131" s="148"/>
      <c r="I131" s="815">
        <f>(I132+I133++I134+I135+I136)</f>
        <v>63</v>
      </c>
      <c r="J131" s="815"/>
      <c r="K131" s="2"/>
      <c r="L131" s="59"/>
    </row>
    <row r="132" spans="2:14" ht="14.25" thickTop="1" thickBot="1" x14ac:dyDescent="0.25">
      <c r="B132" s="1"/>
      <c r="C132" s="2"/>
      <c r="D132" s="25"/>
      <c r="E132" s="141" t="s">
        <v>47</v>
      </c>
      <c r="F132" s="142"/>
      <c r="G132" s="142"/>
      <c r="H132" s="143"/>
      <c r="I132" s="966">
        <f>'Puerto Plata'!I132:J132+DN!I132+Santiago!I132+Mao!I132+SD!I132+MP!I132+SPM!I132+'EL SEIBO'!I132:J132+'La Romana'!I132:J132+'Higuey '!I132:J132+'Hato Mayor'!I132:J132+SJO!I132+Azua!I132+Baní!I132+Cotuí!I132+Bonao!I132+SFM!I132+Samaná!I132+Nagua!I132+Salcedo!I132+'Villa Altagracia'!I132:J132+'La Vega'!I132:J132+Constanza!I132+Barahona!I132+Jimaní!I132+Pedernales!I132+' NEYBA'!I132:J132+'Elías Piña'!I132:J132+SC!I132+MOCA!I132+Dajabon!I132+MC!I132+STR!I132+LM!I132</f>
        <v>20</v>
      </c>
      <c r="J132" s="966"/>
      <c r="K132" s="2"/>
      <c r="L132" s="59"/>
    </row>
    <row r="133" spans="2:14" ht="14.25" thickTop="1" thickBot="1" x14ac:dyDescent="0.25">
      <c r="B133" s="1"/>
      <c r="C133" s="2"/>
      <c r="D133" s="25"/>
      <c r="E133" s="144" t="s">
        <v>142</v>
      </c>
      <c r="F133" s="145"/>
      <c r="G133" s="145"/>
      <c r="H133" s="146"/>
      <c r="I133" s="966">
        <f>'Puerto Plata'!I133:J133+DN!I133+Santiago!I133+Mao!I133+SD!I133+MP!I133+SPM!I133+'EL SEIBO'!I133:J133+'La Romana'!I133:J133+'Higuey '!I133:J133+'Hato Mayor'!I133:J133+SJO!I133+Azua!I133+Baní!I133+Cotuí!I133+Bonao!I133+SFM!I133+Samaná!I133+Nagua!I133+Salcedo!I133+'Villa Altagracia'!I133:J133+'La Vega'!I133:J133+Constanza!I133+Barahona!I133+Jimaní!I133+Pedernales!I133+' NEYBA'!I133:J133+'Elías Piña'!I133:J133+SC!I133+MOCA!I133+Dajabon!I133+MC!I133+STR!I133+LM!I133</f>
        <v>7</v>
      </c>
      <c r="J133" s="966"/>
      <c r="K133" s="2"/>
      <c r="L133" s="59"/>
    </row>
    <row r="134" spans="2:14" ht="14.25" thickTop="1" thickBot="1" x14ac:dyDescent="0.25">
      <c r="B134" s="1"/>
      <c r="C134" s="2"/>
      <c r="D134" s="25"/>
      <c r="E134" s="144" t="s">
        <v>46</v>
      </c>
      <c r="F134" s="145"/>
      <c r="G134" s="145"/>
      <c r="H134" s="146"/>
      <c r="I134" s="966">
        <f>'Puerto Plata'!I134:J134+DN!I134+Santiago!I134+Mao!I134+SD!I134+MP!I134+SPM!I134+'EL SEIBO'!I134:J134+'La Romana'!I134:J134+'Higuey '!I134:J134+'Hato Mayor'!I134:J134+SJO!I134+Azua!I134+Baní!I134+Cotuí!I134+Bonao!I134+SFM!I134+Samaná!I134+Nagua!I134+Salcedo!I134+'Villa Altagracia'!I134:J134+'La Vega'!I134:J134+Constanza!I134+Barahona!I134+Jimaní!I134+Pedernales!I134+' NEYBA'!I134:J134+'Elías Piña'!I134:J134+SC!I134+MOCA!I134+Dajabon!I134+MC!I134+STR!I134+LM!I134</f>
        <v>13</v>
      </c>
      <c r="J134" s="966"/>
      <c r="K134" s="2"/>
      <c r="L134" s="59"/>
    </row>
    <row r="135" spans="2:14" ht="14.25" thickTop="1" thickBot="1" x14ac:dyDescent="0.25">
      <c r="B135" s="1"/>
      <c r="C135" s="2"/>
      <c r="D135" s="25"/>
      <c r="E135" s="151" t="s">
        <v>45</v>
      </c>
      <c r="F135" s="152"/>
      <c r="G135" s="152"/>
      <c r="H135" s="152"/>
      <c r="I135" s="966">
        <f>'Puerto Plata'!I135:J135+DN!I135+Santiago!I135+Mao!I135+SD!I135+MP!I135+SPM!I135+'EL SEIBO'!I135:J135+'La Romana'!I135:J135+'Higuey '!I135:J135+'Hato Mayor'!I135:J135+SJO!I135+Azua!I135+Baní!I135+Cotuí!I135+Bonao!I135+SFM!I135+Samaná!I135+Nagua!I135+Salcedo!I135+'Villa Altagracia'!I135:J135+'La Vega'!I135:J135+Constanza!I135+Barahona!I135+Jimaní!I135+Pedernales!I135+' NEYBA'!I135:J135+'Elías Piña'!I135:J135+SC!I135+MOCA!I135+Dajabon!I135+MC!I135+STR!I135+LM!I135</f>
        <v>22</v>
      </c>
      <c r="J135" s="966"/>
      <c r="K135" s="2"/>
      <c r="L135" s="59"/>
    </row>
    <row r="136" spans="2:14" ht="14.25" thickTop="1" thickBot="1" x14ac:dyDescent="0.25">
      <c r="B136" s="1"/>
      <c r="C136" s="2"/>
      <c r="D136" s="25"/>
      <c r="E136" s="147" t="s">
        <v>145</v>
      </c>
      <c r="F136" s="137"/>
      <c r="G136" s="137"/>
      <c r="H136" s="137"/>
      <c r="I136" s="966">
        <f>'Puerto Plata'!I136:J136+DN!I136+Santiago!I136+Mao!I136+SD!I136+MP!I136+SPM!I136+'EL SEIBO'!I136:J136+'La Romana'!I136:J136+'Higuey '!I136:J136+'Hato Mayor'!I136:J136+SJO!I136+Azua!I136+Baní!I136+Cotuí!I136+Bonao!I136+SFM!I136+Samaná!I136+Nagua!I136+Salcedo!I136+'Villa Altagracia'!I136:J136+'La Vega'!I136:J136+Constanza!I136+Barahona!I136+Jimaní!I136+Pedernales!I136+' NEYBA'!I136:J136+'Elías Piña'!I136:J136+SC!I136+MOCA!I136+Dajabon!I136+MC!I136+STR!I136+LM!I136</f>
        <v>1</v>
      </c>
      <c r="J136" s="966"/>
      <c r="K136" s="2"/>
      <c r="L136" s="59"/>
    </row>
    <row r="137" spans="2:14" ht="16.5" thickTop="1" thickBot="1" x14ac:dyDescent="0.25">
      <c r="B137" s="1"/>
      <c r="C137" s="2"/>
      <c r="D137" s="73" t="s">
        <v>146</v>
      </c>
      <c r="E137" s="155"/>
      <c r="F137" s="156"/>
      <c r="G137" s="157"/>
      <c r="H137" s="157"/>
      <c r="I137" s="779">
        <f>(I138+I143+I148+I153+I158+I163+I168)</f>
        <v>10</v>
      </c>
      <c r="J137" s="780"/>
      <c r="K137" s="2"/>
      <c r="L137" s="59"/>
    </row>
    <row r="138" spans="2:14" ht="14.25" thickTop="1" thickBot="1" x14ac:dyDescent="0.25">
      <c r="B138" s="1"/>
      <c r="C138" s="2"/>
      <c r="D138" s="23"/>
      <c r="E138" s="209" t="s">
        <v>23</v>
      </c>
      <c r="F138" s="148"/>
      <c r="G138" s="148"/>
      <c r="H138" s="153"/>
      <c r="I138" s="841">
        <f>(I139+I140+I141+I142)</f>
        <v>6</v>
      </c>
      <c r="J138" s="842"/>
      <c r="K138" s="2"/>
      <c r="L138" s="59"/>
      <c r="N138" s="56"/>
    </row>
    <row r="139" spans="2:14" ht="14.25" thickTop="1" thickBot="1" x14ac:dyDescent="0.25">
      <c r="B139" s="1"/>
      <c r="C139" s="2"/>
      <c r="D139" s="22"/>
      <c r="E139" s="159" t="s">
        <v>42</v>
      </c>
      <c r="F139" s="152"/>
      <c r="G139" s="152"/>
      <c r="H139" s="154"/>
      <c r="I139" s="966">
        <f>'Puerto Plata'!I139:J139+DN!I139+Santiago!I139+Mao!I139+SD!I139+MP!I139+SPM!I139+'EL SEIBO'!I139:J139+'La Romana'!I139:J139+'Higuey '!I139:J139+'Hato Mayor'!I139:J139+SJO!I139+Azua!I139+Baní!I139+Cotuí!I139+Bonao!I139+SFM!I139+Samaná!I139+Nagua!I139+Salcedo!I139+'Villa Altagracia'!I139:J139+'La Vega'!I139:J139+Constanza!I139+Barahona!I139+Jimaní!I139+Pedernales!I139+' NEYBA'!I139:J139+'Elías Piña'!I139:J139+SC!I139+MOCA!I139+Dajabon!I139+MC!I139+STR!I139+LM!I139</f>
        <v>4</v>
      </c>
      <c r="J139" s="966"/>
      <c r="K139" s="2"/>
      <c r="L139" s="59"/>
      <c r="N139" s="56"/>
    </row>
    <row r="140" spans="2:14" ht="14.25" thickTop="1" thickBot="1" x14ac:dyDescent="0.25">
      <c r="B140" s="1"/>
      <c r="C140" s="2"/>
      <c r="D140" s="22"/>
      <c r="E140" s="159" t="s">
        <v>142</v>
      </c>
      <c r="F140" s="152"/>
      <c r="G140" s="152"/>
      <c r="H140" s="154"/>
      <c r="I140" s="966">
        <f>'Puerto Plata'!I140:J140+DN!I140+Santiago!I140+Mao!I140+SD!I140+MP!I140+SPM!I140+'EL SEIBO'!I140:J140+'La Romana'!I140:J140+'Higuey '!I140:J140+'Hato Mayor'!I140:J140+SJO!I140+Azua!I140+Baní!I140+Cotuí!I140+Bonao!I140+SFM!I140+Samaná!I140+Nagua!I140+Salcedo!I140+'Villa Altagracia'!I140:J140+'La Vega'!I140:J140+Constanza!I140+Barahona!I140+Jimaní!I140+Pedernales!I140+' NEYBA'!I140:J140+'Elías Piña'!I140:J140+SC!I140+MOCA!I140+Dajabon!I140+MC!I140+STR!I140+LM!I140</f>
        <v>0</v>
      </c>
      <c r="J140" s="966"/>
      <c r="K140" s="2"/>
      <c r="L140" s="59"/>
      <c r="N140" s="56"/>
    </row>
    <row r="141" spans="2:14" ht="14.25" thickTop="1" thickBot="1" x14ac:dyDescent="0.25">
      <c r="B141" s="1"/>
      <c r="C141" s="2"/>
      <c r="D141" s="22"/>
      <c r="E141" s="159" t="s">
        <v>22</v>
      </c>
      <c r="F141" s="152"/>
      <c r="G141" s="152"/>
      <c r="H141" s="154"/>
      <c r="I141" s="966">
        <f>'Puerto Plata'!I141:J141+DN!I141+Santiago!I141+Mao!I141+SD!I141+MP!I141+SPM!I141+'EL SEIBO'!I141:J141+'La Romana'!I141:J141+'Higuey '!I141:J141+'Hato Mayor'!I141:J141+SJO!I141+Azua!I141+Baní!I141+Cotuí!I141+Bonao!I141+SFM!I141+Samaná!I141+Nagua!I141+Salcedo!I141+'Villa Altagracia'!I141:J141+'La Vega'!I141:J141+Constanza!I141+Barahona!I141+Jimaní!I141+Pedernales!I141+' NEYBA'!I141:J141+'Elías Piña'!I141:J141+SC!I141+MOCA!I141+Dajabon!I141+MC!I141+STR!I141+LM!I141</f>
        <v>0</v>
      </c>
      <c r="J141" s="966"/>
      <c r="K141" s="2"/>
      <c r="L141" s="59"/>
      <c r="N141" s="56"/>
    </row>
    <row r="142" spans="2:14" ht="14.25" thickTop="1" thickBot="1" x14ac:dyDescent="0.25">
      <c r="B142" s="1"/>
      <c r="C142" s="2"/>
      <c r="D142" s="22"/>
      <c r="E142" s="159" t="s">
        <v>21</v>
      </c>
      <c r="F142" s="160"/>
      <c r="G142" s="160"/>
      <c r="H142" s="161"/>
      <c r="I142" s="966">
        <f>'Puerto Plata'!I142:J142+DN!I142+Santiago!I142+Mao!I142+SD!I142+MP!I142+SPM!I142+'EL SEIBO'!I142:J142+'La Romana'!I142:J142+'Higuey '!I142:J142+'Hato Mayor'!I142:J142+SJO!I142+Azua!I142+Baní!I142+Cotuí!I142+Bonao!I142+SFM!I142+Samaná!I142+Nagua!I142+Salcedo!I142+'Villa Altagracia'!I142:J142+'La Vega'!I142:J142+Constanza!I142+Barahona!I142+Jimaní!I142+Pedernales!I142+' NEYBA'!I142:J142+'Elías Piña'!I142:J142+SC!I142+MOCA!I142+Dajabon!I142+MC!I142+STR!I142+LM!I142</f>
        <v>2</v>
      </c>
      <c r="J142" s="966"/>
      <c r="K142" s="2"/>
      <c r="L142" s="59"/>
      <c r="M142" s="56"/>
      <c r="N142" s="56"/>
    </row>
    <row r="143" spans="2:14" ht="14.25" thickTop="1" thickBot="1" x14ac:dyDescent="0.25">
      <c r="B143" s="1"/>
      <c r="C143" s="2"/>
      <c r="D143" s="22"/>
      <c r="E143" s="210" t="s">
        <v>8</v>
      </c>
      <c r="F143" s="158"/>
      <c r="G143" s="158"/>
      <c r="H143" s="158"/>
      <c r="I143" s="843">
        <f>(I144+I145+I146+I147)</f>
        <v>4</v>
      </c>
      <c r="J143" s="843"/>
      <c r="K143" s="2"/>
      <c r="L143" s="59"/>
      <c r="M143" s="56"/>
      <c r="N143" s="56"/>
    </row>
    <row r="144" spans="2:14" ht="14.25" thickTop="1" thickBot="1" x14ac:dyDescent="0.25">
      <c r="B144" s="1"/>
      <c r="C144" s="2"/>
      <c r="D144" s="22"/>
      <c r="E144" s="159" t="s">
        <v>42</v>
      </c>
      <c r="F144" s="152"/>
      <c r="G144" s="152"/>
      <c r="H144" s="154"/>
      <c r="I144" s="966">
        <f>'Puerto Plata'!I144:J144+DN!I144+Santiago!I144+Mao!I144+SD!I144+MP!I144+SPM!I144+'EL SEIBO'!I144:J144+'La Romana'!I144:J144+'Higuey '!I144:J144+'Hato Mayor'!I144:J144+SJO!I144+Azua!I144+Baní!I144+Cotuí!I144+Bonao!I144+SFM!I144+Samaná!I144+Nagua!I144+Salcedo!I144+'Villa Altagracia'!I144:J144+'La Vega'!I144:J144+Constanza!I144+Barahona!I144+Jimaní!I144+Pedernales!I144+' NEYBA'!I144:J144+'Elías Piña'!I144:J144+SC!I144+MOCA!I144+Dajabon!I144+MC!I144+STR!I144+LM!I144</f>
        <v>4</v>
      </c>
      <c r="J144" s="966"/>
      <c r="K144" s="2"/>
      <c r="L144" s="59"/>
      <c r="M144" s="56"/>
      <c r="N144" s="56"/>
    </row>
    <row r="145" spans="1:14" ht="14.25" thickTop="1" thickBot="1" x14ac:dyDescent="0.25">
      <c r="B145" s="1"/>
      <c r="C145" s="2"/>
      <c r="D145" s="22"/>
      <c r="E145" s="159" t="s">
        <v>142</v>
      </c>
      <c r="F145" s="152"/>
      <c r="G145" s="152"/>
      <c r="H145" s="154"/>
      <c r="I145" s="966">
        <f>'Puerto Plata'!I145:J145+DN!I145+Santiago!I145+Mao!I145+SD!I145+MP!I145+SPM!I145+'EL SEIBO'!I145:J145+'La Romana'!I145:J145+'Higuey '!I145:J145+'Hato Mayor'!I145:J145+SJO!I145+Azua!I145+Baní!I145+Cotuí!I145+Bonao!I145+SFM!I145+Samaná!I145+Nagua!I145+Salcedo!I145+'Villa Altagracia'!I145:J145+'La Vega'!I145:J145+Constanza!I145+Barahona!I145+Jimaní!I145+Pedernales!I145+' NEYBA'!I145:J145+'Elías Piña'!I145:J145+SC!I145+MOCA!I145+Dajabon!I145+MC!I145+STR!I145+LM!I145</f>
        <v>0</v>
      </c>
      <c r="J145" s="966"/>
      <c r="K145" s="2"/>
      <c r="L145" s="59"/>
      <c r="M145" s="56"/>
      <c r="N145" s="56"/>
    </row>
    <row r="146" spans="1:14" ht="14.25" thickTop="1" thickBot="1" x14ac:dyDescent="0.25">
      <c r="B146" s="1"/>
      <c r="C146" s="2"/>
      <c r="D146" s="22"/>
      <c r="E146" s="159" t="s">
        <v>22</v>
      </c>
      <c r="F146" s="152"/>
      <c r="G146" s="152"/>
      <c r="H146" s="154"/>
      <c r="I146" s="966">
        <f>'Puerto Plata'!I146:J146+DN!I146+Santiago!I146+Mao!I146+SD!I146+MP!I146+SPM!I146+'EL SEIBO'!I146:J146+'La Romana'!I146:J146+'Higuey '!I146:J146+'Hato Mayor'!I146:J146+SJO!I146+Azua!I146+Baní!I146+Cotuí!I146+Bonao!I146+SFM!I146+Samaná!I146+Nagua!I146+Salcedo!I146+'Villa Altagracia'!I146:J146+'La Vega'!I146:J146+Constanza!I146+Barahona!I146+Jimaní!I146+Pedernales!I146+' NEYBA'!I146:J146+'Elías Piña'!I146:J146+SC!I146+MOCA!I146+Dajabon!I146+MC!I146+STR!I146+LM!I146</f>
        <v>0</v>
      </c>
      <c r="J146" s="966"/>
      <c r="K146" s="2"/>
      <c r="L146" s="59"/>
      <c r="M146" s="56"/>
      <c r="N146" s="56"/>
    </row>
    <row r="147" spans="1:14" ht="14.25" thickTop="1" thickBot="1" x14ac:dyDescent="0.25">
      <c r="B147" s="1"/>
      <c r="C147" s="2"/>
      <c r="D147" s="22"/>
      <c r="E147" s="159" t="s">
        <v>21</v>
      </c>
      <c r="F147" s="160"/>
      <c r="G147" s="160"/>
      <c r="H147" s="161"/>
      <c r="I147" s="966">
        <f>'Puerto Plata'!I147:J147+DN!I147+Santiago!I147+Mao!I147+SD!I147+MP!I147+SPM!I147+'EL SEIBO'!I147:J147+'La Romana'!I147:J147+'Higuey '!I147:J147+'Hato Mayor'!I147:J147+SJO!I147+Azua!I147+Baní!I147+Cotuí!I147+Bonao!I147+SFM!I147+Samaná!I147+Nagua!I147+Salcedo!I147+'Villa Altagracia'!I147:J147+'La Vega'!I147:J147+Constanza!I147+Barahona!I147+Jimaní!I147+Pedernales!I147+' NEYBA'!I147:J147+'Elías Piña'!I147:J147+SC!I147+MOCA!I147+Dajabon!I147+MC!I147+STR!I147+LM!I147</f>
        <v>0</v>
      </c>
      <c r="J147" s="966"/>
      <c r="K147" s="2"/>
      <c r="L147" s="59"/>
      <c r="M147" s="56"/>
      <c r="N147" s="56"/>
    </row>
    <row r="148" spans="1:14" ht="14.25" thickTop="1" thickBot="1" x14ac:dyDescent="0.25">
      <c r="B148" s="1"/>
      <c r="C148" s="2"/>
      <c r="D148" s="22"/>
      <c r="E148" s="209" t="s">
        <v>147</v>
      </c>
      <c r="F148" s="148"/>
      <c r="G148" s="148"/>
      <c r="H148" s="153"/>
      <c r="I148" s="841">
        <f>(I149+I150+I151+I152)</f>
        <v>0</v>
      </c>
      <c r="J148" s="842"/>
      <c r="K148" s="2"/>
      <c r="L148" s="59"/>
      <c r="M148" s="56"/>
      <c r="N148" s="56"/>
    </row>
    <row r="149" spans="1:14" ht="14.25" thickTop="1" thickBot="1" x14ac:dyDescent="0.25">
      <c r="B149" s="1"/>
      <c r="C149" s="2"/>
      <c r="D149" s="22"/>
      <c r="E149" s="159" t="s">
        <v>42</v>
      </c>
      <c r="F149" s="152"/>
      <c r="G149" s="152"/>
      <c r="H149" s="154"/>
      <c r="I149" s="966">
        <f>'Puerto Plata'!I149:J149+DN!I149+Santiago!I149+Mao!I149+SD!I149+MP!I149+SPM!I149+'EL SEIBO'!I149:J149+'La Romana'!I149:J149+'Higuey '!I149:J149+'Hato Mayor'!I149:J149+SJO!I149+Azua!I149+Baní!I149+Cotuí!I149+Bonao!I149+SFM!I149+Samaná!I149+Nagua!I149+Salcedo!I149+'Villa Altagracia'!I149:J149+'La Vega'!I149:J149+Constanza!I149+Barahona!I149+Jimaní!I149+Pedernales!I149+' NEYBA'!I149:J149+'Elías Piña'!I149:J149+SC!I149+MOCA!I149+Dajabon!I149+MC!I149+STR!I149+LM!I149</f>
        <v>0</v>
      </c>
      <c r="J149" s="966"/>
      <c r="K149" s="2"/>
      <c r="L149" s="59"/>
      <c r="M149" s="56"/>
      <c r="N149" s="56"/>
    </row>
    <row r="150" spans="1:14" ht="14.25" thickTop="1" thickBot="1" x14ac:dyDescent="0.25">
      <c r="B150" s="1"/>
      <c r="C150" s="2"/>
      <c r="D150" s="22"/>
      <c r="E150" s="159" t="s">
        <v>142</v>
      </c>
      <c r="F150" s="152"/>
      <c r="G150" s="152"/>
      <c r="H150" s="154"/>
      <c r="I150" s="966">
        <f>'Puerto Plata'!I150:J150+DN!I150+Santiago!I150+Mao!I150+SD!I150+MP!I150+SPM!I150+'EL SEIBO'!I150:J150+'La Romana'!I150:J150+'Higuey '!I150:J150+'Hato Mayor'!I150:J150+SJO!I150+Azua!I150+Baní!I150+Cotuí!I150+Bonao!I150+SFM!I150+Samaná!I150+Nagua!I150+Salcedo!I150+'Villa Altagracia'!I150:J150+'La Vega'!I150:J150+Constanza!I150+Barahona!I150+Jimaní!I150+Pedernales!I150+' NEYBA'!I150:J150+'Elías Piña'!I150:J150+SC!I150+MOCA!I150+Dajabon!I150+MC!I150+STR!I150+LM!I150</f>
        <v>0</v>
      </c>
      <c r="J150" s="966"/>
      <c r="K150" s="2"/>
      <c r="L150" s="59"/>
      <c r="M150" s="56"/>
      <c r="N150" s="56"/>
    </row>
    <row r="151" spans="1:14" ht="14.25" thickTop="1" thickBot="1" x14ac:dyDescent="0.25">
      <c r="B151" s="1"/>
      <c r="C151" s="2"/>
      <c r="D151" s="22"/>
      <c r="E151" s="159" t="s">
        <v>22</v>
      </c>
      <c r="F151" s="152"/>
      <c r="G151" s="152"/>
      <c r="H151" s="154"/>
      <c r="I151" s="966">
        <f>'Puerto Plata'!I151:J151+DN!I151+Santiago!I151+Mao!I151+SD!I151+MP!I151+SPM!I151+'EL SEIBO'!I151:J151+'La Romana'!I151:J151+'Higuey '!I151:J151+'Hato Mayor'!I151:J151+SJO!I151+Azua!I151+Baní!I151+Cotuí!I151+Bonao!I151+SFM!I151+Samaná!I151+Nagua!I151+Salcedo!I151+'Villa Altagracia'!I151:J151+'La Vega'!I151:J151+Constanza!I151+Barahona!I151+Jimaní!I151+Pedernales!I151+' NEYBA'!I151:J151+'Elías Piña'!I151:J151+SC!I151+MOCA!I151+Dajabon!I151+MC!I151+STR!I151+LM!I151</f>
        <v>0</v>
      </c>
      <c r="J151" s="966"/>
      <c r="K151" s="2"/>
      <c r="L151" s="59"/>
      <c r="M151" s="56"/>
      <c r="N151" s="56"/>
    </row>
    <row r="152" spans="1:14" ht="14.25" thickTop="1" thickBot="1" x14ac:dyDescent="0.25">
      <c r="B152" s="1"/>
      <c r="C152" s="2"/>
      <c r="D152" s="22"/>
      <c r="E152" s="159" t="s">
        <v>21</v>
      </c>
      <c r="F152" s="160"/>
      <c r="G152" s="160"/>
      <c r="H152" s="161"/>
      <c r="I152" s="966">
        <f>'Puerto Plata'!I152:J152+DN!I152+Santiago!I152+Mao!I152+SD!I152+MP!I152+SPM!I152+'EL SEIBO'!I152:J152+'La Romana'!I152:J152+'Higuey '!I152:J152+'Hato Mayor'!I152:J152+SJO!I152+Azua!I152+Baní!I152+Cotuí!I152+Bonao!I152+SFM!I152+Samaná!I152+Nagua!I152+Salcedo!I152+'Villa Altagracia'!I152:J152+'La Vega'!I152:J152+Constanza!I152+Barahona!I152+Jimaní!I152+Pedernales!I152+' NEYBA'!I152:J152+'Elías Piña'!I152:J152+SC!I152+MOCA!I152+Dajabon!I152+MC!I152+STR!I152+LM!I152</f>
        <v>0</v>
      </c>
      <c r="J152" s="966"/>
      <c r="K152" s="2"/>
      <c r="L152" s="59"/>
      <c r="M152" s="56"/>
      <c r="N152" s="56"/>
    </row>
    <row r="153" spans="1:14" ht="14.25" thickTop="1" thickBot="1" x14ac:dyDescent="0.25">
      <c r="B153" s="1"/>
      <c r="C153" s="2"/>
      <c r="D153" s="22"/>
      <c r="E153" s="211" t="s">
        <v>91</v>
      </c>
      <c r="F153" s="148"/>
      <c r="G153" s="148"/>
      <c r="H153" s="153"/>
      <c r="I153" s="843">
        <f>(I154+I155+I156+I157)</f>
        <v>0</v>
      </c>
      <c r="J153" s="843"/>
      <c r="K153" s="2"/>
      <c r="L153" s="59"/>
      <c r="M153" s="56"/>
      <c r="N153" s="56"/>
    </row>
    <row r="154" spans="1:14" ht="14.25" thickTop="1" thickBot="1" x14ac:dyDescent="0.25">
      <c r="B154" s="1"/>
      <c r="C154" s="2"/>
      <c r="D154" s="22"/>
      <c r="E154" s="162" t="s">
        <v>44</v>
      </c>
      <c r="F154" s="142"/>
      <c r="G154" s="142"/>
      <c r="H154" s="143"/>
      <c r="I154" s="966">
        <f>'Puerto Plata'!I154:J154+DN!I154+Santiago!I154+Mao!I154+SD!I154+MP!I154+SPM!I154+'EL SEIBO'!I154:J154+'La Romana'!I154:J154+'Higuey '!I154:J154+'Hato Mayor'!I154:J154+SJO!I154+Azua!I154+Baní!I154+Cotuí!I154+Bonao!I154+SFM!I154+Samaná!I154+Nagua!I154+Salcedo!I154+'Villa Altagracia'!I154:J154+'La Vega'!I154:J154+Constanza!I154+Barahona!I154+Jimaní!I154+Pedernales!I154+' NEYBA'!I154:J154+'Elías Piña'!I154:J154+SC!I154+MOCA!I154+Dajabon!I154+MC!I154+STR!I154+LM!I154</f>
        <v>0</v>
      </c>
      <c r="J154" s="966"/>
      <c r="K154" s="2"/>
      <c r="L154" s="59"/>
      <c r="M154" s="56"/>
      <c r="N154" s="56"/>
    </row>
    <row r="155" spans="1:14" ht="14.25" thickTop="1" thickBot="1" x14ac:dyDescent="0.25">
      <c r="B155" s="1"/>
      <c r="C155" s="2"/>
      <c r="D155" s="22"/>
      <c r="E155" s="162" t="s">
        <v>142</v>
      </c>
      <c r="F155" s="142"/>
      <c r="G155" s="142"/>
      <c r="H155" s="143"/>
      <c r="I155" s="966">
        <f>'Puerto Plata'!I155:J155+DN!I155+Santiago!I155+Mao!I155+SD!I155+MP!I155+SPM!I155+'EL SEIBO'!I155:J155+'La Romana'!I155:J155+'Higuey '!I155:J155+'Hato Mayor'!I155:J155+SJO!I155+Azua!I155+Baní!I155+Cotuí!I155+Bonao!I155+SFM!I155+Samaná!I155+Nagua!I155+Salcedo!I155+'Villa Altagracia'!I155:J155+'La Vega'!I155:J155+Constanza!I155+Barahona!I155+Jimaní!I155+Pedernales!I155+' NEYBA'!I155:J155+'Elías Piña'!I155:J155+SC!I155+MOCA!I155+Dajabon!I155+MC!I155+STR!I155+LM!I155</f>
        <v>0</v>
      </c>
      <c r="J155" s="966"/>
      <c r="K155" s="2"/>
      <c r="L155" s="59"/>
      <c r="M155" s="56"/>
      <c r="N155" s="56"/>
    </row>
    <row r="156" spans="1:14" ht="14.25" thickTop="1" thickBot="1" x14ac:dyDescent="0.25">
      <c r="B156" s="1"/>
      <c r="C156" s="2"/>
      <c r="D156" s="22"/>
      <c r="E156" s="162" t="s">
        <v>46</v>
      </c>
      <c r="F156" s="142"/>
      <c r="G156" s="142"/>
      <c r="H156" s="143"/>
      <c r="I156" s="966">
        <f>'Puerto Plata'!I156:J156+DN!I156+Santiago!I156+Mao!I156+SD!I156+MP!I156+SPM!I156+'EL SEIBO'!I156:J156+'La Romana'!I156:J156+'Higuey '!I156:J156+'Hato Mayor'!I156:J156+SJO!I156+Azua!I156+Baní!I156+Cotuí!I156+Bonao!I156+SFM!I156+Samaná!I156+Nagua!I156+Salcedo!I156+'Villa Altagracia'!I156:J156+'La Vega'!I156:J156+Constanza!I156+Barahona!I156+Jimaní!I156+Pedernales!I156+' NEYBA'!I156:J156+'Elías Piña'!I156:J156+SC!I156+MOCA!I156+Dajabon!I156+MC!I156+STR!I156+LM!I156</f>
        <v>0</v>
      </c>
      <c r="J156" s="966"/>
      <c r="K156" s="2"/>
      <c r="L156" s="59"/>
      <c r="M156" s="56"/>
      <c r="N156" s="56"/>
    </row>
    <row r="157" spans="1:14" ht="14.25" thickTop="1" thickBot="1" x14ac:dyDescent="0.25">
      <c r="A157" s="56"/>
      <c r="B157" s="3"/>
      <c r="C157" s="2"/>
      <c r="D157" s="22"/>
      <c r="E157" s="162" t="s">
        <v>45</v>
      </c>
      <c r="F157" s="142"/>
      <c r="G157" s="142"/>
      <c r="H157" s="143"/>
      <c r="I157" s="966">
        <f>'Puerto Plata'!I157:J157+DN!I157+Santiago!I157+Mao!I157+SD!I157+MP!I157+SPM!I157+'EL SEIBO'!I157:J157+'La Romana'!I157:J157+'Higuey '!I157:J157+'Hato Mayor'!I157:J157+SJO!I157+Azua!I157+Baní!I157+Cotuí!I157+Bonao!I157+SFM!I157+Samaná!I157+Nagua!I157+Salcedo!I157+'Villa Altagracia'!I157:J157+'La Vega'!I157:J157+Constanza!I157+Barahona!I157+Jimaní!I157+Pedernales!I157+' NEYBA'!I157:J157+'Elías Piña'!I157:J157+SC!I157+MOCA!I157+Dajabon!I157+MC!I157+STR!I157+LM!I157</f>
        <v>0</v>
      </c>
      <c r="J157" s="966"/>
      <c r="K157" s="2"/>
      <c r="L157" s="59"/>
      <c r="M157" s="56"/>
    </row>
    <row r="158" spans="1:14" ht="14.25" thickTop="1" thickBot="1" x14ac:dyDescent="0.25">
      <c r="A158" s="56"/>
      <c r="B158" s="3"/>
      <c r="C158" s="2"/>
      <c r="D158" s="22"/>
      <c r="E158" s="212" t="s">
        <v>92</v>
      </c>
      <c r="F158" s="148"/>
      <c r="G158" s="148"/>
      <c r="H158" s="153"/>
      <c r="I158" s="843">
        <f>(I159+I160+I161+I162)</f>
        <v>0</v>
      </c>
      <c r="J158" s="843"/>
      <c r="K158" s="2"/>
      <c r="L158" s="59"/>
      <c r="M158" s="56"/>
    </row>
    <row r="159" spans="1:14" ht="14.25" thickTop="1" thickBot="1" x14ac:dyDescent="0.25">
      <c r="A159" s="56"/>
      <c r="B159" s="3"/>
      <c r="C159" s="2"/>
      <c r="D159" s="22"/>
      <c r="E159" s="162" t="s">
        <v>47</v>
      </c>
      <c r="F159" s="142"/>
      <c r="G159" s="142"/>
      <c r="H159" s="143"/>
      <c r="I159" s="966">
        <f>'Puerto Plata'!I159:J159+DN!I159+Santiago!I159+Mao!I159+SD!I159+MP!I159+SPM!I159+'EL SEIBO'!I159:J159+'La Romana'!I159:J159+'Higuey '!I159:J159+'Hato Mayor'!I159:J159+SJO!I159+Azua!I159+Baní!I159+Cotuí!I159+Bonao!I159+SFM!I159+Samaná!I159+Nagua!I159+Salcedo!I159+'Villa Altagracia'!I159:J159+'La Vega'!I159:J159+Constanza!I159+Barahona!I159+Jimaní!I159+Pedernales!I159+' NEYBA'!I159:J159+'Elías Piña'!I159:J159+SC!I159+MOCA!I159+Dajabon!I159+MC!I159+STR!I159+LM!I159</f>
        <v>0</v>
      </c>
      <c r="J159" s="966"/>
      <c r="K159" s="2"/>
      <c r="L159" s="59"/>
      <c r="M159" s="56"/>
    </row>
    <row r="160" spans="1:14" ht="14.25" thickTop="1" thickBot="1" x14ac:dyDescent="0.25">
      <c r="A160" s="56"/>
      <c r="B160" s="3"/>
      <c r="C160" s="2"/>
      <c r="D160" s="22"/>
      <c r="E160" s="162" t="s">
        <v>142</v>
      </c>
      <c r="F160" s="142"/>
      <c r="G160" s="142"/>
      <c r="H160" s="143"/>
      <c r="I160" s="966">
        <f>'Puerto Plata'!I160:J160+DN!I160+Santiago!I160+Mao!I160+SD!I160+MP!I160+SPM!I160+'EL SEIBO'!I160:J160+'La Romana'!I160:J160+'Higuey '!I160:J160+'Hato Mayor'!I160:J160+SJO!I160+Azua!I160+Baní!I160+Cotuí!I160+Bonao!I160+SFM!I160+Samaná!I160+Nagua!I160+Salcedo!I160+'Villa Altagracia'!I160:J160+'La Vega'!I160:J160+Constanza!I160+Barahona!I160+Jimaní!I160+Pedernales!I160+' NEYBA'!I160:J160+'Elías Piña'!I160:J160+SC!I160+MOCA!I160+Dajabon!I160+MC!I160+STR!I160+LM!I160</f>
        <v>0</v>
      </c>
      <c r="J160" s="966"/>
      <c r="K160" s="2"/>
      <c r="L160" s="59"/>
      <c r="M160" s="56"/>
    </row>
    <row r="161" spans="1:17" ht="14.25" thickTop="1" thickBot="1" x14ac:dyDescent="0.25">
      <c r="A161" s="56"/>
      <c r="B161" s="3"/>
      <c r="C161" s="2"/>
      <c r="D161" s="22"/>
      <c r="E161" s="162" t="s">
        <v>46</v>
      </c>
      <c r="F161" s="142"/>
      <c r="G161" s="142"/>
      <c r="H161" s="143"/>
      <c r="I161" s="966">
        <f>'Puerto Plata'!I161:J161+DN!I161+Santiago!I161+Mao!I161+SD!I161+MP!I161+SPM!I161+'EL SEIBO'!I161:J161+'La Romana'!I161:J161+'Higuey '!I161:J161+'Hato Mayor'!I161:J161+SJO!I161+Azua!I161+Baní!I161+Cotuí!I161+Bonao!I161+SFM!I161+Samaná!I161+Nagua!I161+Salcedo!I161+'Villa Altagracia'!I161:J161+'La Vega'!I161:J161+Constanza!I161+Barahona!I161+Jimaní!I161+Pedernales!I161+' NEYBA'!I161:J161+'Elías Piña'!I161:J161+SC!I161+MOCA!I161+Dajabon!I161+MC!I161+STR!I161+LM!I161</f>
        <v>0</v>
      </c>
      <c r="J161" s="966"/>
      <c r="K161" s="2"/>
      <c r="L161" s="59"/>
      <c r="M161" s="56"/>
    </row>
    <row r="162" spans="1:17" ht="14.25" thickTop="1" thickBot="1" x14ac:dyDescent="0.25">
      <c r="A162" s="56"/>
      <c r="B162" s="3"/>
      <c r="C162" s="2"/>
      <c r="D162" s="22"/>
      <c r="E162" s="162" t="s">
        <v>45</v>
      </c>
      <c r="F162" s="142"/>
      <c r="G162" s="142"/>
      <c r="H162" s="143"/>
      <c r="I162" s="966">
        <f>'Puerto Plata'!I162:J162+DN!I162+Santiago!I162+Mao!I162+SD!I162+MP!I162+SPM!I162+'EL SEIBO'!I162:J162+'La Romana'!I162:J162+'Higuey '!I162:J162+'Hato Mayor'!I162:J162+SJO!I162+Azua!I162+Baní!I162+Cotuí!I162+Bonao!I162+SFM!I162+Samaná!I162+Nagua!I162+Salcedo!I162+'Villa Altagracia'!I162:J162+'La Vega'!I162:J162+Constanza!I162+Barahona!I162+Jimaní!I162+Pedernales!I162+' NEYBA'!I162:J162+'Elías Piña'!I162:J162+SC!I162+MOCA!I162+Dajabon!I162+MC!I162+STR!I162+LM!I162</f>
        <v>0</v>
      </c>
      <c r="J162" s="966"/>
      <c r="K162" s="2"/>
      <c r="L162" s="59"/>
      <c r="M162" s="56"/>
    </row>
    <row r="163" spans="1:17" ht="14.25" thickTop="1" thickBot="1" x14ac:dyDescent="0.25">
      <c r="A163" s="56"/>
      <c r="B163" s="3"/>
      <c r="C163" s="2"/>
      <c r="D163" s="22"/>
      <c r="E163" s="212" t="s">
        <v>148</v>
      </c>
      <c r="F163" s="208"/>
      <c r="G163" s="208"/>
      <c r="H163" s="213"/>
      <c r="I163" s="843">
        <f>(I164+I165+I166+I167)</f>
        <v>0</v>
      </c>
      <c r="J163" s="843"/>
      <c r="K163" s="2"/>
      <c r="L163" s="59"/>
      <c r="M163" s="56"/>
    </row>
    <row r="164" spans="1:17" ht="14.25" thickTop="1" thickBot="1" x14ac:dyDescent="0.25">
      <c r="A164" s="56"/>
      <c r="B164" s="3"/>
      <c r="C164" s="2"/>
      <c r="D164" s="22"/>
      <c r="E164" s="162" t="s">
        <v>47</v>
      </c>
      <c r="F164" s="142"/>
      <c r="G164" s="142"/>
      <c r="H164" s="143"/>
      <c r="I164" s="966">
        <f>'Puerto Plata'!I164:J164+DN!I164+Santiago!I164+Mao!I164+SD!I164+MP!I164+SPM!I164+'EL SEIBO'!I164:J164+'La Romana'!I164:J164+'Higuey '!I164:J164+'Hato Mayor'!I164:J164+SJO!I164+Azua!I164+Baní!I164+Cotuí!I164+Bonao!I164+SFM!I164+Samaná!I164+Nagua!I164+Salcedo!I164+'Villa Altagracia'!I164:J164+'La Vega'!I164:J164+Constanza!I164+Barahona!I164+Jimaní!I164+Pedernales!I164+' NEYBA'!I164:J164+'Elías Piña'!I164:J164+SC!I164+MOCA!I164+Dajabon!I164+MC!I164+STR!I164+LM!I164</f>
        <v>0</v>
      </c>
      <c r="J164" s="966"/>
      <c r="K164" s="2"/>
      <c r="L164" s="59"/>
      <c r="M164" s="56"/>
    </row>
    <row r="165" spans="1:17" ht="14.25" thickTop="1" thickBot="1" x14ac:dyDescent="0.25">
      <c r="A165" s="56"/>
      <c r="B165" s="3"/>
      <c r="C165" s="2"/>
      <c r="D165" s="22"/>
      <c r="E165" s="162" t="s">
        <v>142</v>
      </c>
      <c r="F165" s="142"/>
      <c r="G165" s="142"/>
      <c r="H165" s="143"/>
      <c r="I165" s="966">
        <f>'Puerto Plata'!I165:J165+DN!I165+Santiago!I165+Mao!I165+SD!I165+MP!I165+SPM!I165+'EL SEIBO'!I165:J165+'La Romana'!I165:J165+'Higuey '!I165:J165+'Hato Mayor'!I165:J165+SJO!I165+Azua!I165+Baní!I165+Cotuí!I165+Bonao!I165+SFM!I165+Samaná!I165+Nagua!I165+Salcedo!I165+'Villa Altagracia'!I165:J165+'La Vega'!I165:J165+Constanza!I165+Barahona!I165+Jimaní!I165+Pedernales!I165+' NEYBA'!I165:J165+'Elías Piña'!I165:J165+SC!I165+MOCA!I165+Dajabon!I165+MC!I165+STR!I165+LM!I165</f>
        <v>0</v>
      </c>
      <c r="J165" s="966"/>
      <c r="K165" s="2"/>
      <c r="L165" s="59"/>
      <c r="M165" s="56"/>
    </row>
    <row r="166" spans="1:17" ht="14.25" thickTop="1" thickBot="1" x14ac:dyDescent="0.25">
      <c r="A166" s="56"/>
      <c r="B166" s="3"/>
      <c r="C166" s="2"/>
      <c r="D166" s="22"/>
      <c r="E166" s="162" t="s">
        <v>46</v>
      </c>
      <c r="F166" s="142"/>
      <c r="G166" s="142"/>
      <c r="H166" s="143"/>
      <c r="I166" s="966">
        <f>'Puerto Plata'!I166:J166+DN!I166+Santiago!I166+Mao!I166+SD!I166+MP!I166+SPM!I166+'EL SEIBO'!I166:J166+'La Romana'!I166:J166+'Higuey '!I166:J166+'Hato Mayor'!I166:J166+SJO!I166+Azua!I166+Baní!I166+Cotuí!I166+Bonao!I166+SFM!I166+Samaná!I166+Nagua!I166+Salcedo!I166+'Villa Altagracia'!I166:J166+'La Vega'!I166:J166+Constanza!I166+Barahona!I166+Jimaní!I166+Pedernales!I166+' NEYBA'!I166:J166+'Elías Piña'!I166:J166+SC!I166+MOCA!I166+Dajabon!I166+MC!I166+STR!I166+LM!I166</f>
        <v>0</v>
      </c>
      <c r="J166" s="966"/>
      <c r="K166" s="2"/>
      <c r="L166" s="59"/>
      <c r="M166" s="56"/>
    </row>
    <row r="167" spans="1:17" ht="14.25" thickTop="1" thickBot="1" x14ac:dyDescent="0.25">
      <c r="A167" s="56"/>
      <c r="B167" s="3"/>
      <c r="C167" s="2"/>
      <c r="D167" s="22"/>
      <c r="E167" s="162" t="s">
        <v>45</v>
      </c>
      <c r="F167" s="142"/>
      <c r="G167" s="142"/>
      <c r="H167" s="143"/>
      <c r="I167" s="966">
        <f>'Puerto Plata'!I167:J167+DN!I167+Santiago!I167+Mao!I167+SD!I167+MP!I167+SPM!I167+'EL SEIBO'!I167:J167+'La Romana'!I167:J167+'Higuey '!I167:J167+'Hato Mayor'!I167:J167+SJO!I167+Azua!I167+Baní!I167+Cotuí!I167+Bonao!I167+SFM!I167+Samaná!I167+Nagua!I167+Salcedo!I167+'Villa Altagracia'!I167:J167+'La Vega'!I167:J167+Constanza!I167+Barahona!I167+Jimaní!I167+Pedernales!I167+' NEYBA'!I167:J167+'Elías Piña'!I167:J167+SC!I167+MOCA!I167+Dajabon!I167+MC!I167+STR!I167+LM!I167</f>
        <v>0</v>
      </c>
      <c r="J167" s="966"/>
      <c r="K167" s="2"/>
      <c r="L167" s="59"/>
      <c r="M167" s="56"/>
    </row>
    <row r="168" spans="1:17" ht="14.25" thickTop="1" thickBot="1" x14ac:dyDescent="0.25">
      <c r="A168" s="56"/>
      <c r="B168" s="3"/>
      <c r="C168" s="2"/>
      <c r="D168" s="22"/>
      <c r="E168" s="212" t="s">
        <v>149</v>
      </c>
      <c r="F168" s="208"/>
      <c r="G168" s="208"/>
      <c r="H168" s="213"/>
      <c r="I168" s="843">
        <f>(I169+I170+I171+I172)</f>
        <v>0</v>
      </c>
      <c r="J168" s="843"/>
      <c r="K168" s="2"/>
      <c r="L168" s="59"/>
      <c r="M168" s="56"/>
    </row>
    <row r="169" spans="1:17" ht="14.25" thickTop="1" thickBot="1" x14ac:dyDescent="0.25">
      <c r="A169" s="56"/>
      <c r="B169" s="3"/>
      <c r="C169" s="2"/>
      <c r="D169" s="22"/>
      <c r="E169" s="162" t="s">
        <v>47</v>
      </c>
      <c r="F169" s="142"/>
      <c r="G169" s="142"/>
      <c r="H169" s="143"/>
      <c r="I169" s="966">
        <f>'Puerto Plata'!I169:J169+DN!I169+Santiago!I169+Mao!I169+SD!I169+MP!I169+SPM!I169+'EL SEIBO'!I169:J169+'La Romana'!I169:J169+'Higuey '!I169:J169+'Hato Mayor'!I169:J169+SJO!I169+Azua!I169+Baní!I169+Cotuí!I169+Bonao!I169+SFM!I169+Samaná!I169+Nagua!I169+Salcedo!I169+'Villa Altagracia'!I169:J169+'La Vega'!I169:J169+Constanza!I169+Barahona!I169+Jimaní!I169+Pedernales!I169+' NEYBA'!I169:J169+'Elías Piña'!I169:J169+SC!I169+MOCA!I169+Dajabon!I169+MC!I169+STR!I169+LM!I169</f>
        <v>0</v>
      </c>
      <c r="J169" s="966"/>
      <c r="K169" s="2"/>
      <c r="L169" s="59"/>
      <c r="M169" s="56"/>
    </row>
    <row r="170" spans="1:17" ht="14.25" thickTop="1" thickBot="1" x14ac:dyDescent="0.25">
      <c r="A170" s="56"/>
      <c r="B170" s="3"/>
      <c r="C170" s="2"/>
      <c r="D170" s="22"/>
      <c r="E170" s="162" t="s">
        <v>142</v>
      </c>
      <c r="F170" s="142"/>
      <c r="G170" s="142"/>
      <c r="H170" s="143"/>
      <c r="I170" s="966">
        <f>'Puerto Plata'!I170:J170+DN!I170+Santiago!I170+Mao!I170+SD!I170+MP!I170+SPM!I170+'EL SEIBO'!I170:J170+'La Romana'!I170:J170+'Higuey '!I170:J170+'Hato Mayor'!I170:J170+SJO!I170+Azua!I170+Baní!I170+Cotuí!I170+Bonao!I170+SFM!I170+Samaná!I170+Nagua!I170+Salcedo!I170+'Villa Altagracia'!I170:J170+'La Vega'!I170:J170+Constanza!I170+Barahona!I170+Jimaní!I170+Pedernales!I170+' NEYBA'!I170:J170+'Elías Piña'!I170:J170+SC!I170+MOCA!I170+Dajabon!I170+MC!I170+STR!I170+LM!I170</f>
        <v>0</v>
      </c>
      <c r="J170" s="966"/>
      <c r="K170" s="2"/>
      <c r="L170" s="59"/>
      <c r="M170" s="56"/>
    </row>
    <row r="171" spans="1:17" ht="14.25" thickTop="1" thickBot="1" x14ac:dyDescent="0.25">
      <c r="A171" s="56"/>
      <c r="B171" s="3"/>
      <c r="C171" s="2"/>
      <c r="D171" s="22"/>
      <c r="E171" s="162" t="s">
        <v>46</v>
      </c>
      <c r="F171" s="142"/>
      <c r="G171" s="142"/>
      <c r="H171" s="143"/>
      <c r="I171" s="966">
        <f>'Puerto Plata'!I171:J171+DN!I171+Santiago!I171+Mao!I171+SD!I171+MP!I171+SPM!I171+'EL SEIBO'!I171:J171+'La Romana'!I171:J171+'Higuey '!I171:J171+'Hato Mayor'!I171:J171+SJO!I171+Azua!I171+Baní!I171+Cotuí!I171+Bonao!I171+SFM!I171+Samaná!I171+Nagua!I171+Salcedo!I171+'Villa Altagracia'!I171:J171+'La Vega'!I171:J171+Constanza!I171+Barahona!I171+Jimaní!I171+Pedernales!I171+' NEYBA'!I171:J171+'Elías Piña'!I171:J171+SC!I171+MOCA!I171+Dajabon!I171+MC!I171+STR!I171+LM!I171</f>
        <v>0</v>
      </c>
      <c r="J171" s="966"/>
      <c r="K171" s="2"/>
      <c r="L171" s="59"/>
      <c r="M171" s="56"/>
    </row>
    <row r="172" spans="1:17" ht="14.25" thickTop="1" thickBot="1" x14ac:dyDescent="0.25">
      <c r="A172" s="56"/>
      <c r="B172" s="3"/>
      <c r="C172" s="2"/>
      <c r="D172" s="24"/>
      <c r="E172" s="162" t="s">
        <v>45</v>
      </c>
      <c r="F172" s="142"/>
      <c r="G172" s="142"/>
      <c r="H172" s="143"/>
      <c r="I172" s="966">
        <f>'Puerto Plata'!I172:J172+DN!I172+Santiago!I172+Mao!I172+SD!I172+MP!I172+SPM!I172+'EL SEIBO'!I172:J172+'La Romana'!I172:J172+'Higuey '!I172:J172+'Hato Mayor'!I172:J172+SJO!I172+Azua!I172+Baní!I172+Cotuí!I172+Bonao!I172+SFM!I172+Samaná!I172+Nagua!I172+Salcedo!I172+'Villa Altagracia'!I172:J172+'La Vega'!I172:J172+Constanza!I172+Barahona!I172+Jimaní!I172+Pedernales!I172+' NEYBA'!I172:J172+'Elías Piña'!I172:J172+SC!I172+MOCA!I172+Dajabon!I172+MC!I172+STR!I172+LM!I172</f>
        <v>0</v>
      </c>
      <c r="J172" s="966"/>
      <c r="K172" s="2"/>
      <c r="L172" s="59"/>
    </row>
    <row r="173" spans="1:17" ht="16.5" thickTop="1" thickBot="1" x14ac:dyDescent="0.25">
      <c r="B173" s="1"/>
      <c r="C173" s="2"/>
      <c r="D173" s="74" t="s">
        <v>95</v>
      </c>
      <c r="E173" s="163"/>
      <c r="F173" s="157"/>
      <c r="G173" s="157"/>
      <c r="H173" s="164"/>
      <c r="I173" s="807">
        <f>SUM(I174:J210)</f>
        <v>428</v>
      </c>
      <c r="J173" s="807"/>
      <c r="K173" s="2"/>
      <c r="L173" s="59"/>
      <c r="P173" s="56"/>
      <c r="Q173" s="56"/>
    </row>
    <row r="174" spans="1:17" s="56" customFormat="1" ht="14.25" customHeight="1" thickTop="1" thickBot="1" x14ac:dyDescent="0.25">
      <c r="A174" s="53"/>
      <c r="B174" s="1"/>
      <c r="C174" s="1"/>
      <c r="D174" s="66"/>
      <c r="E174" s="165" t="s">
        <v>54</v>
      </c>
      <c r="F174" s="165"/>
      <c r="G174" s="165"/>
      <c r="H174" s="166"/>
      <c r="I174" s="966">
        <f>'Puerto Plata'!I174:J174+DN!I174+Santiago!I174+Mao!I174+SD!I174+MP!I174+SPM!I174+'EL SEIBO'!I174:J174+'La Romana'!I174:J174+'Higuey '!I174:J174+'Hato Mayor'!I174:J174+SJO!I174+Azua!I174+Baní!I174+Cotuí!I174+Bonao!I174+SFM!I174+Samaná!I174+Nagua!I174+Salcedo!I174+'Villa Altagracia'!I174:J174+'La Vega'!I174:J174+Constanza!I174+Barahona!I174+Jimaní!I174+Pedernales!I174+' NEYBA'!I174:J174+'Elías Piña'!I174:J174+SC!I174+MOCA!I174+Dajabon!I174+MC!I174+STR!I174+LM!I174</f>
        <v>0</v>
      </c>
      <c r="J174" s="966"/>
      <c r="K174" s="2"/>
      <c r="L174" s="59"/>
      <c r="M174" s="53"/>
      <c r="N174" s="53"/>
      <c r="O174" s="53"/>
      <c r="P174" s="53"/>
      <c r="Q174" s="53"/>
    </row>
    <row r="175" spans="1:17" ht="14.25" customHeight="1" thickTop="1" thickBot="1" x14ac:dyDescent="0.25">
      <c r="B175" s="1"/>
      <c r="C175" s="1"/>
      <c r="D175" s="66"/>
      <c r="E175" s="165" t="s">
        <v>30</v>
      </c>
      <c r="F175" s="142"/>
      <c r="G175" s="142"/>
      <c r="H175" s="143"/>
      <c r="I175" s="966">
        <f>'Puerto Plata'!I175:J175+DN!I175+Santiago!I175+Mao!I175+SD!I175+MP!I175+SPM!I175+'EL SEIBO'!I175:J175+'La Romana'!I175:J175+'Higuey '!I175:J175+'Hato Mayor'!I175:J175+SJO!I175+Azua!I175+Baní!I175+Cotuí!I175+Bonao!I175+SFM!I175+Samaná!I175+Nagua!I175+Salcedo!I175+'Villa Altagracia'!I175:J175+'La Vega'!I175:J175+Constanza!I175+Barahona!I175+Jimaní!I175+Pedernales!I175+' NEYBA'!I175:J175+'Elías Piña'!I175:J175+SC!I175+MOCA!I175+Dajabon!I175+MC!I175+STR!I175+LM!I175</f>
        <v>43</v>
      </c>
      <c r="J175" s="966"/>
      <c r="K175" s="2"/>
      <c r="L175" s="59"/>
    </row>
    <row r="176" spans="1:17" ht="14.25" customHeight="1" thickTop="1" thickBot="1" x14ac:dyDescent="0.25">
      <c r="B176" s="1"/>
      <c r="C176" s="1"/>
      <c r="D176" s="66"/>
      <c r="E176" s="165" t="s">
        <v>55</v>
      </c>
      <c r="F176" s="167"/>
      <c r="G176" s="142"/>
      <c r="H176" s="143"/>
      <c r="I176" s="966">
        <f>'Puerto Plata'!I176:J176+DN!I176+Santiago!I176+Mao!I176+SD!I176+MP!I176+SPM!I176+'EL SEIBO'!I176:J176+'La Romana'!I176:J176+'Higuey '!I176:J176+'Hato Mayor'!I176:J176+SJO!I176+Azua!I176+Baní!I176+Cotuí!I176+Bonao!I176+SFM!I176+Samaná!I176+Nagua!I176+Salcedo!I176+'Villa Altagracia'!I176:J176+'La Vega'!I176:J176+Constanza!I176+Barahona!I176+Jimaní!I176+Pedernales!I176+' NEYBA'!I176:J176+'Elías Piña'!I176:J176+SC!I176+MOCA!I176+Dajabon!I176+MC!I176+STR!I176+LM!I176</f>
        <v>3</v>
      </c>
      <c r="J176" s="966"/>
      <c r="K176" s="2"/>
      <c r="L176" s="59"/>
    </row>
    <row r="177" spans="2:13" ht="14.25" customHeight="1" thickTop="1" thickBot="1" x14ac:dyDescent="0.25">
      <c r="B177" s="1"/>
      <c r="C177" s="2"/>
      <c r="D177" s="66"/>
      <c r="E177" s="165" t="s">
        <v>97</v>
      </c>
      <c r="F177" s="142"/>
      <c r="G177" s="142"/>
      <c r="H177" s="143"/>
      <c r="I177" s="966">
        <f>'Puerto Plata'!I177:J177+DN!I177+Santiago!I177+Mao!I177+SD!I177+MP!I177+SPM!I177+'EL SEIBO'!I177:J177+'La Romana'!I177:J177+'Higuey '!I177:J177+'Hato Mayor'!I177:J177+SJO!I177+Azua!I177+Baní!I177+Cotuí!I177+Bonao!I177+SFM!I177+Samaná!I177+Nagua!I177+Salcedo!I177+'Villa Altagracia'!I177:J177+'La Vega'!I177:J177+Constanza!I177+Barahona!I177+Jimaní!I177+Pedernales!I177+' NEYBA'!I177:J177+'Elías Piña'!I177:J177+SC!I177+MOCA!I177+Dajabon!I177+MC!I177+STR!I177+LM!I177</f>
        <v>0</v>
      </c>
      <c r="J177" s="966"/>
      <c r="K177" s="2"/>
      <c r="L177" s="59"/>
    </row>
    <row r="178" spans="2:13" ht="14.25" customHeight="1" thickTop="1" thickBot="1" x14ac:dyDescent="0.4">
      <c r="B178" s="1"/>
      <c r="C178" s="2"/>
      <c r="D178" s="66"/>
      <c r="E178" s="165" t="s">
        <v>28</v>
      </c>
      <c r="F178" s="142"/>
      <c r="G178" s="142"/>
      <c r="H178" s="143"/>
      <c r="I178" s="966">
        <f>'Puerto Plata'!I178:J178+DN!I178+Santiago!I178+Mao!I178+SD!I178+MP!I178+SPM!I178+'EL SEIBO'!I178:J178+'La Romana'!I178:J178+'Higuey '!I178:J178+'Hato Mayor'!I178:J178+SJO!I178+Azua!I178+Baní!I178+Cotuí!I178+Bonao!I178+SFM!I178+Samaná!I178+Nagua!I178+Salcedo!I178+'Villa Altagracia'!I178:J178+'La Vega'!I178:J178+Constanza!I178+Barahona!I178+Jimaní!I178+Pedernales!I178+' NEYBA'!I178:J178+'Elías Piña'!I178:J178+SC!I178+MOCA!I178+Dajabon!I178+MC!I178+STR!I178+LM!I178</f>
        <v>0</v>
      </c>
      <c r="J178" s="966"/>
      <c r="K178" s="2"/>
      <c r="L178" s="59"/>
      <c r="M178" s="61"/>
    </row>
    <row r="179" spans="2:13" ht="14.25" customHeight="1" thickTop="1" thickBot="1" x14ac:dyDescent="0.4">
      <c r="B179" s="1"/>
      <c r="C179" s="2"/>
      <c r="D179" s="66"/>
      <c r="E179" s="198" t="s">
        <v>129</v>
      </c>
      <c r="F179" s="142"/>
      <c r="G179" s="142"/>
      <c r="H179" s="143"/>
      <c r="I179" s="966">
        <f>'Puerto Plata'!I179:J179+DN!I179+Santiago!I179+Mao!I179+SD!I179+MP!I179+SPM!I179+'EL SEIBO'!I179:J179+'La Romana'!I179:J179+'Higuey '!I179:J179+'Hato Mayor'!I179:J179+SJO!I179+Azua!I179+Baní!I179+Cotuí!I179+Bonao!I179+SFM!I179+Samaná!I179+Nagua!I179+Salcedo!I179+'Villa Altagracia'!I179:J179+'La Vega'!I179:J179+Constanza!I179+Barahona!I179+Jimaní!I179+Pedernales!I179+' NEYBA'!I179:J179+'Elías Piña'!I179:J179+SC!I179+MOCA!I179+Dajabon!I179+MC!I179+STR!I179+LM!I179</f>
        <v>4</v>
      </c>
      <c r="J179" s="966"/>
      <c r="K179" s="2"/>
      <c r="L179" s="59"/>
      <c r="M179" s="61"/>
    </row>
    <row r="180" spans="2:13" ht="14.25" customHeight="1" thickTop="1" thickBot="1" x14ac:dyDescent="0.25">
      <c r="B180" s="1"/>
      <c r="C180" s="2"/>
      <c r="D180" s="67"/>
      <c r="E180" s="165" t="s">
        <v>98</v>
      </c>
      <c r="F180" s="142"/>
      <c r="G180" s="142"/>
      <c r="H180" s="143"/>
      <c r="I180" s="966">
        <f>'Puerto Plata'!I180:J180+DN!I180+Santiago!I180+Mao!I180+SD!I180+MP!I180+SPM!I180+'EL SEIBO'!I180:J180+'La Romana'!I180:J180+'Higuey '!I180:J180+'Hato Mayor'!I180:J180+SJO!I180+Azua!I180+Baní!I180+Cotuí!I180+Bonao!I180+SFM!I180+Samaná!I180+Nagua!I180+Salcedo!I180+'Villa Altagracia'!I180:J180+'La Vega'!I180:J180+Constanza!I180+Barahona!I180+Jimaní!I180+Pedernales!I180+' NEYBA'!I180:J180+'Elías Piña'!I180:J180+SC!I180+MOCA!I180+Dajabon!I180+MC!I180+STR!I180+LM!I180</f>
        <v>0</v>
      </c>
      <c r="J180" s="966"/>
      <c r="K180" s="2"/>
      <c r="L180" s="59"/>
    </row>
    <row r="181" spans="2:13" ht="14.25" customHeight="1" thickTop="1" thickBot="1" x14ac:dyDescent="0.25">
      <c r="B181" s="1"/>
      <c r="C181" s="2"/>
      <c r="D181" s="66"/>
      <c r="E181" s="165" t="s">
        <v>56</v>
      </c>
      <c r="F181" s="142"/>
      <c r="G181" s="142"/>
      <c r="H181" s="143"/>
      <c r="I181" s="966">
        <f>'Puerto Plata'!I181:J181+DN!I181+Santiago!I181+Mao!I181+SD!I181+MP!I181+SPM!I181+'EL SEIBO'!I181:J181+'La Romana'!I181:J181+'Higuey '!I181:J181+'Hato Mayor'!I181:J181+SJO!I181+Azua!I181+Baní!I181+Cotuí!I181+Bonao!I181+SFM!I181+Samaná!I181+Nagua!I181+Salcedo!I181+'Villa Altagracia'!I181:J181+'La Vega'!I181:J181+Constanza!I181+Barahona!I181+Jimaní!I181+Pedernales!I181+' NEYBA'!I181:J181+'Elías Piña'!I181:J181+SC!I181+MOCA!I181+Dajabon!I181+MC!I181+STR!I181+LM!I181</f>
        <v>1</v>
      </c>
      <c r="J181" s="966"/>
      <c r="K181" s="2"/>
      <c r="L181" s="59"/>
    </row>
    <row r="182" spans="2:13" ht="14.25" customHeight="1" thickTop="1" thickBot="1" x14ac:dyDescent="0.25">
      <c r="B182" s="1"/>
      <c r="C182" s="2"/>
      <c r="D182" s="67"/>
      <c r="E182" s="168" t="s">
        <v>100</v>
      </c>
      <c r="F182" s="142"/>
      <c r="G182" s="142"/>
      <c r="H182" s="143"/>
      <c r="I182" s="966">
        <f>'Puerto Plata'!I182:J182+DN!I182+Santiago!I182+Mao!I182+SD!I182+MP!I182+SPM!I182+'EL SEIBO'!I182:J182+'La Romana'!I182:J182+'Higuey '!I182:J182+'Hato Mayor'!I182:J182+SJO!I182+Azua!I182+Baní!I182+Cotuí!I182+Bonao!I182+SFM!I182+Samaná!I182+Nagua!I182+Salcedo!I182+'Villa Altagracia'!I182:J182+'La Vega'!I182:J182+Constanza!I182+Barahona!I182+Jimaní!I182+Pedernales!I182+' NEYBA'!I182:J182+'Elías Piña'!I182:J182+SC!I182+MOCA!I182+Dajabon!I182+MC!I182+STR!I182+LM!I182</f>
        <v>26</v>
      </c>
      <c r="J182" s="966"/>
      <c r="K182" s="2"/>
      <c r="L182" s="59"/>
    </row>
    <row r="183" spans="2:13" ht="14.25" customHeight="1" thickTop="1" thickBot="1" x14ac:dyDescent="0.25">
      <c r="B183" s="1"/>
      <c r="C183" s="2"/>
      <c r="D183" s="66"/>
      <c r="E183" s="165" t="s">
        <v>99</v>
      </c>
      <c r="F183" s="142"/>
      <c r="G183" s="142"/>
      <c r="H183" s="143"/>
      <c r="I183" s="966">
        <f>'Puerto Plata'!I183:J183+DN!I183+Santiago!I183+Mao!I183+SD!I183+MP!I183+SPM!I183+'EL SEIBO'!I183:J183+'La Romana'!I183:J183+'Higuey '!I183:J183+'Hato Mayor'!I183:J183+SJO!I183+Azua!I183+Baní!I183+Cotuí!I183+Bonao!I183+SFM!I183+Samaná!I183+Nagua!I183+Salcedo!I183+'Villa Altagracia'!I183:J183+'La Vega'!I183:J183+Constanza!I183+Barahona!I183+Jimaní!I183+Pedernales!I183+' NEYBA'!I183:J183+'Elías Piña'!I183:J183+SC!I183+MOCA!I183+Dajabon!I183+MC!I183+STR!I183+LM!I183</f>
        <v>8</v>
      </c>
      <c r="J183" s="966"/>
      <c r="K183" s="2"/>
      <c r="L183" s="59"/>
    </row>
    <row r="184" spans="2:13" ht="14.25" customHeight="1" thickTop="1" thickBot="1" x14ac:dyDescent="0.25">
      <c r="B184" s="1"/>
      <c r="C184" s="2"/>
      <c r="D184" s="66"/>
      <c r="E184" s="165" t="s">
        <v>94</v>
      </c>
      <c r="F184" s="142"/>
      <c r="G184" s="142"/>
      <c r="H184" s="143"/>
      <c r="I184" s="966">
        <f>'Puerto Plata'!I184:J184+DN!I184+Santiago!I184+Mao!I184+SD!I184+MP!I184+SPM!I184+'EL SEIBO'!I184:J184+'La Romana'!I184:J184+'Higuey '!I184:J184+'Hato Mayor'!I184:J184+SJO!I184+Azua!I184+Baní!I184+Cotuí!I184+Bonao!I184+SFM!I184+Samaná!I184+Nagua!I184+Salcedo!I184+'Villa Altagracia'!I184:J184+'La Vega'!I184:J184+Constanza!I184+Barahona!I184+Jimaní!I184+Pedernales!I184+' NEYBA'!I184:J184+'Elías Piña'!I184:J184+SC!I184+MOCA!I184+Dajabon!I184+MC!I184+STR!I184+LM!I184</f>
        <v>18</v>
      </c>
      <c r="J184" s="966"/>
      <c r="K184" s="2"/>
      <c r="L184" s="59"/>
    </row>
    <row r="185" spans="2:13" ht="14.25" customHeight="1" thickTop="1" thickBot="1" x14ac:dyDescent="0.25">
      <c r="B185" s="1"/>
      <c r="C185" s="2"/>
      <c r="D185" s="66"/>
      <c r="E185" s="169" t="s">
        <v>59</v>
      </c>
      <c r="F185" s="137"/>
      <c r="G185" s="137"/>
      <c r="H185" s="137"/>
      <c r="I185" s="966">
        <f>'Puerto Plata'!I185:J185+DN!I185+Santiago!I185+Mao!I185+SD!I185+MP!I185+SPM!I185+'EL SEIBO'!I185:J185+'La Romana'!I185:J185+'Higuey '!I185:J185+'Hato Mayor'!I185:J185+SJO!I185+Azua!I185+Baní!I185+Cotuí!I185+Bonao!I185+SFM!I185+Samaná!I185+Nagua!I185+Salcedo!I185+'Villa Altagracia'!I185:J185+'La Vega'!I185:J185+Constanza!I185+Barahona!I185+Jimaní!I185+Pedernales!I185+' NEYBA'!I185:J185+'Elías Piña'!I185:J185+SC!I185+MOCA!I185+Dajabon!I185+MC!I185+STR!I185+LM!I185</f>
        <v>12</v>
      </c>
      <c r="J185" s="966"/>
      <c r="K185" s="2"/>
      <c r="L185" s="59"/>
    </row>
    <row r="186" spans="2:13" ht="14.25" customHeight="1" thickTop="1" thickBot="1" x14ac:dyDescent="0.25">
      <c r="B186" s="1"/>
      <c r="C186" s="2"/>
      <c r="D186" s="66"/>
      <c r="E186" s="170" t="s">
        <v>103</v>
      </c>
      <c r="F186" s="142"/>
      <c r="G186" s="142"/>
      <c r="H186" s="143"/>
      <c r="I186" s="966">
        <f>'Puerto Plata'!I186:J186+DN!I186+Santiago!I186+Mao!I186+SD!I186+MP!I186+SPM!I186+'EL SEIBO'!I186:J186+'La Romana'!I186:J186+'Higuey '!I186:J186+'Hato Mayor'!I186:J186+SJO!I186+Azua!I186+Baní!I186+Cotuí!I186+Bonao!I186+SFM!I186+Samaná!I186+Nagua!I186+Salcedo!I186+'Villa Altagracia'!I186:J186+'La Vega'!I186:J186+Constanza!I186+Barahona!I186+Jimaní!I186+Pedernales!I186+' NEYBA'!I186:J186+'Elías Piña'!I186:J186+SC!I186+MOCA!I186+Dajabon!I186+MC!I186+STR!I186+LM!I186</f>
        <v>1</v>
      </c>
      <c r="J186" s="966"/>
      <c r="K186" s="2"/>
      <c r="L186" s="59"/>
    </row>
    <row r="187" spans="2:13" ht="14.25" customHeight="1" thickTop="1" thickBot="1" x14ac:dyDescent="0.25">
      <c r="B187" s="1"/>
      <c r="C187" s="2"/>
      <c r="D187" s="66"/>
      <c r="E187" s="165" t="s">
        <v>101</v>
      </c>
      <c r="F187" s="137"/>
      <c r="G187" s="137"/>
      <c r="H187" s="137"/>
      <c r="I187" s="966">
        <f>'Puerto Plata'!I187:J187+DN!I187+Santiago!I187+Mao!I187+SD!I187+MP!I187+SPM!I187+'EL SEIBO'!I187:J187+'La Romana'!I187:J187+'Higuey '!I187:J187+'Hato Mayor'!I187:J187+SJO!I187+Azua!I187+Baní!I187+Cotuí!I187+Bonao!I187+SFM!I187+Samaná!I187+Nagua!I187+Salcedo!I187+'Villa Altagracia'!I187:J187+'La Vega'!I187:J187+Constanza!I187+Barahona!I187+Jimaní!I187+Pedernales!I187+' NEYBA'!I187:J187+'Elías Piña'!I187:J187+SC!I187+MOCA!I187+Dajabon!I187+MC!I187+STR!I187+LM!I187</f>
        <v>1</v>
      </c>
      <c r="J187" s="966"/>
      <c r="K187" s="2"/>
      <c r="L187" s="59"/>
    </row>
    <row r="188" spans="2:13" ht="14.25" customHeight="1" thickTop="1" thickBot="1" x14ac:dyDescent="0.25">
      <c r="B188" s="1"/>
      <c r="C188" s="2"/>
      <c r="D188" s="66"/>
      <c r="E188" s="165" t="s">
        <v>107</v>
      </c>
      <c r="F188" s="142"/>
      <c r="G188" s="142"/>
      <c r="H188" s="143"/>
      <c r="I188" s="966">
        <f>'Puerto Plata'!I188:J188+DN!I188+Santiago!I188+Mao!I188+SD!I188+MP!I188+SPM!I188+'EL SEIBO'!I188:J188+'La Romana'!I188:J188+'Higuey '!I188:J188+'Hato Mayor'!I188:J188+SJO!I188+Azua!I188+Baní!I188+Cotuí!I188+Bonao!I188+SFM!I188+Samaná!I188+Nagua!I188+Salcedo!I188+'Villa Altagracia'!I188:J188+'La Vega'!I188:J188+Constanza!I188+Barahona!I188+Jimaní!I188+Pedernales!I188+' NEYBA'!I188:J188+'Elías Piña'!I188:J188+SC!I188+MOCA!I188+Dajabon!I188+MC!I188+STR!I188+LM!I188</f>
        <v>3</v>
      </c>
      <c r="J188" s="966"/>
      <c r="K188" s="2"/>
      <c r="L188" s="59"/>
    </row>
    <row r="189" spans="2:13" ht="14.25" customHeight="1" thickTop="1" thickBot="1" x14ac:dyDescent="0.25">
      <c r="B189" s="1"/>
      <c r="C189" s="2"/>
      <c r="D189" s="66"/>
      <c r="E189" s="165" t="s">
        <v>93</v>
      </c>
      <c r="F189" s="142"/>
      <c r="G189" s="142"/>
      <c r="H189" s="143"/>
      <c r="I189" s="966">
        <f>'Puerto Plata'!I189:J189+DN!I189+Santiago!I189+Mao!I189+SD!I189+MP!I189+SPM!I189+'EL SEIBO'!I189:J189+'La Romana'!I189:J189+'Higuey '!I189:J189+'Hato Mayor'!I189:J189+SJO!I189+Azua!I189+Baní!I189+Cotuí!I189+Bonao!I189+SFM!I189+Samaná!I189+Nagua!I189+Salcedo!I189+'Villa Altagracia'!I189:J189+'La Vega'!I189:J189+Constanza!I189+Barahona!I189+Jimaní!I189+Pedernales!I189+' NEYBA'!I189:J189+'Elías Piña'!I189:J189+SC!I189+MOCA!I189+Dajabon!I189+MC!I189+STR!I189+LM!I189</f>
        <v>1</v>
      </c>
      <c r="J189" s="966"/>
      <c r="K189" s="2"/>
      <c r="L189" s="59"/>
    </row>
    <row r="190" spans="2:13" ht="14.25" customHeight="1" thickTop="1" thickBot="1" x14ac:dyDescent="0.25">
      <c r="B190" s="1"/>
      <c r="C190" s="2"/>
      <c r="D190" s="66"/>
      <c r="E190" s="165" t="s">
        <v>102</v>
      </c>
      <c r="F190" s="167"/>
      <c r="G190" s="142"/>
      <c r="H190" s="143"/>
      <c r="I190" s="966">
        <f>'Puerto Plata'!I190:J190+DN!I190+Santiago!I190+Mao!I190+SD!I190+MP!I190+SPM!I190+'EL SEIBO'!I190:J190+'La Romana'!I190:J190+'Higuey '!I190:J190+'Hato Mayor'!I190:J190+SJO!I190+Azua!I190+Baní!I190+Cotuí!I190+Bonao!I190+SFM!I190+Samaná!I190+Nagua!I190+Salcedo!I190+'Villa Altagracia'!I190:J190+'La Vega'!I190:J190+Constanza!I190+Barahona!I190+Jimaní!I190+Pedernales!I190+' NEYBA'!I190:J190+'Elías Piña'!I190:J190+SC!I190+MOCA!I190+Dajabon!I190+MC!I190+STR!I190+LM!I190</f>
        <v>0</v>
      </c>
      <c r="J190" s="966"/>
      <c r="K190" s="2"/>
      <c r="L190" s="59"/>
    </row>
    <row r="191" spans="2:13" ht="14.25" customHeight="1" thickTop="1" thickBot="1" x14ac:dyDescent="0.25">
      <c r="B191" s="1"/>
      <c r="C191" s="1"/>
      <c r="D191" s="67"/>
      <c r="E191" s="165" t="s">
        <v>106</v>
      </c>
      <c r="F191" s="167"/>
      <c r="G191" s="142"/>
      <c r="H191" s="143"/>
      <c r="I191" s="966">
        <f>'Puerto Plata'!I191:J191+DN!I191+Santiago!I191+Mao!I191+SD!I191+MP!I191+SPM!I191+'EL SEIBO'!I191:J191+'La Romana'!I191:J191+'Higuey '!I191:J191+'Hato Mayor'!I191:J191+SJO!I191+Azua!I191+Baní!I191+Cotuí!I191+Bonao!I191+SFM!I191+Samaná!I191+Nagua!I191+Salcedo!I191+'Villa Altagracia'!I191:J191+'La Vega'!I191:J191+Constanza!I191+Barahona!I191+Jimaní!I191+Pedernales!I191+' NEYBA'!I191:J191+'Elías Piña'!I191:J191+SC!I191+MOCA!I191+Dajabon!I191+MC!I191+STR!I191+LM!I191</f>
        <v>0</v>
      </c>
      <c r="J191" s="966"/>
      <c r="K191" s="2"/>
      <c r="L191" s="59"/>
    </row>
    <row r="192" spans="2:13" ht="14.25" customHeight="1" thickTop="1" thickBot="1" x14ac:dyDescent="0.25">
      <c r="B192" s="1"/>
      <c r="C192" s="1"/>
      <c r="D192" s="67"/>
      <c r="E192" s="165" t="s">
        <v>70</v>
      </c>
      <c r="F192" s="167"/>
      <c r="G192" s="142"/>
      <c r="H192" s="143"/>
      <c r="I192" s="966">
        <f>'Puerto Plata'!I192:J192+DN!I192+Santiago!I192+Mao!I192+SD!I192+MP!I192+SPM!I192+'EL SEIBO'!I192:J192+'La Romana'!I192:J192+'Higuey '!I192:J192+'Hato Mayor'!I192:J192+SJO!I192+Azua!I192+Baní!I192+Cotuí!I192+Bonao!I192+SFM!I192+Samaná!I192+Nagua!I192+Salcedo!I192+'Villa Altagracia'!I192:J192+'La Vega'!I192:J192+Constanza!I192+Barahona!I192+Jimaní!I192+Pedernales!I192+' NEYBA'!I192:J192+'Elías Piña'!I192:J192+SC!I192+MOCA!I192+Dajabon!I192+MC!I192+STR!I192+LM!I192</f>
        <v>0</v>
      </c>
      <c r="J192" s="966"/>
      <c r="K192" s="2"/>
      <c r="L192" s="59"/>
    </row>
    <row r="193" spans="2:12" ht="14.25" customHeight="1" thickTop="1" thickBot="1" x14ac:dyDescent="0.25">
      <c r="B193" s="1"/>
      <c r="C193" s="1"/>
      <c r="D193" s="66"/>
      <c r="E193" s="214" t="s">
        <v>109</v>
      </c>
      <c r="F193" s="137"/>
      <c r="G193" s="137"/>
      <c r="H193" s="137"/>
      <c r="I193" s="966">
        <f>'Puerto Plata'!I193:J193+DN!I193+Santiago!I193+Mao!I193+SD!I193+MP!I193+SPM!I193+'EL SEIBO'!I193:J193+'La Romana'!I193:J193+'Higuey '!I193:J193+'Hato Mayor'!I193:J193+SJO!I193+Azua!I193+Baní!I193+Cotuí!I193+Bonao!I193+SFM!I193+Samaná!I193+Nagua!I193+Salcedo!I193+'Villa Altagracia'!I193:J193+'La Vega'!I193:J193+Constanza!I193+Barahona!I193+Jimaní!I193+Pedernales!I193+' NEYBA'!I193:J193+'Elías Piña'!I193:J193+SC!I193+MOCA!I193+Dajabon!I193+MC!I193+STR!I193+LM!I193</f>
        <v>14</v>
      </c>
      <c r="J193" s="966"/>
      <c r="K193" s="2"/>
      <c r="L193" s="59"/>
    </row>
    <row r="194" spans="2:12" ht="14.25" customHeight="1" thickTop="1" thickBot="1" x14ac:dyDescent="0.25">
      <c r="B194" s="1"/>
      <c r="C194" s="1"/>
      <c r="D194" s="66"/>
      <c r="E194" s="214" t="s">
        <v>38</v>
      </c>
      <c r="F194" s="142"/>
      <c r="G194" s="142"/>
      <c r="H194" s="143"/>
      <c r="I194" s="966">
        <f>'Puerto Plata'!I194:J194+DN!I194+Santiago!I194+Mao!I194+SD!I194+MP!I194+SPM!I194+'EL SEIBO'!I194:J194+'La Romana'!I194:J194+'Higuey '!I194:J194+'Hato Mayor'!I194:J194+SJO!I194+Azua!I194+Baní!I194+Cotuí!I194+Bonao!I194+SFM!I194+Samaná!I194+Nagua!I194+Salcedo!I194+'Villa Altagracia'!I194:J194+'La Vega'!I194:J194+Constanza!I194+Barahona!I194+Jimaní!I194+Pedernales!I194+' NEYBA'!I194:J194+'Elías Piña'!I194:J194+SC!I194+MOCA!I194+Dajabon!I194+MC!I194+STR!I194+LM!I194</f>
        <v>9</v>
      </c>
      <c r="J194" s="966"/>
      <c r="K194" s="2"/>
      <c r="L194" s="59"/>
    </row>
    <row r="195" spans="2:12" ht="14.25" customHeight="1" thickTop="1" thickBot="1" x14ac:dyDescent="0.25">
      <c r="B195" s="1"/>
      <c r="C195" s="1"/>
      <c r="D195" s="66"/>
      <c r="E195" s="215" t="s">
        <v>74</v>
      </c>
      <c r="F195" s="137"/>
      <c r="G195" s="137"/>
      <c r="H195" s="137"/>
      <c r="I195" s="966">
        <f>'Puerto Plata'!I195:J195+DN!I195+Santiago!I195+Mao!I195+SD!I195+MP!I195+SPM!I195+'EL SEIBO'!I195:J195+'La Romana'!I195:J195+'Higuey '!I195:J195+'Hato Mayor'!I195:J195+SJO!I195+Azua!I195+Baní!I195+Cotuí!I195+Bonao!I195+SFM!I195+Samaná!I195+Nagua!I195+Salcedo!I195+'Villa Altagracia'!I195:J195+'La Vega'!I195:J195+Constanza!I195+Barahona!I195+Jimaní!I195+Pedernales!I195+' NEYBA'!I195:J195+'Elías Piña'!I195:J195+SC!I195+MOCA!I195+Dajabon!I195+MC!I195+STR!I195+LM!I195</f>
        <v>0</v>
      </c>
      <c r="J195" s="966"/>
      <c r="K195" s="2"/>
      <c r="L195" s="59"/>
    </row>
    <row r="196" spans="2:12" ht="14.25" customHeight="1" thickTop="1" thickBot="1" x14ac:dyDescent="0.25">
      <c r="B196" s="1"/>
      <c r="C196" s="1"/>
      <c r="D196" s="66"/>
      <c r="E196" s="214" t="s">
        <v>150</v>
      </c>
      <c r="F196" s="142"/>
      <c r="G196" s="142"/>
      <c r="H196" s="143"/>
      <c r="I196" s="966">
        <f>'Puerto Plata'!I196:J196+DN!I196+Santiago!I196+Mao!I196+SD!I196+MP!I196+SPM!I196+'EL SEIBO'!I196:J196+'La Romana'!I196:J196+'Higuey '!I196:J196+'Hato Mayor'!I196:J196+SJO!I196+Azua!I196+Baní!I196+Cotuí!I196+Bonao!I196+SFM!I196+Samaná!I196+Nagua!I196+Salcedo!I196+'Villa Altagracia'!I196:J196+'La Vega'!I196:J196+Constanza!I196+Barahona!I196+Jimaní!I196+Pedernales!I196+' NEYBA'!I196:J196+'Elías Piña'!I196:J196+SC!I196+MOCA!I196+Dajabon!I196+MC!I196+STR!I196+LM!I196</f>
        <v>0</v>
      </c>
      <c r="J196" s="966"/>
      <c r="K196" s="2"/>
      <c r="L196" s="59"/>
    </row>
    <row r="197" spans="2:12" ht="14.25" customHeight="1" thickTop="1" thickBot="1" x14ac:dyDescent="0.25">
      <c r="B197" s="1"/>
      <c r="C197" s="1"/>
      <c r="D197" s="67"/>
      <c r="E197" s="214" t="s">
        <v>52</v>
      </c>
      <c r="F197" s="142"/>
      <c r="G197" s="142"/>
      <c r="H197" s="143"/>
      <c r="I197" s="966">
        <f>'Puerto Plata'!I197:J197+DN!I197+Santiago!I197+Mao!I197+SD!I197+MP!I197+SPM!I197+'EL SEIBO'!I197:J197+'La Romana'!I197:J197+'Higuey '!I197:J197+'Hato Mayor'!I197:J197+SJO!I197+Azua!I197+Baní!I197+Cotuí!I197+Bonao!I197+SFM!I197+Samaná!I197+Nagua!I197+Salcedo!I197+'Villa Altagracia'!I197:J197+'La Vega'!I197:J197+Constanza!I197+Barahona!I197+Jimaní!I197+Pedernales!I197+' NEYBA'!I197:J197+'Elías Piña'!I197:J197+SC!I197+MOCA!I197+Dajabon!I197+MC!I197+STR!I197+LM!I197</f>
        <v>13</v>
      </c>
      <c r="J197" s="966"/>
      <c r="K197" s="2"/>
      <c r="L197" s="59"/>
    </row>
    <row r="198" spans="2:12" ht="14.25" customHeight="1" thickTop="1" thickBot="1" x14ac:dyDescent="0.25">
      <c r="B198" s="1"/>
      <c r="C198" s="1"/>
      <c r="D198" s="67"/>
      <c r="E198" s="177" t="s">
        <v>110</v>
      </c>
      <c r="F198" s="142"/>
      <c r="G198" s="142"/>
      <c r="H198" s="143"/>
      <c r="I198" s="966">
        <f>'Puerto Plata'!I198:J198+DN!I198+Santiago!I198+Mao!I198+SD!I198+MP!I198+SPM!I198+'EL SEIBO'!I198:J198+'La Romana'!I198:J198+'Higuey '!I198:J198+'Hato Mayor'!I198:J198+SJO!I198+Azua!I198+Baní!I198+Cotuí!I198+Bonao!I198+SFM!I198+Samaná!I198+Nagua!I198+Salcedo!I198+'Villa Altagracia'!I198:J198+'La Vega'!I198:J198+Constanza!I198+Barahona!I198+Jimaní!I198+Pedernales!I198+' NEYBA'!I198:J198+'Elías Piña'!I198:J198+SC!I198+MOCA!I198+Dajabon!I198+MC!I198+STR!I198+LM!I198</f>
        <v>7</v>
      </c>
      <c r="J198" s="966"/>
      <c r="K198" s="2"/>
      <c r="L198" s="59"/>
    </row>
    <row r="199" spans="2:12" ht="14.25" customHeight="1" thickTop="1" thickBot="1" x14ac:dyDescent="0.25">
      <c r="B199" s="1"/>
      <c r="C199" s="1"/>
      <c r="D199" s="67"/>
      <c r="E199" s="214" t="s">
        <v>75</v>
      </c>
      <c r="F199" s="142"/>
      <c r="G199" s="142"/>
      <c r="H199" s="143"/>
      <c r="I199" s="966">
        <f>'Puerto Plata'!I199:J199+DN!I199+Santiago!I199+Mao!I199+SD!I199+MP!I199+SPM!I199+'EL SEIBO'!I199:J199+'La Romana'!I199:J199+'Higuey '!I199:J199+'Hato Mayor'!I199:J199+SJO!I199+Azua!I199+Baní!I199+Cotuí!I199+Bonao!I199+SFM!I199+Samaná!I199+Nagua!I199+Salcedo!I199+'Villa Altagracia'!I199:J199+'La Vega'!I199:J199+Constanza!I199+Barahona!I199+Jimaní!I199+Pedernales!I199+' NEYBA'!I199:J199+'Elías Piña'!I199:J199+SC!I199+MOCA!I199+Dajabon!I199+MC!I199+STR!I199+LM!I199</f>
        <v>0</v>
      </c>
      <c r="J199" s="966"/>
      <c r="K199" s="2"/>
      <c r="L199" s="59"/>
    </row>
    <row r="200" spans="2:12" ht="14.25" customHeight="1" thickTop="1" thickBot="1" x14ac:dyDescent="0.25">
      <c r="B200" s="1"/>
      <c r="C200" s="1"/>
      <c r="D200" s="67"/>
      <c r="E200" s="214" t="s">
        <v>111</v>
      </c>
      <c r="F200" s="142"/>
      <c r="G200" s="142"/>
      <c r="H200" s="143"/>
      <c r="I200" s="966">
        <f>'Puerto Plata'!I200:J200+DN!I200+Santiago!I200+Mao!I200+SD!I200+MP!I200+SPM!I200+'EL SEIBO'!I200:J200+'La Romana'!I200:J200+'Higuey '!I200:J200+'Hato Mayor'!I200:J200+SJO!I200+Azua!I200+Baní!I200+Cotuí!I200+Bonao!I200+SFM!I200+Samaná!I200+Nagua!I200+Salcedo!I200+'Villa Altagracia'!I200:J200+'La Vega'!I200:J200+Constanza!I200+Barahona!I200+Jimaní!I200+Pedernales!I200+' NEYBA'!I200:J200+'Elías Piña'!I200:J200+SC!I200+MOCA!I200+Dajabon!I200+MC!I200+STR!I200+LM!I200</f>
        <v>5</v>
      </c>
      <c r="J200" s="966"/>
      <c r="K200" s="2"/>
      <c r="L200" s="59"/>
    </row>
    <row r="201" spans="2:12" ht="14.25" customHeight="1" thickTop="1" thickBot="1" x14ac:dyDescent="0.25">
      <c r="B201" s="1"/>
      <c r="C201" s="1"/>
      <c r="D201" s="67"/>
      <c r="E201" s="214" t="s">
        <v>151</v>
      </c>
      <c r="F201" s="142"/>
      <c r="G201" s="142"/>
      <c r="H201" s="143"/>
      <c r="I201" s="966">
        <f>'Puerto Plata'!I201:J201+DN!I201+Santiago!I201+Mao!I201+SD!I201+MP!I201+SPM!I201+'EL SEIBO'!I201:J201+'La Romana'!I201:J201+'Higuey '!I201:J201+'Hato Mayor'!I201:J201+SJO!I201+Azua!I201+Baní!I201+Cotuí!I201+Bonao!I201+SFM!I201+Samaná!I201+Nagua!I201+Salcedo!I201+'Villa Altagracia'!I201:J201+'La Vega'!I201:J201+Constanza!I201+Barahona!I201+Jimaní!I201+Pedernales!I201+' NEYBA'!I201:J201+'Elías Piña'!I201:J201+SC!I201+MOCA!I201+Dajabon!I201+MC!I201+STR!I201+LM!I201</f>
        <v>1</v>
      </c>
      <c r="J201" s="966"/>
      <c r="K201" s="2"/>
      <c r="L201" s="59"/>
    </row>
    <row r="202" spans="2:12" ht="14.25" customHeight="1" thickTop="1" thickBot="1" x14ac:dyDescent="0.25">
      <c r="B202" s="1"/>
      <c r="C202" s="1"/>
      <c r="D202" s="67"/>
      <c r="E202" s="214" t="s">
        <v>152</v>
      </c>
      <c r="F202" s="142"/>
      <c r="G202" s="142"/>
      <c r="H202" s="143"/>
      <c r="I202" s="966">
        <f>'Puerto Plata'!I202:J202+DN!I202+Santiago!I202+Mao!I202+SD!I202+MP!I202+SPM!I202+'EL SEIBO'!I202:J202+'La Romana'!I202:J202+'Higuey '!I202:J202+'Hato Mayor'!I202:J202+SJO!I202+Azua!I202+Baní!I202+Cotuí!I202+Bonao!I202+SFM!I202+Samaná!I202+Nagua!I202+Salcedo!I202+'Villa Altagracia'!I202:J202+'La Vega'!I202:J202+Constanza!I202+Barahona!I202+Jimaní!I202+Pedernales!I202+' NEYBA'!I202:J202+'Elías Piña'!I202:J202+SC!I202+MOCA!I202+Dajabon!I202+MC!I202+STR!I202+LM!I202</f>
        <v>0</v>
      </c>
      <c r="J202" s="966"/>
      <c r="K202" s="2"/>
      <c r="L202" s="59"/>
    </row>
    <row r="203" spans="2:12" ht="14.25" customHeight="1" thickTop="1" thickBot="1" x14ac:dyDescent="0.25">
      <c r="B203" s="1"/>
      <c r="C203" s="1"/>
      <c r="D203" s="67"/>
      <c r="E203" s="214" t="s">
        <v>153</v>
      </c>
      <c r="F203" s="142"/>
      <c r="G203" s="142"/>
      <c r="H203" s="143"/>
      <c r="I203" s="966">
        <f>'Puerto Plata'!I203:J203+DN!I203+Santiago!I203+Mao!I203+SD!I203+MP!I203+SPM!I203+'EL SEIBO'!I203:J203+'La Romana'!I203:J203+'Higuey '!I203:J203+'Hato Mayor'!I203:J203+SJO!I203+Azua!I203+Baní!I203+Cotuí!I203+Bonao!I203+SFM!I203+Samaná!I203+Nagua!I203+Salcedo!I203+'Villa Altagracia'!I203:J203+'La Vega'!I203:J203+Constanza!I203+Barahona!I203+Jimaní!I203+Pedernales!I203+' NEYBA'!I203:J203+'Elías Piña'!I203:J203+SC!I203+MOCA!I203+Dajabon!I203+MC!I203+STR!I203+LM!I203</f>
        <v>1</v>
      </c>
      <c r="J203" s="966"/>
      <c r="K203" s="2"/>
      <c r="L203" s="59"/>
    </row>
    <row r="204" spans="2:12" ht="14.25" customHeight="1" thickTop="1" thickBot="1" x14ac:dyDescent="0.25">
      <c r="B204" s="1"/>
      <c r="C204" s="1"/>
      <c r="D204" s="67"/>
      <c r="E204" s="214" t="s">
        <v>154</v>
      </c>
      <c r="F204" s="142"/>
      <c r="G204" s="142"/>
      <c r="H204" s="143"/>
      <c r="I204" s="966">
        <f>'Puerto Plata'!I204:J204+DN!I204+Santiago!I204+Mao!I204+SD!I204+MP!I204+SPM!I204+'EL SEIBO'!I204:J204+'La Romana'!I204:J204+'Higuey '!I204:J204+'Hato Mayor'!I204:J204+SJO!I204+Azua!I204+Baní!I204+Cotuí!I204+Bonao!I204+SFM!I204+Samaná!I204+Nagua!I204+Salcedo!I204+'Villa Altagracia'!I204:J204+'La Vega'!I204:J204+Constanza!I204+Barahona!I204+Jimaní!I204+Pedernales!I204+' NEYBA'!I204:J204+'Elías Piña'!I204:J204+SC!I204+MOCA!I204+Dajabon!I204+MC!I204+STR!I204+LM!I204</f>
        <v>0</v>
      </c>
      <c r="J204" s="966"/>
      <c r="K204" s="2"/>
      <c r="L204" s="59"/>
    </row>
    <row r="205" spans="2:12" ht="14.25" customHeight="1" thickTop="1" thickBot="1" x14ac:dyDescent="0.25">
      <c r="B205" s="1"/>
      <c r="C205" s="1"/>
      <c r="D205" s="67"/>
      <c r="E205" s="215" t="s">
        <v>108</v>
      </c>
      <c r="F205" s="142"/>
      <c r="G205" s="142"/>
      <c r="H205" s="143"/>
      <c r="I205" s="966">
        <f>'Puerto Plata'!I205:J205+DN!I205+Santiago!I205+Mao!I205+SD!I205+MP!I205+SPM!I205+'EL SEIBO'!I205:J205+'La Romana'!I205:J205+'Higuey '!I205:J205+'Hato Mayor'!I205:J205+SJO!I205+Azua!I205+Baní!I205+Cotuí!I205+Bonao!I205+SFM!I205+Samaná!I205+Nagua!I205+Salcedo!I205+'Villa Altagracia'!I205:J205+'La Vega'!I205:J205+Constanza!I205+Barahona!I205+Jimaní!I205+Pedernales!I205+' NEYBA'!I205:J205+'Elías Piña'!I205:J205+SC!I205+MOCA!I205+Dajabon!I205+MC!I205+STR!I205+LM!I205</f>
        <v>1</v>
      </c>
      <c r="J205" s="966"/>
      <c r="K205" s="2"/>
      <c r="L205" s="59"/>
    </row>
    <row r="206" spans="2:12" ht="14.25" customHeight="1" thickTop="1" thickBot="1" x14ac:dyDescent="0.25">
      <c r="B206" s="1"/>
      <c r="C206" s="1"/>
      <c r="D206" s="66"/>
      <c r="E206" s="152" t="s">
        <v>105</v>
      </c>
      <c r="F206" s="137"/>
      <c r="G206" s="137"/>
      <c r="H206" s="137"/>
      <c r="I206" s="966">
        <f>'Puerto Plata'!I206:J206+DN!I206+Santiago!I206+Mao!I206+SD!I206+MP!I206+SPM!I206+'EL SEIBO'!I206:J206+'La Romana'!I206:J206+'Higuey '!I206:J206+'Hato Mayor'!I206:J206+SJO!I206+Azua!I206+Baní!I206+Cotuí!I206+Bonao!I206+SFM!I206+Samaná!I206+Nagua!I206+Salcedo!I206+'Villa Altagracia'!I206:J206+'La Vega'!I206:J206+Constanza!I206+Barahona!I206+Jimaní!I206+Pedernales!I206+' NEYBA'!I206:J206+'Elías Piña'!I206:J206+SC!I206+MOCA!I206+Dajabon!I206+MC!I206+STR!I206+LM!I206</f>
        <v>16</v>
      </c>
      <c r="J206" s="966"/>
      <c r="K206" s="2"/>
      <c r="L206" s="59"/>
    </row>
    <row r="207" spans="2:12" ht="14.25" customHeight="1" thickTop="1" thickBot="1" x14ac:dyDescent="0.25">
      <c r="B207" s="1"/>
      <c r="C207" s="1"/>
      <c r="D207" s="68"/>
      <c r="E207" s="214" t="s">
        <v>104</v>
      </c>
      <c r="F207" s="142"/>
      <c r="G207" s="142"/>
      <c r="H207" s="143"/>
      <c r="I207" s="966">
        <f>'Puerto Plata'!I207:J207+DN!I207+Santiago!I207+Mao!I207+SD!I207+MP!I207+SPM!I207+'EL SEIBO'!I207:J207+'La Romana'!I207:J207+'Higuey '!I207:J207+'Hato Mayor'!I207:J207+SJO!I207+Azua!I207+Baní!I207+Cotuí!I207+Bonao!I207+SFM!I207+Samaná!I207+Nagua!I207+Salcedo!I207+'Villa Altagracia'!I207:J207+'La Vega'!I207:J207+Constanza!I207+Barahona!I207+Jimaní!I207+Pedernales!I207+' NEYBA'!I207:J207+'Elías Piña'!I207:J207+SC!I207+MOCA!I207+Dajabon!I207+MC!I207+STR!I207+LM!I207</f>
        <v>0</v>
      </c>
      <c r="J207" s="966"/>
      <c r="K207" s="2"/>
      <c r="L207" s="59"/>
    </row>
    <row r="208" spans="2:12" ht="14.25" customHeight="1" thickTop="1" thickBot="1" x14ac:dyDescent="0.25">
      <c r="B208" s="1"/>
      <c r="C208" s="1"/>
      <c r="D208" s="67"/>
      <c r="E208" s="152" t="s">
        <v>96</v>
      </c>
      <c r="F208" s="142"/>
      <c r="G208" s="142"/>
      <c r="H208" s="143"/>
      <c r="I208" s="966">
        <f>'Puerto Plata'!I208:J208+DN!I208+Santiago!I208+Mao!I208+SD!I208+MP!I208+SPM!I208+'EL SEIBO'!I208:J208+'La Romana'!I208:J208+'Higuey '!I208:J208+'Hato Mayor'!I208:J208+SJO!I208+Azua!I208+Baní!I208+Cotuí!I208+Bonao!I208+SFM!I208+Samaná!I208+Nagua!I208+Salcedo!I208+'Villa Altagracia'!I208:J208+'La Vega'!I208:J208+Constanza!I208+Barahona!I208+Jimaní!I208+Pedernales!I208+' NEYBA'!I208:J208+'Elías Piña'!I208:J208+SC!I208+MOCA!I208+Dajabon!I208+MC!I208+STR!I208+LM!I208</f>
        <v>0</v>
      </c>
      <c r="J208" s="966"/>
      <c r="K208" s="2"/>
      <c r="L208" s="59"/>
    </row>
    <row r="209" spans="2:12" ht="14.25" customHeight="1" thickTop="1" thickBot="1" x14ac:dyDescent="0.25">
      <c r="B209" s="1"/>
      <c r="C209" s="1"/>
      <c r="D209" s="67"/>
      <c r="E209" s="214" t="s">
        <v>155</v>
      </c>
      <c r="F209" s="142"/>
      <c r="G209" s="142"/>
      <c r="H209" s="143"/>
      <c r="I209" s="966">
        <f>'Puerto Plata'!I209:J209+DN!I209+Santiago!I209+Mao!I209+SD!I209+MP!I209+SPM!I209+'EL SEIBO'!I209:J209+'La Romana'!I209:J209+'Higuey '!I209:J209+'Hato Mayor'!I209:J209+SJO!I209+Azua!I209+Baní!I209+Cotuí!I209+Bonao!I209+SFM!I209+Samaná!I209+Nagua!I209+Salcedo!I209+'Villa Altagracia'!I209:J209+'La Vega'!I209:J209+Constanza!I209+Barahona!I209+Jimaní!I209+Pedernales!I209+' NEYBA'!I209:J209+'Elías Piña'!I209:J209+SC!I209+MOCA!I209+Dajabon!I209+MC!I209+STR!I209+LM!I209</f>
        <v>81</v>
      </c>
      <c r="J209" s="966"/>
      <c r="K209" s="2"/>
      <c r="L209" s="59"/>
    </row>
    <row r="210" spans="2:12" ht="14.25" customHeight="1" thickTop="1" thickBot="1" x14ac:dyDescent="0.25">
      <c r="B210" s="1"/>
      <c r="C210" s="1"/>
      <c r="D210" s="69"/>
      <c r="E210" s="216" t="s">
        <v>50</v>
      </c>
      <c r="F210" s="142"/>
      <c r="G210" s="142"/>
      <c r="H210" s="143"/>
      <c r="I210" s="966">
        <f>'Puerto Plata'!I210:J210+DN!I210+Santiago!I210+Mao!I210+SD!I210+MP!I210+SPM!I210+'EL SEIBO'!I210:J210+'La Romana'!I210:J210+'Higuey '!I210:J210+'Hato Mayor'!I210:J210+SJO!I210+Azua!I210+Baní!I210+Cotuí!I210+Bonao!I210+SFM!I210+Samaná!I210+Nagua!I210+Salcedo!I210+'Villa Altagracia'!I210:J210+'La Vega'!I210:J210+Constanza!I210+Barahona!I210+Jimaní!I210+Pedernales!I210+' NEYBA'!I210:J210+'Elías Piña'!I210:J210+SC!I210+MOCA!I210+Dajabon!I210+MC!I210+STR!I210+LM!I210</f>
        <v>159</v>
      </c>
      <c r="J210" s="966"/>
      <c r="K210" s="2"/>
      <c r="L210" s="59"/>
    </row>
    <row r="211" spans="2:12" ht="16.5" thickTop="1" thickBot="1" x14ac:dyDescent="0.25">
      <c r="B211" s="1"/>
      <c r="C211" s="1"/>
      <c r="D211" s="75" t="s">
        <v>157</v>
      </c>
      <c r="E211" s="220"/>
      <c r="F211" s="171"/>
      <c r="G211" s="171"/>
      <c r="H211" s="172"/>
      <c r="I211" s="769">
        <f>SUM(I212:J214)</f>
        <v>745</v>
      </c>
      <c r="J211" s="770"/>
      <c r="K211" s="2"/>
      <c r="L211" s="59"/>
    </row>
    <row r="212" spans="2:12" ht="14.25" thickTop="1" thickBot="1" x14ac:dyDescent="0.25">
      <c r="B212" s="1"/>
      <c r="C212" s="1"/>
      <c r="D212" s="21"/>
      <c r="E212" s="162" t="s">
        <v>115</v>
      </c>
      <c r="F212" s="142"/>
      <c r="G212" s="142"/>
      <c r="H212" s="143"/>
      <c r="I212" s="966">
        <f>'Puerto Plata'!I212:J212+DN!I212+Santiago!I212+Mao!I212+SD!I212+MP!I212+SPM!I212+'EL SEIBO'!I212:J212+'La Romana'!I212:J212+'Higuey '!I212:J212+'Hato Mayor'!I212:J212+SJO!I212+Azua!I212+Baní!I212+Cotuí!I212+Bonao!I212+SFM!I212+Samaná!I212+Nagua!I212+Salcedo!I212+'Villa Altagracia'!I212:J212+'La Vega'!I212:J212+Constanza!I212+Barahona!I212+Jimaní!I212+Pedernales!I212+' NEYBA'!I212:J212+'Elías Piña'!I212:J212+SC!I212+MOCA!I212+Dajabon!I212+MC!I212+STR!I212+LM!I212</f>
        <v>404</v>
      </c>
      <c r="J212" s="966"/>
      <c r="K212" s="2"/>
      <c r="L212" s="59"/>
    </row>
    <row r="213" spans="2:12" ht="14.25" thickTop="1" thickBot="1" x14ac:dyDescent="0.25">
      <c r="B213" s="1"/>
      <c r="C213" s="1"/>
      <c r="D213" s="18"/>
      <c r="E213" s="162" t="s">
        <v>158</v>
      </c>
      <c r="F213" s="142"/>
      <c r="G213" s="142"/>
      <c r="H213" s="143"/>
      <c r="I213" s="966">
        <f>'Puerto Plata'!I213:J213+DN!I213+Santiago!I213+Mao!I213+SD!I213+MP!I213+SPM!I213+'EL SEIBO'!I213:J213+'La Romana'!I213:J213+'Higuey '!I213:J213+'Hato Mayor'!I213:J213+SJO!I213+Azua!I213+Baní!I213+Cotuí!I213+Bonao!I213+SFM!I213+Samaná!I213+Nagua!I213+Salcedo!I213+'Villa Altagracia'!I213:J213+'La Vega'!I213:J213+Constanza!I213+Barahona!I213+Jimaní!I213+Pedernales!I213+' NEYBA'!I213:J213+'Elías Piña'!I213:J213+SC!I213+MOCA!I213+Dajabon!I213+MC!I213+STR!I213+LM!I213</f>
        <v>0</v>
      </c>
      <c r="J213" s="966"/>
      <c r="K213" s="2"/>
      <c r="L213" s="59"/>
    </row>
    <row r="214" spans="2:12" ht="14.25" thickTop="1" thickBot="1" x14ac:dyDescent="0.25">
      <c r="B214" s="1"/>
      <c r="C214" s="1"/>
      <c r="D214" s="18"/>
      <c r="E214" s="162" t="s">
        <v>159</v>
      </c>
      <c r="F214" s="145"/>
      <c r="G214" s="145"/>
      <c r="H214" s="146"/>
      <c r="I214" s="966">
        <f>'Puerto Plata'!I214:J214+DN!I214+Santiago!I214+Mao!I214+SD!I214+MP!I214+SPM!I214+'EL SEIBO'!I214:J214+'La Romana'!I214:J214+'Higuey '!I214:J214+'Hato Mayor'!I214:J214+SJO!I214+Azua!I214+Baní!I214+Cotuí!I214+Bonao!I214+SFM!I214+Samaná!I214+Nagua!I214+Salcedo!I214+'Villa Altagracia'!I214:J214+'La Vega'!I214:J214+Constanza!I214+Barahona!I214+Jimaní!I214+Pedernales!I214+' NEYBA'!I214:J214+'Elías Piña'!I214:J214+SC!I214+MOCA!I214+Dajabon!I214+MC!I214+STR!I214+LM!I214</f>
        <v>341</v>
      </c>
      <c r="J214" s="966"/>
      <c r="K214" s="2"/>
      <c r="L214" s="59"/>
    </row>
    <row r="215" spans="2:12" ht="16.5" thickTop="1" thickBot="1" x14ac:dyDescent="0.3">
      <c r="B215" s="1"/>
      <c r="C215" s="1"/>
      <c r="D215" s="3"/>
      <c r="E215" s="224" t="s">
        <v>116</v>
      </c>
      <c r="F215" s="184"/>
      <c r="G215" s="184"/>
      <c r="H215" s="185"/>
      <c r="I215" s="815">
        <f>(I216+I217)</f>
        <v>9</v>
      </c>
      <c r="J215" s="815"/>
      <c r="K215" s="2"/>
      <c r="L215" s="59"/>
    </row>
    <row r="216" spans="2:12" ht="14.25" thickTop="1" thickBot="1" x14ac:dyDescent="0.25">
      <c r="B216" s="1"/>
      <c r="C216" s="1"/>
      <c r="D216" s="18"/>
      <c r="E216" s="227" t="s">
        <v>175</v>
      </c>
      <c r="F216" s="142"/>
      <c r="G216" s="142"/>
      <c r="H216" s="143"/>
      <c r="I216" s="966">
        <f>'Puerto Plata'!I216:J216+DN!I216+Santiago!I216+Mao!I216+SD!I216+MP!I216+SPM!I216+'EL SEIBO'!I216:J216+'La Romana'!I216:J216+'Higuey '!I216:J216+'Hato Mayor'!I216:J216+SJO!I216+Azua!I216+Baní!I216+Cotuí!I216+Bonao!I216+SFM!I216+Samaná!I216+Nagua!I216+Salcedo!I216+'Villa Altagracia'!I216:J216+'La Vega'!I216:J216+Constanza!I216+Barahona!I216+Jimaní!I216+Pedernales!I216+' NEYBA'!I216:J216+'Elías Piña'!I216:J216+SC!I216+MOCA!I216+Dajabon!I216+MC!I216+STR!I216+LM!I216</f>
        <v>1</v>
      </c>
      <c r="J216" s="966"/>
      <c r="K216" s="2"/>
      <c r="L216" s="59"/>
    </row>
    <row r="217" spans="2:12" ht="14.25" thickTop="1" thickBot="1" x14ac:dyDescent="0.25">
      <c r="B217"/>
      <c r="C217" s="1"/>
      <c r="D217" s="28"/>
      <c r="E217" s="228" t="s">
        <v>176</v>
      </c>
      <c r="F217" s="181"/>
      <c r="G217" s="181"/>
      <c r="H217" s="182"/>
      <c r="I217" s="966">
        <f>'Puerto Plata'!I217:J217+DN!I217+Santiago!I217+Mao!I217+SD!I217+MP!I217+SPM!I217+'EL SEIBO'!I217:J217+'La Romana'!I217:J217+'Higuey '!I217:J217+'Hato Mayor'!I217:J217+SJO!I217+Azua!I217+Baní!I217+Cotuí!I217+Bonao!I217+SFM!I217+Samaná!I217+Nagua!I217+Salcedo!I217+'Villa Altagracia'!I217:J217+'La Vega'!I217:J217+Constanza!I217+Barahona!I217+Jimaní!I217+Pedernales!I217+' NEYBA'!I217:J217+'Elías Piña'!I217:J217+SC!I217+MOCA!I217+Dajabon!I217+MC!I217+STR!I217+LM!I217</f>
        <v>8</v>
      </c>
      <c r="J217" s="966"/>
      <c r="K217" s="2"/>
      <c r="L217" s="59"/>
    </row>
    <row r="218" spans="2:12" ht="15.75" thickTop="1" thickBot="1" x14ac:dyDescent="0.25">
      <c r="B218" s="1"/>
      <c r="C218" s="1"/>
      <c r="D218" s="18"/>
      <c r="E218" s="223" t="s">
        <v>120</v>
      </c>
      <c r="F218" s="217"/>
      <c r="G218" s="217"/>
      <c r="H218" s="218"/>
      <c r="I218" s="815">
        <f>(I219+I220+I221+I222)</f>
        <v>17</v>
      </c>
      <c r="J218" s="815"/>
      <c r="K218" s="2"/>
      <c r="L218" s="59"/>
    </row>
    <row r="219" spans="2:12" ht="14.25" thickTop="1" thickBot="1" x14ac:dyDescent="0.25">
      <c r="B219" s="1"/>
      <c r="C219" s="1"/>
      <c r="D219" s="18"/>
      <c r="E219" s="176" t="s">
        <v>160</v>
      </c>
      <c r="F219" s="159"/>
      <c r="G219" s="159"/>
      <c r="H219" s="175"/>
      <c r="I219" s="966">
        <f>'Puerto Plata'!I219:J219+DN!I219+Santiago!I219+Mao!I219+SD!I219+MP!I219+SPM!I219+'EL SEIBO'!I219:J219+'La Romana'!I219:J219+'Higuey '!I219:J219+'Hato Mayor'!I219:J219+SJO!I219+Azua!I219+Baní!I219+Cotuí!I219+Bonao!I219+SFM!I219+Samaná!I219+Nagua!I219+Salcedo!I219+'Villa Altagracia'!I219:J219+'La Vega'!I219:J219+Constanza!I219+Barahona!I219+Jimaní!I219+Pedernales!I219+' NEYBA'!I219:J219+'Elías Piña'!I219:J219+SC!I219+MOCA!I219+Dajabon!I219+MC!I219+STR!I219+LM!I219</f>
        <v>0</v>
      </c>
      <c r="J219" s="966"/>
      <c r="K219" s="2"/>
      <c r="L219" s="59"/>
    </row>
    <row r="220" spans="2:12" ht="14.25" thickTop="1" thickBot="1" x14ac:dyDescent="0.25">
      <c r="B220" s="1"/>
      <c r="C220" s="1"/>
      <c r="D220" s="18"/>
      <c r="E220" s="176" t="s">
        <v>118</v>
      </c>
      <c r="F220" s="159"/>
      <c r="G220" s="159"/>
      <c r="H220" s="175"/>
      <c r="I220" s="966">
        <f>'Puerto Plata'!I220:J220+DN!I220+Santiago!I220+Mao!I220+SD!I220+MP!I220+SPM!I220+'EL SEIBO'!I220:J220+'La Romana'!I220:J220+'Higuey '!I220:J220+'Hato Mayor'!I220:J220+SJO!I220+Azua!I220+Baní!I220+Cotuí!I220+Bonao!I220+SFM!I220+Samaná!I220+Nagua!I220+Salcedo!I220+'Villa Altagracia'!I220:J220+'La Vega'!I220:J220+Constanza!I220+Barahona!I220+Jimaní!I220+Pedernales!I220+' NEYBA'!I220:J220+'Elías Piña'!I220:J220+SC!I220+MOCA!I220+Dajabon!I220+MC!I220+STR!I220+LM!I220</f>
        <v>1</v>
      </c>
      <c r="J220" s="966"/>
      <c r="K220" s="2"/>
      <c r="L220" s="59"/>
    </row>
    <row r="221" spans="2:12" ht="14.25" thickTop="1" thickBot="1" x14ac:dyDescent="0.25">
      <c r="B221" s="1"/>
      <c r="C221" s="1"/>
      <c r="D221" s="18"/>
      <c r="E221" s="176" t="s">
        <v>119</v>
      </c>
      <c r="F221" s="159"/>
      <c r="G221" s="159"/>
      <c r="H221" s="175"/>
      <c r="I221" s="966">
        <f>'Puerto Plata'!I221:J221+DN!I221+Santiago!I221+Mao!I221+SD!I221+MP!I221+SPM!I221+'EL SEIBO'!I221:J221+'La Romana'!I221:J221+'Higuey '!I221:J221+'Hato Mayor'!I221:J221+SJO!I221+Azua!I221+Baní!I221+Cotuí!I221+Bonao!I221+SFM!I221+Samaná!I221+Nagua!I221+Salcedo!I221+'Villa Altagracia'!I221:J221+'La Vega'!I221:J221+Constanza!I221+Barahona!I221+Jimaní!I221+Pedernales!I221+' NEYBA'!I221:J221+'Elías Piña'!I221:J221+SC!I221+MOCA!I221+Dajabon!I221+MC!I221+STR!I221+LM!I221</f>
        <v>15</v>
      </c>
      <c r="J221" s="966"/>
      <c r="K221" s="2"/>
      <c r="L221" s="59"/>
    </row>
    <row r="222" spans="2:12" ht="14.25" thickTop="1" thickBot="1" x14ac:dyDescent="0.25">
      <c r="B222" s="1"/>
      <c r="C222" s="1"/>
      <c r="D222" s="18"/>
      <c r="E222" s="177" t="s">
        <v>161</v>
      </c>
      <c r="F222" s="142"/>
      <c r="G222" s="142"/>
      <c r="H222" s="143"/>
      <c r="I222" s="966">
        <f>'Puerto Plata'!I222:J222+DN!I222+Santiago!I222+Mao!I222+SD!I222+MP!I222+SPM!I222+'EL SEIBO'!I222:J222+'La Romana'!I222:J222+'Higuey '!I222:J222+'Hato Mayor'!I222:J222+SJO!I222+Azua!I222+Baní!I222+Cotuí!I222+Bonao!I222+SFM!I222+Samaná!I222+Nagua!I222+Salcedo!I222+'Villa Altagracia'!I222:J222+'La Vega'!I222:J222+Constanza!I222+Barahona!I222+Jimaní!I222+Pedernales!I222+' NEYBA'!I222:J222+'Elías Piña'!I222:J222+SC!I222+MOCA!I222+Dajabon!I222+MC!I222+STR!I222+LM!I222</f>
        <v>1</v>
      </c>
      <c r="J222" s="966"/>
      <c r="K222" s="2"/>
      <c r="L222" s="59"/>
    </row>
    <row r="223" spans="2:12" ht="16.5" thickTop="1" thickBot="1" x14ac:dyDescent="0.25">
      <c r="B223" s="1"/>
      <c r="C223" s="1"/>
      <c r="D223" s="221" t="s">
        <v>162</v>
      </c>
      <c r="E223" s="220"/>
      <c r="F223" s="220"/>
      <c r="G223" s="220"/>
      <c r="H223" s="222"/>
      <c r="I223" s="769">
        <f>(I224+I225+I226)</f>
        <v>773</v>
      </c>
      <c r="J223" s="770"/>
      <c r="K223" s="2"/>
      <c r="L223" s="59"/>
    </row>
    <row r="224" spans="2:12" ht="14.25" thickTop="1" thickBot="1" x14ac:dyDescent="0.25">
      <c r="B224" s="1"/>
      <c r="C224" s="1"/>
      <c r="D224" s="18"/>
      <c r="E224" s="178" t="s">
        <v>10</v>
      </c>
      <c r="F224" s="137"/>
      <c r="G224" s="137"/>
      <c r="H224" s="137"/>
      <c r="I224" s="966">
        <f>'Puerto Plata'!I224:J224+DN!I224+Santiago!I224+Mao!I224+SD!I224+MP!I224+SPM!I224+'EL SEIBO'!I224:J224+'La Romana'!I224:J224+'Higuey '!I224:J224+'Hato Mayor'!I224:J224+SJO!I224+Azua!I224+Baní!I224+Cotuí!I224+Bonao!I224+SFM!I224+Samaná!I224+Nagua!I224+Salcedo!I224+'Villa Altagracia'!I224:J224+'La Vega'!I224:J224+Constanza!I224+Barahona!I224+Jimaní!I224+Pedernales!I224+' NEYBA'!I224:J224+'Elías Piña'!I224:J224+SC!I224+MOCA!I224+Dajabon!I224+MC!I224+STR!I224+LM!I224</f>
        <v>129</v>
      </c>
      <c r="J224" s="966"/>
      <c r="K224" s="2"/>
      <c r="L224" s="59"/>
    </row>
    <row r="225" spans="2:13" ht="14.25" thickTop="1" thickBot="1" x14ac:dyDescent="0.25">
      <c r="B225" s="1"/>
      <c r="C225" s="1"/>
      <c r="D225" s="18"/>
      <c r="E225" s="162" t="s">
        <v>163</v>
      </c>
      <c r="F225" s="142"/>
      <c r="G225" s="142"/>
      <c r="H225" s="143"/>
      <c r="I225" s="966">
        <f>'Puerto Plata'!I225:J225+DN!I225+Santiago!I225+Mao!I225+SD!I225+MP!I225+SPM!I225+'EL SEIBO'!I225:J225+'La Romana'!I225:J225+'Higuey '!I225:J225+'Hato Mayor'!I225:J225+SJO!I225+Azua!I225+Baní!I225+Cotuí!I225+Bonao!I225+SFM!I225+Samaná!I225+Nagua!I225+Salcedo!I225+'Villa Altagracia'!I225:J225+'La Vega'!I225:J225+Constanza!I225+Barahona!I225+Jimaní!I225+Pedernales!I225+' NEYBA'!I225:J225+'Elías Piña'!I225:J225+SC!I225+MOCA!I225+Dajabon!I225+MC!I225+STR!I225+LM!I225</f>
        <v>0</v>
      </c>
      <c r="J225" s="966"/>
      <c r="K225" s="2"/>
      <c r="L225" s="59"/>
    </row>
    <row r="226" spans="2:13" ht="14.25" thickTop="1" thickBot="1" x14ac:dyDescent="0.25">
      <c r="B226" s="1"/>
      <c r="C226" s="1"/>
      <c r="D226" s="18"/>
      <c r="E226" s="219" t="s">
        <v>164</v>
      </c>
      <c r="F226" s="145"/>
      <c r="G226" s="145"/>
      <c r="H226" s="146"/>
      <c r="I226" s="966">
        <f>'Puerto Plata'!I226:J226+DN!I226+Santiago!I226+Mao!I226+SD!I226+MP!I226+SPM!I226+'EL SEIBO'!I226:J226+'La Romana'!I226:J226+'Higuey '!I226:J226+'Hato Mayor'!I226:J226+SJO!I226+Azua!I226+Baní!I226+Cotuí!I226+Bonao!I226+SFM!I226+Samaná!I226+Nagua!I226+Salcedo!I226+'Villa Altagracia'!I226:J226+'La Vega'!I226:J226+Constanza!I226+Barahona!I226+Jimaní!I226+Pedernales!I226+' NEYBA'!I226:J226+'Elías Piña'!I226:J226+SC!I226+MOCA!I226+Dajabon!I226+MC!I226+STR!I226+LM!I226</f>
        <v>644</v>
      </c>
      <c r="J226" s="966"/>
      <c r="K226" s="2"/>
      <c r="L226" s="59"/>
    </row>
    <row r="227" spans="2:13" ht="16.5" thickTop="1" thickBot="1" x14ac:dyDescent="0.25">
      <c r="B227" s="1"/>
      <c r="C227" s="1"/>
      <c r="D227" s="221" t="s">
        <v>165</v>
      </c>
      <c r="E227" s="220"/>
      <c r="F227" s="220"/>
      <c r="G227" s="220"/>
      <c r="H227" s="222"/>
      <c r="I227" s="769">
        <f>(I228+I229+I230+I231)</f>
        <v>536</v>
      </c>
      <c r="J227" s="770"/>
      <c r="K227" s="2"/>
      <c r="L227" s="59"/>
      <c r="M227" s="62"/>
    </row>
    <row r="228" spans="2:13" ht="14.25" thickTop="1" thickBot="1" x14ac:dyDescent="0.25">
      <c r="B228" s="1"/>
      <c r="C228" s="1"/>
      <c r="D228" s="21"/>
      <c r="E228" s="162" t="s">
        <v>10</v>
      </c>
      <c r="F228" s="142"/>
      <c r="G228" s="142"/>
      <c r="H228" s="143"/>
      <c r="I228" s="966">
        <f>'Puerto Plata'!I228:J228+DN!I228+Santiago!I228+Mao!I228+SD!I228+MP!I228+SPM!I228+'EL SEIBO'!I228:J228+'La Romana'!I228:J228+'Higuey '!I228:J228+'Hato Mayor'!I228:J228+SJO!I228+Azua!I228+Baní!I228+Cotuí!I228+Bonao!I228+SFM!I228+Samaná!I228+Nagua!I228+Salcedo!I228+'Villa Altagracia'!I228:J228+'La Vega'!I228:J228+Constanza!I228+Barahona!I228+Jimaní!I228+Pedernales!I228+' NEYBA'!I228:J228+'Elías Piña'!I228:J228+SC!I228+MOCA!I228+Dajabon!I228+MC!I228+STR!I228+LM!I228</f>
        <v>174</v>
      </c>
      <c r="J228" s="966"/>
      <c r="K228" s="2"/>
      <c r="L228" s="59"/>
    </row>
    <row r="229" spans="2:13" ht="14.25" thickTop="1" thickBot="1" x14ac:dyDescent="0.25">
      <c r="B229" s="1"/>
      <c r="C229" s="1"/>
      <c r="D229" s="18"/>
      <c r="E229" s="162" t="s">
        <v>163</v>
      </c>
      <c r="F229" s="142"/>
      <c r="G229" s="142"/>
      <c r="H229" s="143"/>
      <c r="I229" s="966">
        <f>'Puerto Plata'!I229:J229+DN!I229+Santiago!I229+Mao!I229+SD!I229+MP!I229+SPM!I229+'EL SEIBO'!I229:J229+'La Romana'!I229:J229+'Higuey '!I229:J229+'Hato Mayor'!I229:J229+SJO!I229+Azua!I229+Baní!I229+Cotuí!I229+Bonao!I229+SFM!I229+Samaná!I229+Nagua!I229+Salcedo!I229+'Villa Altagracia'!I229:J229+'La Vega'!I229:J229+Constanza!I229+Barahona!I229+Jimaní!I229+Pedernales!I229+' NEYBA'!I229:J229+'Elías Piña'!I229:J229+SC!I229+MOCA!I229+Dajabon!I229+MC!I229+STR!I229+LM!I229</f>
        <v>3</v>
      </c>
      <c r="J229" s="966"/>
      <c r="K229" s="2"/>
      <c r="L229" s="63"/>
    </row>
    <row r="230" spans="2:13" ht="14.25" thickTop="1" thickBot="1" x14ac:dyDescent="0.25">
      <c r="B230" s="1"/>
      <c r="C230" s="1"/>
      <c r="D230" s="18"/>
      <c r="E230" s="219" t="s">
        <v>164</v>
      </c>
      <c r="F230" s="145"/>
      <c r="G230" s="145"/>
      <c r="H230" s="146"/>
      <c r="I230" s="966">
        <f>'Puerto Plata'!I230:J230+DN!I230+Santiago!I230+Mao!I230+SD!I230+MP!I230+SPM!I230+'EL SEIBO'!I230:J230+'La Romana'!I230:J230+'Higuey '!I230:J230+'Hato Mayor'!I230:J230+SJO!I230+Azua!I230+Baní!I230+Cotuí!I230+Bonao!I230+SFM!I230+Samaná!I230+Nagua!I230+Salcedo!I230+'Villa Altagracia'!I230:J230+'La Vega'!I230:J230+Constanza!I230+Barahona!I230+Jimaní!I230+Pedernales!I230+' NEYBA'!I230:J230+'Elías Piña'!I230:J230+SC!I230+MOCA!I230+Dajabon!I230+MC!I230+STR!I230+LM!I230</f>
        <v>359</v>
      </c>
      <c r="J230" s="966"/>
      <c r="K230" s="2"/>
      <c r="L230" s="59"/>
    </row>
    <row r="231" spans="2:13" ht="14.25" thickTop="1" thickBot="1" x14ac:dyDescent="0.25">
      <c r="B231" s="1"/>
      <c r="C231" s="1"/>
      <c r="D231" s="18"/>
      <c r="E231" s="219" t="s">
        <v>166</v>
      </c>
      <c r="F231" s="145"/>
      <c r="G231" s="145"/>
      <c r="H231" s="146"/>
      <c r="I231" s="966">
        <f>'Puerto Plata'!I231:J231+DN!I231+Santiago!I231+Mao!I231+SD!I231+MP!I231+SPM!I231+'EL SEIBO'!I231:J231+'La Romana'!I231:J231+'Higuey '!I231:J231+'Hato Mayor'!I231:J231+SJO!I231+Azua!I231+Baní!I231+Cotuí!I231+Bonao!I231+SFM!I231+Samaná!I231+Nagua!I231+Salcedo!I231+'Villa Altagracia'!I231:J231+'La Vega'!I231:J231+Constanza!I231+Barahona!I231+Jimaní!I231+Pedernales!I231+' NEYBA'!I231:J231+'Elías Piña'!I231:J231+SC!I231+MOCA!I231+Dajabon!I231+MC!I231+STR!I231+LM!I231</f>
        <v>0</v>
      </c>
      <c r="J231" s="966"/>
      <c r="K231" s="2"/>
      <c r="L231" s="59"/>
    </row>
    <row r="232" spans="2:13" ht="16.5" thickTop="1" thickBot="1" x14ac:dyDescent="0.3">
      <c r="B232" s="1"/>
      <c r="C232" s="1"/>
      <c r="D232" s="18"/>
      <c r="E232" s="848" t="s">
        <v>31</v>
      </c>
      <c r="F232" s="849"/>
      <c r="G232" s="849"/>
      <c r="H232" s="850"/>
      <c r="I232" s="815">
        <f>(I233+I234+I235+I236)</f>
        <v>328</v>
      </c>
      <c r="J232" s="815"/>
      <c r="K232" s="2"/>
      <c r="L232" s="59"/>
    </row>
    <row r="233" spans="2:13" ht="14.25" thickTop="1" thickBot="1" x14ac:dyDescent="0.25">
      <c r="B233" s="1"/>
      <c r="C233" s="1"/>
      <c r="D233" s="18"/>
      <c r="E233" s="178" t="s">
        <v>10</v>
      </c>
      <c r="F233" s="137"/>
      <c r="G233" s="137"/>
      <c r="H233" s="137"/>
      <c r="I233" s="966">
        <f>'Puerto Plata'!I233:J233+DN!I233+Santiago!I233+Mao!I233+SD!I233+MP!I233+SPM!I233+'EL SEIBO'!I233:J233+'La Romana'!I233:J233+'Higuey '!I233:J233+'Hato Mayor'!I233:J233+SJO!I233+Azua!I233+Baní!I233+Cotuí!I233+Bonao!I233+SFM!I233+Samaná!I233+Nagua!I233+Salcedo!I233+'Villa Altagracia'!I233:J233+'La Vega'!I233:J233+Constanza!I233+Barahona!I233+Jimaní!I233+Pedernales!I233+' NEYBA'!I233:J233+'Elías Piña'!I233:J233+SC!I233+MOCA!I233+Dajabon!I233+MC!I233+STR!I233+LM!I233</f>
        <v>72</v>
      </c>
      <c r="J233" s="966"/>
      <c r="K233" s="2"/>
      <c r="L233" s="59"/>
    </row>
    <row r="234" spans="2:13" ht="14.25" thickTop="1" thickBot="1" x14ac:dyDescent="0.25">
      <c r="B234" s="1"/>
      <c r="C234" s="1"/>
      <c r="D234" s="18"/>
      <c r="E234" s="162" t="s">
        <v>163</v>
      </c>
      <c r="F234" s="142"/>
      <c r="G234" s="142"/>
      <c r="H234" s="143"/>
      <c r="I234" s="966">
        <f>'Puerto Plata'!I234:J234+DN!I234+Santiago!I234+Mao!I234+SD!I234+MP!I234+SPM!I234+'EL SEIBO'!I234:J234+'La Romana'!I234:J234+'Higuey '!I234:J234+'Hato Mayor'!I234:J234+SJO!I234+Azua!I234+Baní!I234+Cotuí!I234+Bonao!I234+SFM!I234+Samaná!I234+Nagua!I234+Salcedo!I234+'Villa Altagracia'!I234:J234+'La Vega'!I234:J234+Constanza!I234+Barahona!I234+Jimaní!I234+Pedernales!I234+' NEYBA'!I234:J234+'Elías Piña'!I234:J234+SC!I234+MOCA!I234+Dajabon!I234+MC!I234+STR!I234+LM!I234</f>
        <v>2</v>
      </c>
      <c r="J234" s="966"/>
      <c r="K234" s="2"/>
      <c r="L234" s="59"/>
    </row>
    <row r="235" spans="2:13" ht="14.25" thickTop="1" thickBot="1" x14ac:dyDescent="0.25">
      <c r="B235" s="1"/>
      <c r="C235" s="1"/>
      <c r="D235" s="18"/>
      <c r="E235" s="219" t="s">
        <v>164</v>
      </c>
      <c r="F235" s="145"/>
      <c r="G235" s="145"/>
      <c r="H235" s="146"/>
      <c r="I235" s="966">
        <f>'Puerto Plata'!I235:J235+DN!I235+Santiago!I235+Mao!I235+SD!I235+MP!I235+SPM!I235+'EL SEIBO'!I235:J235+'La Romana'!I235:J235+'Higuey '!I235:J235+'Hato Mayor'!I235:J235+SJO!I235+Azua!I235+Baní!I235+Cotuí!I235+Bonao!I235+SFM!I235+Samaná!I235+Nagua!I235+Salcedo!I235+'Villa Altagracia'!I235:J235+'La Vega'!I235:J235+Constanza!I235+Barahona!I235+Jimaní!I235+Pedernales!I235+' NEYBA'!I235:J235+'Elías Piña'!I235:J235+SC!I235+MOCA!I235+Dajabon!I235+MC!I235+STR!I235+LM!I235</f>
        <v>179</v>
      </c>
      <c r="J235" s="966"/>
      <c r="K235" s="2"/>
      <c r="L235" s="59"/>
    </row>
    <row r="236" spans="2:13" ht="14.25" thickTop="1" thickBot="1" x14ac:dyDescent="0.25">
      <c r="B236" s="1"/>
      <c r="C236" s="1"/>
      <c r="D236" s="18"/>
      <c r="E236" s="162" t="s">
        <v>44</v>
      </c>
      <c r="F236" s="145"/>
      <c r="G236" s="145"/>
      <c r="H236" s="146"/>
      <c r="I236" s="966">
        <f>'Puerto Plata'!I236:J236+DN!I236+Santiago!I236+Mao!I236+SD!I236+MP!I236+SPM!I236+'EL SEIBO'!I236:J236+'La Romana'!I236:J236+'Higuey '!I236:J236+'Hato Mayor'!I236:J236+SJO!I236+Azua!I236+Baní!I236+Cotuí!I236+Bonao!I236+SFM!I236+Samaná!I236+Nagua!I236+Salcedo!I236+'Villa Altagracia'!I236:J236+'La Vega'!I236:J236+Constanza!I236+Barahona!I236+Jimaní!I236+Pedernales!I236+' NEYBA'!I236:J236+'Elías Piña'!I236:J236+SC!I236+MOCA!I236+Dajabon!I236+MC!I236+STR!I236+LM!I236</f>
        <v>75</v>
      </c>
      <c r="J236" s="966"/>
      <c r="K236" s="2"/>
      <c r="L236" s="59"/>
    </row>
    <row r="237" spans="2:13" ht="16.5" thickTop="1" thickBot="1" x14ac:dyDescent="0.25">
      <c r="B237" s="1"/>
      <c r="C237" s="85"/>
      <c r="D237" s="71" t="s">
        <v>171</v>
      </c>
      <c r="E237" s="155"/>
      <c r="F237" s="179"/>
      <c r="G237" s="157"/>
      <c r="H237" s="164"/>
      <c r="I237" s="787">
        <f>(I238+I239+I240+I241)</f>
        <v>932</v>
      </c>
      <c r="J237" s="787"/>
      <c r="K237" s="1"/>
      <c r="L237" s="59"/>
    </row>
    <row r="238" spans="2:13" ht="14.25" thickTop="1" thickBot="1" x14ac:dyDescent="0.25">
      <c r="B238" s="1"/>
      <c r="C238" s="11"/>
      <c r="D238" s="86"/>
      <c r="E238" s="180" t="s">
        <v>167</v>
      </c>
      <c r="F238" s="181"/>
      <c r="G238" s="181"/>
      <c r="H238" s="182"/>
      <c r="I238" s="966">
        <f>'Puerto Plata'!I238:J238+DN!I238+Santiago!I238+Mao!I238+SD!I238+MP!I238+SPM!I238+'EL SEIBO'!I238:J238+'La Romana'!I238:J238+'Higuey '!I238:J238+'Hato Mayor'!I238:J238+SJO!I238+Azua!I238+Baní!I238+Cotuí!I238+Bonao!I238+SFM!I238+Samaná!I238+Nagua!I238+Salcedo!I238+'Villa Altagracia'!I238:J238+'La Vega'!I238:J238+Constanza!I238+Barahona!I238+Jimaní!I238+Pedernales!I238+' NEYBA'!I238:J238+'Elías Piña'!I238:J238+SC!I238+MOCA!I238+Dajabon!I238+MC!I238+STR!I238+LM!I238</f>
        <v>90</v>
      </c>
      <c r="J238" s="966"/>
      <c r="K238" s="1"/>
      <c r="L238" s="59"/>
    </row>
    <row r="239" spans="2:13" ht="12.75" customHeight="1" thickTop="1" thickBot="1" x14ac:dyDescent="0.25">
      <c r="B239" s="1"/>
      <c r="C239" s="87"/>
      <c r="D239" s="85"/>
      <c r="E239" s="181" t="s">
        <v>168</v>
      </c>
      <c r="F239" s="181"/>
      <c r="G239" s="181"/>
      <c r="H239" s="181"/>
      <c r="I239" s="966">
        <f>'Puerto Plata'!I239:J239+DN!I239+Santiago!I239+Mao!I239+SD!I239+MP!I239+SPM!I239+'EL SEIBO'!I239:J239+'La Romana'!I239:J239+'Higuey '!I239:J239+'Hato Mayor'!I239:J239+SJO!I239+Azua!I239+Baní!I239+Cotuí!I239+Bonao!I239+SFM!I239+Samaná!I239+Nagua!I239+Salcedo!I239+'Villa Altagracia'!I239:J239+'La Vega'!I239:J239+Constanza!I239+Barahona!I239+Jimaní!I239+Pedernales!I239+' NEYBA'!I239:J239+'Elías Piña'!I239:J239+SC!I239+MOCA!I239+Dajabon!I239+MC!I239+STR!I239+LM!I239</f>
        <v>235</v>
      </c>
      <c r="J239" s="966"/>
      <c r="K239" s="1"/>
    </row>
    <row r="240" spans="2:13" ht="12.75" customHeight="1" thickTop="1" thickBot="1" x14ac:dyDescent="0.25">
      <c r="B240" s="1"/>
      <c r="C240" s="87"/>
      <c r="D240" s="85"/>
      <c r="E240" s="183" t="s">
        <v>169</v>
      </c>
      <c r="F240" s="181"/>
      <c r="G240" s="181"/>
      <c r="H240" s="182"/>
      <c r="I240" s="966">
        <f>'Puerto Plata'!I240:J240+DN!I240+Santiago!I240+Mao!I240+SD!I240+MP!I240+SPM!I240+'EL SEIBO'!I240:J240+'La Romana'!I240:J240+'Higuey '!I240:J240+'Hato Mayor'!I240:J240+SJO!I240+Azua!I240+Baní!I240+Cotuí!I240+Bonao!I240+SFM!I240+Samaná!I240+Nagua!I240+Salcedo!I240+'Villa Altagracia'!I240:J240+'La Vega'!I240:J240+Constanza!I240+Barahona!I240+Jimaní!I240+Pedernales!I240+' NEYBA'!I240:J240+'Elías Piña'!I240:J240+SC!I240+MOCA!I240+Dajabon!I240+MC!I240+STR!I240+LM!I240</f>
        <v>603</v>
      </c>
      <c r="J240" s="966"/>
      <c r="K240" s="1"/>
    </row>
    <row r="241" spans="2:11" ht="13.5" customHeight="1" thickTop="1" thickBot="1" x14ac:dyDescent="0.25">
      <c r="B241" s="1"/>
      <c r="C241" s="87"/>
      <c r="D241" s="85"/>
      <c r="E241" s="183" t="s">
        <v>170</v>
      </c>
      <c r="F241" s="181"/>
      <c r="G241" s="181"/>
      <c r="H241" s="182"/>
      <c r="I241" s="966">
        <f>'Puerto Plata'!I241:J241+DN!I241+Santiago!I241+Mao!I241+SD!I241+MP!I241+SPM!I241+'EL SEIBO'!I241:J241+'La Romana'!I241:J241+'Higuey '!I241:J241+'Hato Mayor'!I241:J241+SJO!I241+Azua!I241+Baní!I241+Cotuí!I241+Bonao!I241+SFM!I241+Samaná!I241+Nagua!I241+Salcedo!I241+'Villa Altagracia'!I241:J241+'La Vega'!I241:J241+Constanza!I241+Barahona!I241+Jimaní!I241+Pedernales!I241+' NEYBA'!I241:J241+'Elías Piña'!I241:J241+SC!I241+MOCA!I241+Dajabon!I241+MC!I241+STR!I241+LM!I241</f>
        <v>4</v>
      </c>
      <c r="J241" s="966"/>
      <c r="K241" s="1"/>
    </row>
    <row r="242" spans="2:11" ht="15" customHeight="1" thickTop="1" thickBot="1" x14ac:dyDescent="0.3">
      <c r="B242" s="1"/>
      <c r="C242" s="10"/>
      <c r="D242" s="18"/>
      <c r="E242" s="224" t="s">
        <v>40</v>
      </c>
      <c r="F242" s="184"/>
      <c r="G242" s="184"/>
      <c r="H242" s="185"/>
      <c r="I242" s="815">
        <f>I243+I244+I245</f>
        <v>40</v>
      </c>
      <c r="J242" s="815"/>
      <c r="K242" s="1"/>
    </row>
    <row r="243" spans="2:11" ht="13.5" customHeight="1" thickTop="1" thickBot="1" x14ac:dyDescent="0.25">
      <c r="B243" s="1"/>
      <c r="C243" s="1"/>
      <c r="D243" s="18"/>
      <c r="E243" s="186" t="s">
        <v>13</v>
      </c>
      <c r="F243" s="142"/>
      <c r="G243" s="142"/>
      <c r="H243" s="143"/>
      <c r="I243" s="966">
        <f>'Puerto Plata'!I243:J243+DN!I243+Santiago!I243+Mao!I243+SD!I243+MP!I243+SPM!I243+'EL SEIBO'!I243:J243+'La Romana'!I243:J243+'Higuey '!I243:J243+'Hato Mayor'!I243:J243+SJO!I243+Azua!I243+Baní!I243+Cotuí!I243+Bonao!I243+SFM!I243+Samaná!I243+Nagua!I243+Salcedo!I243+'Villa Altagracia'!I243:J243+'La Vega'!I243:J243+Constanza!I243+Barahona!I243+Jimaní!I243+Pedernales!I243+' NEYBA'!I243:J243+'Elías Piña'!I243:J243+SC!I243+MOCA!I243+Dajabon!I243+MC!I243+STR!I243+LM!I243</f>
        <v>0</v>
      </c>
      <c r="J243" s="966"/>
      <c r="K243" s="1"/>
    </row>
    <row r="244" spans="2:11" ht="13.5" customHeight="1" thickTop="1" thickBot="1" x14ac:dyDescent="0.25">
      <c r="B244" s="1"/>
      <c r="C244" s="10"/>
      <c r="D244" s="18"/>
      <c r="E244" s="187" t="s">
        <v>14</v>
      </c>
      <c r="F244" s="181"/>
      <c r="G244" s="181"/>
      <c r="H244" s="182"/>
      <c r="I244" s="966">
        <f>'Puerto Plata'!I244:J244+DN!I244+Santiago!I244+Mao!I244+SD!I244+MP!I244+SPM!I244+'EL SEIBO'!I244:J244+'La Romana'!I244:J244+'Higuey '!I244:J244+'Hato Mayor'!I244:J244+SJO!I244+Azua!I244+Baní!I244+Cotuí!I244+Bonao!I244+SFM!I244+Samaná!I244+Nagua!I244+Salcedo!I244+'Villa Altagracia'!I244:J244+'La Vega'!I244:J244+Constanza!I244+Barahona!I244+Jimaní!I244+Pedernales!I244+' NEYBA'!I244:J244+'Elías Piña'!I244:J244+SC!I244+MOCA!I244+Dajabon!I244+MC!I244+STR!I244+LM!I244</f>
        <v>40</v>
      </c>
      <c r="J244" s="966"/>
      <c r="K244" s="1"/>
    </row>
    <row r="245" spans="2:11" ht="15.75" customHeight="1" thickTop="1" thickBot="1" x14ac:dyDescent="0.25">
      <c r="B245" s="1"/>
      <c r="C245" s="10"/>
      <c r="D245" s="18"/>
      <c r="E245" s="188" t="s">
        <v>121</v>
      </c>
      <c r="F245" s="181"/>
      <c r="G245" s="181"/>
      <c r="H245" s="182"/>
      <c r="I245" s="966">
        <f>'Puerto Plata'!I245:J245+DN!I245+Santiago!I245+Mao!I245+SD!I245+MP!I245+SPM!I245+'EL SEIBO'!I245:J245+'La Romana'!I245:J245+'Higuey '!I245:J245+'Hato Mayor'!I245:J245+SJO!I245+Azua!I245+Baní!I245+Cotuí!I245+Bonao!I245+SFM!I245+Samaná!I245+Nagua!I245+Salcedo!I245+'Villa Altagracia'!I245:J245+'La Vega'!I245:J245+Constanza!I245+Barahona!I245+Jimaní!I245+Pedernales!I245+' NEYBA'!I245:J245+'Elías Piña'!I245:J245+SC!I245+MOCA!I245+Dajabon!I245+MC!I245+STR!I245+LM!I245</f>
        <v>0</v>
      </c>
      <c r="J245" s="966"/>
      <c r="K245" s="3"/>
    </row>
    <row r="246" spans="2:11" ht="17.25" thickTop="1" thickBot="1" x14ac:dyDescent="0.25">
      <c r="B246" s="1"/>
      <c r="C246" s="190" t="s">
        <v>172</v>
      </c>
      <c r="D246" s="189"/>
      <c r="E246" s="189"/>
      <c r="F246" s="189"/>
      <c r="G246" s="191"/>
      <c r="H246" s="769" t="s">
        <v>0</v>
      </c>
      <c r="I246" s="854"/>
      <c r="J246" s="770"/>
      <c r="K246" s="1"/>
    </row>
    <row r="247" spans="2:11" ht="16.5" thickTop="1" x14ac:dyDescent="0.2">
      <c r="B247" s="1"/>
      <c r="C247" s="192"/>
      <c r="D247" s="193"/>
      <c r="E247" s="193"/>
      <c r="F247" s="193"/>
      <c r="G247" s="194"/>
      <c r="H247" s="855">
        <f>(F10+J15-F21+J77-H89)</f>
        <v>7328</v>
      </c>
      <c r="I247" s="856"/>
      <c r="J247" s="857"/>
      <c r="K247" s="1"/>
    </row>
    <row r="248" spans="2:11" ht="16.5" thickBot="1" x14ac:dyDescent="0.25">
      <c r="B248" s="3"/>
      <c r="C248" s="195"/>
      <c r="D248" s="196"/>
      <c r="E248" s="196"/>
      <c r="F248" s="196"/>
      <c r="G248" s="197"/>
      <c r="H248" s="858"/>
      <c r="I248" s="859"/>
      <c r="J248" s="860"/>
      <c r="K248" s="3"/>
    </row>
    <row r="249" spans="2:11" ht="13.5" thickTop="1" x14ac:dyDescent="0.2">
      <c r="E249" s="56"/>
    </row>
    <row r="251" spans="2:11" x14ac:dyDescent="0.2">
      <c r="E251" s="64"/>
    </row>
    <row r="252" spans="2:11" x14ac:dyDescent="0.2">
      <c r="E252" s="64"/>
    </row>
    <row r="253" spans="2:11" x14ac:dyDescent="0.2">
      <c r="E253" s="64"/>
    </row>
    <row r="254" spans="2:11" x14ac:dyDescent="0.2">
      <c r="E254" s="64"/>
    </row>
    <row r="255" spans="2:11" x14ac:dyDescent="0.2">
      <c r="E255" s="64"/>
    </row>
    <row r="256" spans="2:11" x14ac:dyDescent="0.2">
      <c r="E256" s="56"/>
    </row>
    <row r="258" spans="5:5" x14ac:dyDescent="0.2">
      <c r="E258" s="56"/>
    </row>
  </sheetData>
  <sheetProtection password="D0C7" sheet="1"/>
  <customSheetViews>
    <customSheetView guid="{AB11C4E2-D344-413B-90BE-142C56FCF610}" scale="120" showGridLines="0" showRowCol="0" zeroValues="0">
      <selection activeCell="N9" sqref="N9"/>
      <rowBreaks count="1" manualBreakCount="1">
        <brk id="78" max="16383" man="1"/>
      </rowBreaks>
      <pageMargins left="3.937007874015748E-2" right="0.23622047244094491" top="0.15748031496062992" bottom="3.937007874015748E-2" header="0" footer="0"/>
      <printOptions verticalCentered="1"/>
      <pageSetup scale="75" fitToHeight="2" pageOrder="overThenDown" orientation="portrait" r:id="rId1"/>
      <headerFooter alignWithMargins="0"/>
    </customSheetView>
    <customSheetView guid="{5B4B215A-BEF8-4606-BAD2-CC1F76A3113C}" scale="120" showGridLines="0" showRowCol="0" zeroValues="0">
      <selection activeCell="H247" sqref="H247:J248"/>
      <rowBreaks count="1" manualBreakCount="1">
        <brk id="78" max="16383" man="1"/>
      </rowBreaks>
      <pageMargins left="3.937007874015748E-2" right="0.23622047244094491" top="0.15748031496062992" bottom="3.937007874015748E-2" header="0" footer="0"/>
      <printOptions verticalCentered="1"/>
      <pageSetup scale="75" fitToHeight="2" pageOrder="overThenDown" orientation="portrait" r:id="rId2"/>
      <headerFooter alignWithMargins="0"/>
    </customSheetView>
    <customSheetView guid="{2303B38C-7E86-4405-8750-E3C0D1408889}" showGridLines="0" showRowCol="0" zeroValues="0">
      <selection activeCell="B2" sqref="B2"/>
      <rowBreaks count="1" manualBreakCount="1">
        <brk id="74" max="16383" man="1"/>
      </rowBreaks>
      <pageMargins left="3.937007874015748E-2" right="0.23622047244094491" top="0.15748031496062992" bottom="3.937007874015748E-2" header="0" footer="0"/>
      <printOptions verticalCentered="1"/>
      <pageSetup scale="75" fitToHeight="2" pageOrder="overThenDown" orientation="portrait" r:id="rId3"/>
      <headerFooter alignWithMargins="0"/>
    </customSheetView>
    <customSheetView guid="{0DA6477F-8024-476B-887E-CBA97BB111E8}" showGridLines="0" showRowCol="0" zeroValues="0" topLeftCell="B1">
      <selection activeCell="B1" activeCellId="2" sqref="I243:J245 H1:I1 B1:F4"/>
      <rowBreaks count="1" manualBreakCount="1">
        <brk id="78" max="16383" man="1"/>
      </rowBreaks>
      <pageMargins left="3.937007874015748E-2" right="0.23622047244094491" top="0.15748031496062992" bottom="3.937007874015748E-2" header="0" footer="0"/>
      <printOptions verticalCentered="1"/>
      <pageSetup scale="75" fitToHeight="2" pageOrder="overThenDown" orientation="portrait" r:id="rId4"/>
      <headerFooter alignWithMargins="0"/>
    </customSheetView>
    <customSheetView guid="{93E3F420-C415-4B27-A059-5A8F7DCFB319}" scale="120" showGridLines="0" showRowCol="0" zeroValues="0">
      <selection activeCell="H247" sqref="H247:J248"/>
      <rowBreaks count="1" manualBreakCount="1">
        <brk id="78" max="16383" man="1"/>
      </rowBreaks>
      <pageMargins left="3.937007874015748E-2" right="0.23622047244094491" top="0.15748031496062992" bottom="3.937007874015748E-2" header="0" footer="0"/>
      <printOptions verticalCentered="1"/>
      <pageSetup scale="75" fitToHeight="2" pageOrder="overThenDown" orientation="portrait" r:id="rId5"/>
      <headerFooter alignWithMargins="0"/>
    </customSheetView>
    <customSheetView guid="{C479FF3D-8620-4676-9F85-F652A590F30E}" scale="120" showGridLines="0" showRowCol="0" zeroValues="0">
      <selection activeCell="N9" sqref="N9"/>
      <rowBreaks count="1" manualBreakCount="1">
        <brk id="78" max="16383" man="1"/>
      </rowBreaks>
      <pageMargins left="3.937007874015748E-2" right="0.23622047244094491" top="0.15748031496062992" bottom="3.937007874015748E-2" header="0" footer="0"/>
      <printOptions verticalCentered="1"/>
      <pageSetup scale="75" fitToHeight="2" pageOrder="overThenDown" orientation="portrait" r:id="rId6"/>
      <headerFooter alignWithMargins="0"/>
    </customSheetView>
    <customSheetView guid="{4D1B92CA-0296-4BA5-AF1C-48AF834C52B4}" scale="120" showGridLines="0" showRowCol="0" zeroValues="0">
      <selection activeCell="N9" sqref="N9"/>
      <rowBreaks count="1" manualBreakCount="1">
        <brk id="78" max="16383" man="1"/>
      </rowBreaks>
      <pageMargins left="3.937007874015748E-2" right="0.23622047244094491" top="0.15748031496062992" bottom="3.937007874015748E-2" header="0" footer="0"/>
      <printOptions verticalCentered="1"/>
      <pageSetup scale="75" fitToHeight="2" pageOrder="overThenDown" orientation="portrait" r:id="rId7"/>
      <headerFooter alignWithMargins="0"/>
    </customSheetView>
  </customSheetViews>
  <mergeCells count="194">
    <mergeCell ref="I231:J231"/>
    <mergeCell ref="I171:J171"/>
    <mergeCell ref="I192:J192"/>
    <mergeCell ref="I203:J203"/>
    <mergeCell ref="I167:J167"/>
    <mergeCell ref="I168:J168"/>
    <mergeCell ref="I170:J170"/>
    <mergeCell ref="I176:J176"/>
    <mergeCell ref="I173:J173"/>
    <mergeCell ref="I222:J222"/>
    <mergeCell ref="I223:J223"/>
    <mergeCell ref="I234:J234"/>
    <mergeCell ref="I235:J235"/>
    <mergeCell ref="E232:H232"/>
    <mergeCell ref="I232:J232"/>
    <mergeCell ref="I163:J163"/>
    <mergeCell ref="I164:J164"/>
    <mergeCell ref="I165:J165"/>
    <mergeCell ref="I201:J201"/>
    <mergeCell ref="I169:J169"/>
    <mergeCell ref="I202:J202"/>
    <mergeCell ref="I166:J166"/>
    <mergeCell ref="I180:J180"/>
    <mergeCell ref="I186:J186"/>
    <mergeCell ref="I187:J187"/>
    <mergeCell ref="I188:J188"/>
    <mergeCell ref="I185:J185"/>
    <mergeCell ref="I177:J177"/>
    <mergeCell ref="I182:J182"/>
    <mergeCell ref="I183:J183"/>
    <mergeCell ref="I184:J184"/>
    <mergeCell ref="I219:J219"/>
    <mergeCell ref="I190:J190"/>
    <mergeCell ref="I178:J178"/>
    <mergeCell ref="I181:J181"/>
    <mergeCell ref="H246:J246"/>
    <mergeCell ref="H247:J248"/>
    <mergeCell ref="I240:J240"/>
    <mergeCell ref="I189:J189"/>
    <mergeCell ref="I226:J226"/>
    <mergeCell ref="I230:J230"/>
    <mergeCell ref="I229:J229"/>
    <mergeCell ref="I196:J196"/>
    <mergeCell ref="I204:J204"/>
    <mergeCell ref="I198:J198"/>
    <mergeCell ref="I225:J225"/>
    <mergeCell ref="I242:J242"/>
    <mergeCell ref="I239:J239"/>
    <mergeCell ref="I245:J245"/>
    <mergeCell ref="I244:J244"/>
    <mergeCell ref="I241:J241"/>
    <mergeCell ref="I237:J237"/>
    <mergeCell ref="I243:J243"/>
    <mergeCell ref="I220:J220"/>
    <mergeCell ref="I193:J193"/>
    <mergeCell ref="I200:J200"/>
    <mergeCell ref="I205:J205"/>
    <mergeCell ref="I206:J206"/>
    <mergeCell ref="I228:J228"/>
    <mergeCell ref="I98:J98"/>
    <mergeCell ref="I100:J100"/>
    <mergeCell ref="I154:J154"/>
    <mergeCell ref="I162:J162"/>
    <mergeCell ref="I155:J155"/>
    <mergeCell ref="I160:J160"/>
    <mergeCell ref="I152:J152"/>
    <mergeCell ref="I161:J161"/>
    <mergeCell ref="I158:J158"/>
    <mergeCell ref="I136:J136"/>
    <mergeCell ref="I125:J125"/>
    <mergeCell ref="I110:J110"/>
    <mergeCell ref="I121:J121"/>
    <mergeCell ref="I106:J106"/>
    <mergeCell ref="I111:J111"/>
    <mergeCell ref="I117:J117"/>
    <mergeCell ref="I127:J127"/>
    <mergeCell ref="I122:J122"/>
    <mergeCell ref="I105:J105"/>
    <mergeCell ref="I104:J104"/>
    <mergeCell ref="I133:J133"/>
    <mergeCell ref="I134:J134"/>
    <mergeCell ref="I120:J120"/>
    <mergeCell ref="I112:J112"/>
    <mergeCell ref="H94:I94"/>
    <mergeCell ref="C95:H97"/>
    <mergeCell ref="E91:F91"/>
    <mergeCell ref="E94:F94"/>
    <mergeCell ref="H89:I90"/>
    <mergeCell ref="H91:I91"/>
    <mergeCell ref="D38:E38"/>
    <mergeCell ref="I95:J95"/>
    <mergeCell ref="H88:I88"/>
    <mergeCell ref="C66:I68"/>
    <mergeCell ref="D77:E77"/>
    <mergeCell ref="J66:J68"/>
    <mergeCell ref="I96:J97"/>
    <mergeCell ref="C88:G90"/>
    <mergeCell ref="D70:E70"/>
    <mergeCell ref="D78:E78"/>
    <mergeCell ref="H92:I92"/>
    <mergeCell ref="H93:I93"/>
    <mergeCell ref="D72:E72"/>
    <mergeCell ref="C76:I76"/>
    <mergeCell ref="J21:J22"/>
    <mergeCell ref="C5:H5"/>
    <mergeCell ref="C6:H6"/>
    <mergeCell ref="D55:E55"/>
    <mergeCell ref="H13:I13"/>
    <mergeCell ref="F19:I19"/>
    <mergeCell ref="H9:I9"/>
    <mergeCell ref="C9:E11"/>
    <mergeCell ref="C16:G16"/>
    <mergeCell ref="D23:E23"/>
    <mergeCell ref="F21:I21"/>
    <mergeCell ref="C7:D7"/>
    <mergeCell ref="F10:G11"/>
    <mergeCell ref="H10:I11"/>
    <mergeCell ref="J13:K14"/>
    <mergeCell ref="C13:G15"/>
    <mergeCell ref="F9:G9"/>
    <mergeCell ref="C17:G17"/>
    <mergeCell ref="J15:K15"/>
    <mergeCell ref="J16:K16"/>
    <mergeCell ref="J17:K17"/>
    <mergeCell ref="D43:E43"/>
    <mergeCell ref="D34:E34"/>
    <mergeCell ref="I124:J124"/>
    <mergeCell ref="I126:J126"/>
    <mergeCell ref="I132:J132"/>
    <mergeCell ref="I99:J99"/>
    <mergeCell ref="I101:J101"/>
    <mergeCell ref="I116:J116"/>
    <mergeCell ref="I118:J118"/>
    <mergeCell ref="I119:J119"/>
    <mergeCell ref="I131:J131"/>
    <mergeCell ref="I103:J103"/>
    <mergeCell ref="I107:J107"/>
    <mergeCell ref="I108:J108"/>
    <mergeCell ref="I109:J109"/>
    <mergeCell ref="I102:J102"/>
    <mergeCell ref="I123:J123"/>
    <mergeCell ref="I115:J115"/>
    <mergeCell ref="I113:J113"/>
    <mergeCell ref="I114:J114"/>
    <mergeCell ref="I128:J128"/>
    <mergeCell ref="I129:J129"/>
    <mergeCell ref="I130:J130"/>
    <mergeCell ref="I137:J137"/>
    <mergeCell ref="I142:J142"/>
    <mergeCell ref="I218:J218"/>
    <mergeCell ref="I215:J215"/>
    <mergeCell ref="I199:J199"/>
    <mergeCell ref="I195:J195"/>
    <mergeCell ref="I197:J197"/>
    <mergeCell ref="I194:J194"/>
    <mergeCell ref="I144:J144"/>
    <mergeCell ref="I139:J139"/>
    <mergeCell ref="I191:J191"/>
    <mergeCell ref="I172:J172"/>
    <mergeCell ref="I175:J175"/>
    <mergeCell ref="I174:J174"/>
    <mergeCell ref="I179:J179"/>
    <mergeCell ref="I151:J151"/>
    <mergeCell ref="I214:J214"/>
    <mergeCell ref="I211:J211"/>
    <mergeCell ref="I148:J148"/>
    <mergeCell ref="I153:J153"/>
    <mergeCell ref="I156:J156"/>
    <mergeCell ref="I157:J157"/>
    <mergeCell ref="I159:J159"/>
    <mergeCell ref="I135:J135"/>
    <mergeCell ref="I140:J140"/>
    <mergeCell ref="I210:J210"/>
    <mergeCell ref="I208:J208"/>
    <mergeCell ref="I207:J207"/>
    <mergeCell ref="I143:J143"/>
    <mergeCell ref="I216:J216"/>
    <mergeCell ref="I238:J238"/>
    <mergeCell ref="I236:J236"/>
    <mergeCell ref="I209:J209"/>
    <mergeCell ref="I212:J212"/>
    <mergeCell ref="I213:J213"/>
    <mergeCell ref="I224:J224"/>
    <mergeCell ref="I217:J217"/>
    <mergeCell ref="I227:J227"/>
    <mergeCell ref="I233:J233"/>
    <mergeCell ref="I221:J221"/>
    <mergeCell ref="I145:J145"/>
    <mergeCell ref="I141:J141"/>
    <mergeCell ref="I147:J147"/>
    <mergeCell ref="I149:J149"/>
    <mergeCell ref="I150:J150"/>
    <mergeCell ref="I146:J146"/>
    <mergeCell ref="I138:J138"/>
  </mergeCells>
  <phoneticPr fontId="5" type="noConversion"/>
  <printOptions verticalCentered="1"/>
  <pageMargins left="3.937007874015748E-2" right="0.23622047244094491" top="0.15748031496062992" bottom="3.937007874015748E-2" header="0" footer="0"/>
  <pageSetup scale="50" fitToHeight="0" pageOrder="overThenDown" orientation="portrait" r:id="rId8"/>
  <headerFooter alignWithMargins="0"/>
  <rowBreaks count="1" manualBreakCount="1">
    <brk id="78" max="16383" man="1"/>
  </rowBreaks>
  <ignoredErrors>
    <ignoredError sqref="J76" formula="1"/>
    <ignoredError sqref="I218 I232" unlockedFormula="1"/>
  </ignoredErrors>
  <drawing r:id="rId9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8:Y94"/>
  <sheetViews>
    <sheetView showGridLines="0" tabSelected="1" zoomScale="70" zoomScaleNormal="70" workbookViewId="0">
      <selection activeCell="R45" sqref="R45"/>
    </sheetView>
  </sheetViews>
  <sheetFormatPr baseColWidth="10" defaultRowHeight="12.75" x14ac:dyDescent="0.2"/>
  <cols>
    <col min="2" max="2" width="29.42578125" customWidth="1"/>
    <col min="3" max="3" width="15.140625" bestFit="1" customWidth="1"/>
    <col min="4" max="4" width="23.85546875" customWidth="1"/>
    <col min="5" max="5" width="19.7109375" customWidth="1"/>
    <col min="6" max="6" width="53.5703125" customWidth="1"/>
    <col min="7" max="7" width="13.85546875" customWidth="1"/>
    <col min="11" max="11" width="52.140625" customWidth="1"/>
    <col min="12" max="12" width="12.7109375" customWidth="1"/>
    <col min="13" max="13" width="12.5703125" customWidth="1"/>
    <col min="16" max="16" width="26.140625" customWidth="1"/>
    <col min="17" max="17" width="19.85546875" customWidth="1"/>
    <col min="18" max="18" width="20" customWidth="1"/>
    <col min="19" max="19" width="18.28515625" customWidth="1"/>
    <col min="21" max="21" width="17.7109375" customWidth="1"/>
    <col min="23" max="23" width="13" customWidth="1"/>
  </cols>
  <sheetData>
    <row r="8" spans="2:23" ht="13.5" thickBot="1" x14ac:dyDescent="0.25"/>
    <row r="9" spans="2:23" ht="31.5" customHeight="1" thickBot="1" x14ac:dyDescent="0.25">
      <c r="B9" s="987" t="s">
        <v>227</v>
      </c>
      <c r="C9" s="988"/>
      <c r="D9" s="989"/>
      <c r="F9" s="969" t="s">
        <v>228</v>
      </c>
      <c r="G9" s="970"/>
      <c r="H9" s="971"/>
      <c r="K9" s="990" t="s">
        <v>232</v>
      </c>
      <c r="L9" s="990"/>
      <c r="M9" s="317"/>
      <c r="Q9" s="981" t="s">
        <v>221</v>
      </c>
      <c r="R9" s="982"/>
      <c r="S9" s="983"/>
      <c r="T9" s="354"/>
      <c r="U9" s="975" t="s">
        <v>222</v>
      </c>
      <c r="V9" s="976"/>
      <c r="W9" s="977"/>
    </row>
    <row r="10" spans="2:23" ht="42.75" customHeight="1" thickBot="1" x14ac:dyDescent="0.25">
      <c r="B10" s="320" t="s">
        <v>215</v>
      </c>
      <c r="C10" s="318" t="s">
        <v>216</v>
      </c>
      <c r="D10" s="321" t="s">
        <v>217</v>
      </c>
      <c r="F10" s="331" t="s">
        <v>226</v>
      </c>
      <c r="G10" s="329" t="s">
        <v>0</v>
      </c>
      <c r="H10" s="332" t="s">
        <v>230</v>
      </c>
      <c r="K10" s="991" t="s">
        <v>223</v>
      </c>
      <c r="L10" s="992"/>
      <c r="M10" s="353" t="s">
        <v>230</v>
      </c>
      <c r="Q10" s="984"/>
      <c r="R10" s="985"/>
      <c r="S10" s="986"/>
      <c r="T10" s="354"/>
      <c r="U10" s="978"/>
      <c r="V10" s="979"/>
      <c r="W10" s="980"/>
    </row>
    <row r="11" spans="2:23" ht="15.75" x14ac:dyDescent="0.2">
      <c r="B11" s="322" t="s">
        <v>218</v>
      </c>
      <c r="C11" s="319">
        <f>NACIONAL!H16</f>
        <v>320</v>
      </c>
      <c r="D11" s="364">
        <f>C11/C$13</f>
        <v>0.91954022988505746</v>
      </c>
      <c r="F11" s="333" t="s">
        <v>236</v>
      </c>
      <c r="G11" s="328">
        <f>NACIONAL!J82</f>
        <v>1</v>
      </c>
      <c r="H11" s="363">
        <f t="shared" ref="H11:H18" si="0">G11/G$19</f>
        <v>4.11522633744856E-3</v>
      </c>
      <c r="K11" s="350" t="s">
        <v>54</v>
      </c>
      <c r="L11" s="351">
        <f>NACIONAL!J29</f>
        <v>0</v>
      </c>
      <c r="M11" s="352">
        <f>L11/L$14</f>
        <v>0</v>
      </c>
      <c r="Q11" s="356" t="s">
        <v>224</v>
      </c>
      <c r="R11" s="355">
        <v>129</v>
      </c>
      <c r="S11" s="357">
        <f>R11/R$13</f>
        <v>0.16688227684346701</v>
      </c>
      <c r="T11" s="354"/>
      <c r="U11" s="356" t="s">
        <v>224</v>
      </c>
      <c r="V11" s="355">
        <v>174</v>
      </c>
      <c r="W11" s="361">
        <f>V11/V$13</f>
        <v>0.32645403377110693</v>
      </c>
    </row>
    <row r="12" spans="2:23" ht="15.75" customHeight="1" thickBot="1" x14ac:dyDescent="0.25">
      <c r="B12" s="324" t="s">
        <v>219</v>
      </c>
      <c r="C12" s="319">
        <f>NACIONAL!I16</f>
        <v>28</v>
      </c>
      <c r="D12" s="364">
        <f>C12/C$13</f>
        <v>8.0459770114942528E-2</v>
      </c>
      <c r="F12" s="333" t="s">
        <v>235</v>
      </c>
      <c r="G12" s="328">
        <f>NACIONAL!J81</f>
        <v>1</v>
      </c>
      <c r="H12" s="363">
        <f t="shared" si="0"/>
        <v>4.11522633744856E-3</v>
      </c>
      <c r="K12" s="345" t="s">
        <v>28</v>
      </c>
      <c r="L12" s="346">
        <f>NACIONAL!J73</f>
        <v>0</v>
      </c>
      <c r="M12" s="347">
        <f>L12/L$14</f>
        <v>0</v>
      </c>
      <c r="Q12" s="356" t="s">
        <v>225</v>
      </c>
      <c r="R12" s="355">
        <v>644</v>
      </c>
      <c r="S12" s="357">
        <f>R12/R$13</f>
        <v>0.83311772315653299</v>
      </c>
      <c r="T12" s="354"/>
      <c r="U12" s="356" t="s">
        <v>225</v>
      </c>
      <c r="V12" s="355">
        <v>359</v>
      </c>
      <c r="W12" s="361">
        <f>V12/V$13</f>
        <v>0.67354596622889307</v>
      </c>
    </row>
    <row r="13" spans="2:23" ht="16.5" thickBot="1" x14ac:dyDescent="0.25">
      <c r="B13" s="324" t="s">
        <v>220</v>
      </c>
      <c r="C13" s="325">
        <f>SUM(C11:C12)</f>
        <v>348</v>
      </c>
      <c r="D13" s="326">
        <f>C13/C$13</f>
        <v>1</v>
      </c>
      <c r="F13" s="333" t="s">
        <v>233</v>
      </c>
      <c r="G13" s="328">
        <f>NACIONAL!J79</f>
        <v>1</v>
      </c>
      <c r="H13" s="363">
        <f t="shared" si="0"/>
        <v>4.11522633744856E-3</v>
      </c>
      <c r="K13" s="345" t="s">
        <v>77</v>
      </c>
      <c r="L13" s="346">
        <f>NACIONAL!J74</f>
        <v>5</v>
      </c>
      <c r="M13" s="347">
        <f>L13/L$14</f>
        <v>1</v>
      </c>
      <c r="Q13" s="358" t="s">
        <v>0</v>
      </c>
      <c r="R13" s="359">
        <f>SUM(R11:R12)</f>
        <v>773</v>
      </c>
      <c r="S13" s="360">
        <f>SUM(S11:S12)</f>
        <v>1</v>
      </c>
      <c r="T13" s="354"/>
      <c r="U13" s="358" t="s">
        <v>0</v>
      </c>
      <c r="V13" s="359">
        <f>SUM(V11:V12)</f>
        <v>533</v>
      </c>
      <c r="W13" s="360">
        <f>SUM(W11:W12)</f>
        <v>1</v>
      </c>
    </row>
    <row r="14" spans="2:23" ht="16.5" thickBot="1" x14ac:dyDescent="0.25">
      <c r="F14" s="334" t="s">
        <v>237</v>
      </c>
      <c r="G14" s="328">
        <f>NACIONAL!J83</f>
        <v>8</v>
      </c>
      <c r="H14" s="363">
        <f t="shared" si="0"/>
        <v>3.292181069958848E-2</v>
      </c>
      <c r="K14" s="348" t="s">
        <v>229</v>
      </c>
      <c r="L14" s="349">
        <f>SUM(L11:L13)</f>
        <v>5</v>
      </c>
      <c r="M14" s="759">
        <f>SUM(M11:M13)</f>
        <v>1</v>
      </c>
    </row>
    <row r="15" spans="2:23" ht="15.75" x14ac:dyDescent="0.2">
      <c r="F15" s="333" t="s">
        <v>238</v>
      </c>
      <c r="G15" s="328">
        <f>NACIONAL!J84</f>
        <v>19</v>
      </c>
      <c r="H15" s="363">
        <f t="shared" si="0"/>
        <v>7.8189300411522639E-2</v>
      </c>
    </row>
    <row r="16" spans="2:23" ht="15.75" x14ac:dyDescent="0.2">
      <c r="F16" s="333" t="s">
        <v>240</v>
      </c>
      <c r="G16" s="328">
        <f>NACIONAL!J86</f>
        <v>19</v>
      </c>
      <c r="H16" s="363">
        <f t="shared" si="0"/>
        <v>7.8189300411522639E-2</v>
      </c>
    </row>
    <row r="17" spans="6:11" ht="15.75" x14ac:dyDescent="0.2">
      <c r="F17" s="335" t="s">
        <v>234</v>
      </c>
      <c r="G17" s="328">
        <f>NACIONAL!J80</f>
        <v>90</v>
      </c>
      <c r="H17" s="363">
        <f t="shared" si="0"/>
        <v>0.37037037037037035</v>
      </c>
    </row>
    <row r="18" spans="6:11" ht="16.5" thickBot="1" x14ac:dyDescent="0.25">
      <c r="F18" s="333" t="s">
        <v>239</v>
      </c>
      <c r="G18" s="328">
        <f>NACIONAL!J85</f>
        <v>104</v>
      </c>
      <c r="H18" s="363">
        <f t="shared" si="0"/>
        <v>0.4279835390946502</v>
      </c>
    </row>
    <row r="19" spans="6:11" ht="16.5" thickBot="1" x14ac:dyDescent="0.25">
      <c r="F19" s="336" t="s">
        <v>0</v>
      </c>
      <c r="G19" s="337">
        <f>SUM(G11:G18)</f>
        <v>243</v>
      </c>
      <c r="H19" s="338">
        <f>SUM(H11:H18)</f>
        <v>1</v>
      </c>
      <c r="K19" s="1"/>
    </row>
    <row r="43" spans="2:25" x14ac:dyDescent="0.2">
      <c r="K43" s="362"/>
      <c r="N43" s="362"/>
      <c r="O43" s="362"/>
      <c r="P43" s="362"/>
    </row>
    <row r="44" spans="2:25" x14ac:dyDescent="0.2">
      <c r="P44" s="362"/>
    </row>
    <row r="45" spans="2:25" x14ac:dyDescent="0.2">
      <c r="P45" s="323"/>
    </row>
    <row r="46" spans="2:25" ht="33" customHeight="1" x14ac:dyDescent="0.2">
      <c r="B46" s="972" t="s">
        <v>231</v>
      </c>
      <c r="C46" s="973"/>
      <c r="D46" s="974"/>
      <c r="H46" s="229" t="s">
        <v>241</v>
      </c>
      <c r="I46" s="229"/>
      <c r="J46" s="229"/>
      <c r="K46" s="229" t="s">
        <v>245</v>
      </c>
    </row>
    <row r="47" spans="2:25" ht="16.5" thickBot="1" x14ac:dyDescent="0.25">
      <c r="B47" s="342" t="s">
        <v>37</v>
      </c>
      <c r="C47" s="327">
        <f>NACIONAL!J24</f>
        <v>0</v>
      </c>
      <c r="D47" s="339">
        <f t="shared" ref="D47:D65" si="1">C47/C$66</f>
        <v>0</v>
      </c>
      <c r="H47" s="27" t="s">
        <v>22</v>
      </c>
      <c r="I47" s="27">
        <v>0</v>
      </c>
      <c r="P47" s="229" t="s">
        <v>243</v>
      </c>
      <c r="S47" s="365" t="s">
        <v>244</v>
      </c>
      <c r="X47" t="s">
        <v>242</v>
      </c>
    </row>
    <row r="48" spans="2:25" ht="16.5" thickBot="1" x14ac:dyDescent="0.25">
      <c r="B48" s="342" t="s">
        <v>24</v>
      </c>
      <c r="C48" s="327">
        <f>NACIONAL!J25</f>
        <v>0</v>
      </c>
      <c r="D48" s="339">
        <f t="shared" si="1"/>
        <v>0</v>
      </c>
      <c r="H48" s="27" t="s">
        <v>42</v>
      </c>
      <c r="I48" s="27">
        <v>4</v>
      </c>
      <c r="K48" s="27" t="s">
        <v>42</v>
      </c>
      <c r="L48" s="27">
        <v>18</v>
      </c>
      <c r="P48" s="27" t="s">
        <v>22</v>
      </c>
      <c r="Q48" s="27">
        <v>13</v>
      </c>
      <c r="S48" s="368" t="s">
        <v>42</v>
      </c>
      <c r="T48" s="27">
        <v>26</v>
      </c>
      <c r="X48" s="367" t="s">
        <v>42</v>
      </c>
      <c r="Y48" s="366"/>
    </row>
    <row r="49" spans="2:20" ht="15.75" x14ac:dyDescent="0.2">
      <c r="B49" s="343" t="s">
        <v>113</v>
      </c>
      <c r="C49" s="327">
        <f>NACIONAL!J40</f>
        <v>0</v>
      </c>
      <c r="D49" s="339">
        <f t="shared" si="1"/>
        <v>0</v>
      </c>
      <c r="K49" s="27" t="s">
        <v>22</v>
      </c>
      <c r="L49" s="27">
        <v>4</v>
      </c>
      <c r="P49" s="27" t="s">
        <v>42</v>
      </c>
      <c r="Q49" s="27">
        <v>20</v>
      </c>
      <c r="S49" s="368" t="s">
        <v>21</v>
      </c>
      <c r="T49" s="27">
        <v>7</v>
      </c>
    </row>
    <row r="50" spans="2:20" ht="28.5" x14ac:dyDescent="0.2">
      <c r="B50" s="343" t="s">
        <v>68</v>
      </c>
      <c r="C50" s="327">
        <f>NACIONAL!J41</f>
        <v>0</v>
      </c>
      <c r="D50" s="339">
        <f t="shared" si="1"/>
        <v>0</v>
      </c>
      <c r="K50" s="27" t="s">
        <v>21</v>
      </c>
      <c r="L50" s="27">
        <v>19</v>
      </c>
      <c r="P50" s="27" t="s">
        <v>21</v>
      </c>
      <c r="Q50" s="27">
        <v>22</v>
      </c>
      <c r="S50" s="368" t="s">
        <v>22</v>
      </c>
      <c r="T50" s="27">
        <v>8</v>
      </c>
    </row>
    <row r="51" spans="2:20" ht="31.5" x14ac:dyDescent="0.2">
      <c r="B51" s="340" t="s">
        <v>156</v>
      </c>
      <c r="C51" s="327">
        <f>NACIONAL!J61</f>
        <v>0</v>
      </c>
      <c r="D51" s="339">
        <f t="shared" si="1"/>
        <v>0</v>
      </c>
    </row>
    <row r="52" spans="2:20" ht="15.75" x14ac:dyDescent="0.2">
      <c r="B52" s="340" t="s">
        <v>51</v>
      </c>
      <c r="C52" s="327">
        <f>NACIONAL!J62</f>
        <v>0</v>
      </c>
      <c r="D52" s="339">
        <f t="shared" si="1"/>
        <v>0</v>
      </c>
    </row>
    <row r="53" spans="2:20" ht="31.5" x14ac:dyDescent="0.2">
      <c r="B53" s="340" t="s">
        <v>74</v>
      </c>
      <c r="C53" s="327">
        <f>NACIONAL!J60</f>
        <v>0</v>
      </c>
      <c r="D53" s="339">
        <f t="shared" si="1"/>
        <v>0</v>
      </c>
    </row>
    <row r="54" spans="2:20" ht="41.25" customHeight="1" x14ac:dyDescent="0.2">
      <c r="B54" s="343" t="s">
        <v>338</v>
      </c>
      <c r="C54" s="327">
        <f>NACIONAL!J42</f>
        <v>0</v>
      </c>
      <c r="D54" s="339">
        <f t="shared" si="1"/>
        <v>0</v>
      </c>
    </row>
    <row r="55" spans="2:20" ht="31.5" customHeight="1" x14ac:dyDescent="0.2">
      <c r="B55" s="343" t="s">
        <v>56</v>
      </c>
      <c r="C55" s="327">
        <f>NACIONAL!J32</f>
        <v>1</v>
      </c>
      <c r="D55" s="339">
        <f t="shared" si="1"/>
        <v>4.7846889952153108E-3</v>
      </c>
    </row>
    <row r="56" spans="2:20" ht="15.75" x14ac:dyDescent="0.2">
      <c r="B56" s="342" t="s">
        <v>7</v>
      </c>
      <c r="C56" s="327">
        <f>NACIONAL!J27</f>
        <v>1</v>
      </c>
      <c r="D56" s="339">
        <f t="shared" si="1"/>
        <v>4.7846889952153108E-3</v>
      </c>
    </row>
    <row r="57" spans="2:20" ht="15.75" x14ac:dyDescent="0.2">
      <c r="B57" s="343" t="s">
        <v>54</v>
      </c>
      <c r="C57" s="327">
        <f>NACIONAL!J29</f>
        <v>0</v>
      </c>
      <c r="D57" s="339">
        <f t="shared" si="1"/>
        <v>0</v>
      </c>
    </row>
    <row r="58" spans="2:20" ht="15.75" x14ac:dyDescent="0.2">
      <c r="B58" s="342" t="s">
        <v>25</v>
      </c>
      <c r="C58" s="327">
        <f>NACIONAL!J26</f>
        <v>2</v>
      </c>
      <c r="D58" s="339">
        <f t="shared" si="1"/>
        <v>9.5693779904306216E-3</v>
      </c>
    </row>
    <row r="59" spans="2:20" ht="31.5" x14ac:dyDescent="0.2">
      <c r="B59" s="340" t="s">
        <v>131</v>
      </c>
      <c r="C59" s="327">
        <f>NACIONAL!J63</f>
        <v>5</v>
      </c>
      <c r="D59" s="339">
        <f t="shared" si="1"/>
        <v>2.3923444976076555E-2</v>
      </c>
    </row>
    <row r="60" spans="2:20" ht="28.5" x14ac:dyDescent="0.2">
      <c r="B60" s="343" t="s">
        <v>57</v>
      </c>
      <c r="C60" s="327">
        <f>NACIONAL!J33</f>
        <v>10</v>
      </c>
      <c r="D60" s="339">
        <f t="shared" si="1"/>
        <v>4.784688995215311E-2</v>
      </c>
    </row>
    <row r="61" spans="2:20" ht="15.75" x14ac:dyDescent="0.2">
      <c r="B61" s="343" t="s">
        <v>6</v>
      </c>
      <c r="C61" s="327">
        <f>NACIONAL!J39</f>
        <v>21</v>
      </c>
      <c r="D61" s="339">
        <f t="shared" si="1"/>
        <v>0.10047846889952153</v>
      </c>
    </row>
    <row r="62" spans="2:20" ht="15.75" x14ac:dyDescent="0.2">
      <c r="B62" s="343" t="s">
        <v>59</v>
      </c>
      <c r="C62" s="327">
        <f>NACIONAL!F35</f>
        <v>23</v>
      </c>
      <c r="D62" s="339">
        <f t="shared" si="1"/>
        <v>0.11004784688995216</v>
      </c>
    </row>
    <row r="63" spans="2:20" ht="15.75" x14ac:dyDescent="0.2">
      <c r="B63" s="340" t="s">
        <v>52</v>
      </c>
      <c r="C63" s="327">
        <f>NACIONAL!J59</f>
        <v>29</v>
      </c>
      <c r="D63" s="339">
        <f t="shared" si="1"/>
        <v>0.13875598086124402</v>
      </c>
    </row>
    <row r="64" spans="2:20" ht="42.75" x14ac:dyDescent="0.2">
      <c r="B64" s="343" t="s">
        <v>173</v>
      </c>
      <c r="C64" s="327">
        <f>NACIONAL!J31</f>
        <v>47</v>
      </c>
      <c r="D64" s="339">
        <f t="shared" si="1"/>
        <v>0.22488038277511962</v>
      </c>
    </row>
    <row r="65" spans="2:4" ht="15.75" x14ac:dyDescent="0.2">
      <c r="B65" s="343" t="s">
        <v>26</v>
      </c>
      <c r="C65" s="327">
        <f>NACIONAL!J30</f>
        <v>70</v>
      </c>
      <c r="D65" s="339">
        <f t="shared" si="1"/>
        <v>0.3349282296650718</v>
      </c>
    </row>
    <row r="66" spans="2:4" ht="15.75" x14ac:dyDescent="0.2">
      <c r="B66" s="341" t="s">
        <v>12</v>
      </c>
      <c r="C66" s="330">
        <f>SUM(C47:C65)</f>
        <v>209</v>
      </c>
      <c r="D66" s="344">
        <f>SUM(D47:D65)</f>
        <v>1</v>
      </c>
    </row>
    <row r="67" spans="2:4" ht="15" customHeight="1" x14ac:dyDescent="0.2"/>
    <row r="68" spans="2:4" ht="15" customHeight="1" x14ac:dyDescent="0.2"/>
    <row r="69" spans="2:4" ht="15" customHeight="1" x14ac:dyDescent="0.2"/>
    <row r="70" spans="2:4" ht="15" customHeight="1" x14ac:dyDescent="0.2"/>
    <row r="71" spans="2:4" ht="15" customHeight="1" x14ac:dyDescent="0.2"/>
    <row r="72" spans="2:4" ht="15" customHeight="1" x14ac:dyDescent="0.2"/>
    <row r="73" spans="2:4" ht="15" customHeight="1" x14ac:dyDescent="0.2"/>
    <row r="94" ht="18.75" customHeight="1" x14ac:dyDescent="0.2"/>
  </sheetData>
  <mergeCells count="7">
    <mergeCell ref="F9:H9"/>
    <mergeCell ref="B46:D46"/>
    <mergeCell ref="U9:W10"/>
    <mergeCell ref="Q9:S10"/>
    <mergeCell ref="B9:D9"/>
    <mergeCell ref="K9:L9"/>
    <mergeCell ref="K10:L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432"/>
  <sheetViews>
    <sheetView zoomScale="75" workbookViewId="0">
      <selection activeCell="E234" sqref="E234"/>
    </sheetView>
  </sheetViews>
  <sheetFormatPr baseColWidth="10" defaultColWidth="11.42578125" defaultRowHeight="12.75" x14ac:dyDescent="0.2"/>
  <cols>
    <col min="1" max="1" width="5.85546875" style="230" customWidth="1"/>
    <col min="2" max="2" width="17.28515625" style="230" bestFit="1" customWidth="1"/>
    <col min="3" max="3" width="69.85546875" style="230" customWidth="1"/>
    <col min="4" max="4" width="30" style="230" customWidth="1"/>
    <col min="5" max="5" width="36.28515625" style="230" customWidth="1"/>
    <col min="6" max="6" width="57.28515625" style="230" customWidth="1"/>
    <col min="7" max="16384" width="11.42578125" style="230"/>
  </cols>
  <sheetData>
    <row r="1" spans="1:6" ht="13.5" thickBot="1" x14ac:dyDescent="0.25">
      <c r="A1" s="316"/>
      <c r="B1" s="316"/>
      <c r="C1" s="316"/>
      <c r="D1" s="316"/>
      <c r="E1" s="316"/>
      <c r="F1" s="316"/>
    </row>
    <row r="2" spans="1:6" ht="12.75" customHeight="1" x14ac:dyDescent="0.2">
      <c r="A2" s="993" t="s">
        <v>128</v>
      </c>
      <c r="B2" s="994"/>
      <c r="C2" s="994"/>
      <c r="D2" s="994"/>
      <c r="E2" s="994"/>
      <c r="F2" s="995"/>
    </row>
    <row r="3" spans="1:6" ht="13.5" customHeight="1" thickBot="1" x14ac:dyDescent="0.25">
      <c r="A3" s="996"/>
      <c r="B3" s="997"/>
      <c r="C3" s="997"/>
      <c r="D3" s="997"/>
      <c r="E3" s="997"/>
      <c r="F3" s="998"/>
    </row>
    <row r="4" spans="1:6" ht="21.95" customHeight="1" thickBot="1" x14ac:dyDescent="0.4">
      <c r="A4" s="315" t="s">
        <v>210</v>
      </c>
      <c r="B4" s="314" t="s">
        <v>34</v>
      </c>
      <c r="C4" s="314" t="s">
        <v>209</v>
      </c>
      <c r="D4" s="314" t="s">
        <v>208</v>
      </c>
      <c r="E4" s="314" t="s">
        <v>207</v>
      </c>
      <c r="F4" s="313" t="s">
        <v>126</v>
      </c>
    </row>
    <row r="5" spans="1:6" ht="18" x14ac:dyDescent="0.25">
      <c r="A5" s="288"/>
      <c r="B5" s="309"/>
      <c r="C5" s="271"/>
      <c r="D5" s="271" t="s">
        <v>206</v>
      </c>
      <c r="E5" s="308"/>
      <c r="F5" s="307"/>
    </row>
    <row r="6" spans="1:6" ht="18" x14ac:dyDescent="0.25">
      <c r="A6" s="239">
        <v>1</v>
      </c>
      <c r="B6" s="241"/>
      <c r="C6" s="238"/>
      <c r="D6" s="238"/>
      <c r="E6" s="238"/>
      <c r="F6" s="240"/>
    </row>
    <row r="7" spans="1:6" ht="18" x14ac:dyDescent="0.25">
      <c r="A7" s="239">
        <v>2</v>
      </c>
      <c r="B7" s="241"/>
      <c r="C7" s="238"/>
      <c r="D7" s="238"/>
      <c r="E7" s="238"/>
      <c r="F7" s="240"/>
    </row>
    <row r="8" spans="1:6" ht="18" x14ac:dyDescent="0.25">
      <c r="A8" s="239">
        <v>3</v>
      </c>
      <c r="B8" s="241"/>
      <c r="C8" s="238"/>
      <c r="D8" s="247"/>
      <c r="E8" s="238"/>
      <c r="F8" s="240"/>
    </row>
    <row r="9" spans="1:6" ht="18" x14ac:dyDescent="0.25">
      <c r="A9" s="268">
        <v>4</v>
      </c>
      <c r="B9" s="283"/>
      <c r="C9" s="267"/>
      <c r="D9" s="289"/>
      <c r="E9" s="267"/>
      <c r="F9" s="256"/>
    </row>
    <row r="10" spans="1:6" ht="18" x14ac:dyDescent="0.25">
      <c r="A10" s="268">
        <v>5</v>
      </c>
      <c r="B10" s="283"/>
      <c r="C10" s="267"/>
      <c r="D10" s="289"/>
      <c r="E10" s="267"/>
      <c r="F10" s="256"/>
    </row>
    <row r="11" spans="1:6" ht="18" x14ac:dyDescent="0.25">
      <c r="A11" s="268">
        <v>6</v>
      </c>
      <c r="B11" s="267"/>
      <c r="C11" s="267"/>
      <c r="D11" s="267"/>
      <c r="E11" s="267"/>
      <c r="F11" s="256"/>
    </row>
    <row r="12" spans="1:6" ht="18" x14ac:dyDescent="0.25">
      <c r="A12" s="266"/>
      <c r="B12" s="264"/>
      <c r="C12" s="265"/>
      <c r="D12" s="265" t="s">
        <v>205</v>
      </c>
      <c r="E12" s="312"/>
      <c r="F12" s="311"/>
    </row>
    <row r="13" spans="1:6" ht="18" x14ac:dyDescent="0.25">
      <c r="A13" s="268">
        <v>1</v>
      </c>
      <c r="B13" s="283"/>
      <c r="C13" s="238"/>
      <c r="D13" s="289"/>
      <c r="E13" s="267"/>
      <c r="F13" s="256"/>
    </row>
    <row r="14" spans="1:6" ht="18" x14ac:dyDescent="0.25">
      <c r="A14" s="268">
        <v>2</v>
      </c>
      <c r="B14" s="283"/>
      <c r="C14" s="310"/>
      <c r="D14" s="289"/>
      <c r="E14" s="267"/>
      <c r="F14" s="256"/>
    </row>
    <row r="15" spans="1:6" ht="18" x14ac:dyDescent="0.25">
      <c r="A15" s="268">
        <v>3</v>
      </c>
      <c r="B15" s="283"/>
      <c r="C15" s="267"/>
      <c r="D15" s="289"/>
      <c r="E15" s="267"/>
      <c r="F15" s="256"/>
    </row>
    <row r="16" spans="1:6" ht="18" x14ac:dyDescent="0.25">
      <c r="A16" s="268">
        <v>4</v>
      </c>
      <c r="B16" s="283"/>
      <c r="C16" s="267"/>
      <c r="D16" s="289"/>
      <c r="E16" s="267"/>
      <c r="F16" s="256"/>
    </row>
    <row r="17" spans="1:6" ht="18" x14ac:dyDescent="0.25">
      <c r="A17" s="268">
        <v>5</v>
      </c>
      <c r="B17" s="283"/>
      <c r="C17" s="267"/>
      <c r="D17" s="289"/>
      <c r="E17" s="267"/>
      <c r="F17" s="256"/>
    </row>
    <row r="18" spans="1:6" ht="18" x14ac:dyDescent="0.25">
      <c r="A18" s="268">
        <v>6</v>
      </c>
      <c r="B18" s="283"/>
      <c r="C18" s="267"/>
      <c r="D18" s="289"/>
      <c r="E18" s="267"/>
      <c r="F18" s="256"/>
    </row>
    <row r="19" spans="1:6" ht="18" x14ac:dyDescent="0.25">
      <c r="A19" s="288"/>
      <c r="B19" s="309"/>
      <c r="C19" s="271"/>
      <c r="D19" s="271" t="s">
        <v>204</v>
      </c>
      <c r="E19" s="308"/>
      <c r="F19" s="307"/>
    </row>
    <row r="20" spans="1:6" ht="18" x14ac:dyDescent="0.25">
      <c r="A20" s="262">
        <v>1</v>
      </c>
      <c r="B20" s="261"/>
      <c r="C20" s="306"/>
      <c r="D20" s="306"/>
      <c r="E20" s="306"/>
      <c r="F20" s="305"/>
    </row>
    <row r="21" spans="1:6" ht="18" x14ac:dyDescent="0.25">
      <c r="A21" s="239">
        <v>2</v>
      </c>
      <c r="B21" s="238"/>
      <c r="C21" s="238"/>
      <c r="D21" s="238"/>
      <c r="E21" s="238"/>
      <c r="F21" s="240"/>
    </row>
    <row r="22" spans="1:6" ht="18" x14ac:dyDescent="0.25">
      <c r="A22" s="239">
        <v>3</v>
      </c>
      <c r="B22" s="238"/>
      <c r="C22" s="238"/>
      <c r="D22" s="238"/>
      <c r="E22" s="238"/>
      <c r="F22" s="240"/>
    </row>
    <row r="23" spans="1:6" ht="18" x14ac:dyDescent="0.25">
      <c r="A23" s="239">
        <v>4</v>
      </c>
      <c r="B23" s="238"/>
      <c r="C23" s="238"/>
      <c r="D23" s="238"/>
      <c r="E23" s="238"/>
      <c r="F23" s="240"/>
    </row>
    <row r="24" spans="1:6" ht="18" x14ac:dyDescent="0.25">
      <c r="A24" s="268">
        <v>5</v>
      </c>
      <c r="B24" s="267"/>
      <c r="C24" s="267"/>
      <c r="D24" s="267"/>
      <c r="E24" s="267"/>
      <c r="F24" s="256"/>
    </row>
    <row r="25" spans="1:6" ht="18" x14ac:dyDescent="0.25">
      <c r="A25" s="268">
        <v>6</v>
      </c>
      <c r="B25" s="267"/>
      <c r="C25" s="267"/>
      <c r="D25" s="267"/>
      <c r="E25" s="267"/>
      <c r="F25" s="256"/>
    </row>
    <row r="26" spans="1:6" ht="18" x14ac:dyDescent="0.25">
      <c r="A26" s="266"/>
      <c r="B26" s="265"/>
      <c r="C26" s="265"/>
      <c r="D26" s="265" t="s">
        <v>203</v>
      </c>
      <c r="E26" s="265"/>
      <c r="F26" s="273"/>
    </row>
    <row r="27" spans="1:6" ht="18" x14ac:dyDescent="0.25">
      <c r="A27" s="239">
        <v>1</v>
      </c>
      <c r="B27" s="238"/>
      <c r="C27" s="238"/>
      <c r="D27" s="238"/>
      <c r="E27" s="238"/>
      <c r="F27" s="240"/>
    </row>
    <row r="28" spans="1:6" ht="18" x14ac:dyDescent="0.25">
      <c r="A28" s="239">
        <v>2</v>
      </c>
      <c r="B28" s="241"/>
      <c r="C28" s="238"/>
      <c r="D28" s="247"/>
      <c r="E28" s="238"/>
      <c r="F28" s="240"/>
    </row>
    <row r="29" spans="1:6" ht="18" x14ac:dyDescent="0.25">
      <c r="A29" s="239">
        <v>3</v>
      </c>
      <c r="B29" s="241"/>
      <c r="C29" s="238"/>
      <c r="D29" s="247"/>
      <c r="E29" s="238"/>
      <c r="F29" s="240"/>
    </row>
    <row r="30" spans="1:6" ht="18" x14ac:dyDescent="0.25">
      <c r="A30" s="239">
        <v>4</v>
      </c>
      <c r="B30" s="238"/>
      <c r="C30" s="238"/>
      <c r="D30" s="238"/>
      <c r="E30" s="238"/>
      <c r="F30" s="240"/>
    </row>
    <row r="31" spans="1:6" ht="18" x14ac:dyDescent="0.25">
      <c r="A31" s="268">
        <v>5</v>
      </c>
      <c r="B31" s="267"/>
      <c r="C31" s="267"/>
      <c r="D31" s="267"/>
      <c r="E31" s="267"/>
      <c r="F31" s="256"/>
    </row>
    <row r="32" spans="1:6" ht="18.75" customHeight="1" x14ac:dyDescent="0.25">
      <c r="A32" s="268">
        <v>6</v>
      </c>
      <c r="B32" s="267"/>
      <c r="C32" s="267"/>
      <c r="D32" s="267"/>
      <c r="E32" s="267"/>
      <c r="F32" s="256"/>
    </row>
    <row r="33" spans="1:6" ht="15.75" customHeight="1" x14ac:dyDescent="0.25">
      <c r="A33" s="288"/>
      <c r="B33" s="271"/>
      <c r="C33" s="271"/>
      <c r="D33" s="271" t="s">
        <v>202</v>
      </c>
      <c r="E33" s="271"/>
      <c r="F33" s="277"/>
    </row>
    <row r="34" spans="1:6" ht="18" x14ac:dyDescent="0.25">
      <c r="A34" s="262">
        <v>1</v>
      </c>
      <c r="B34" s="261"/>
      <c r="C34" s="261"/>
      <c r="D34" s="261"/>
      <c r="E34" s="261"/>
      <c r="F34" s="248"/>
    </row>
    <row r="35" spans="1:6" ht="18" x14ac:dyDescent="0.25">
      <c r="A35" s="239">
        <v>2</v>
      </c>
      <c r="B35" s="241"/>
      <c r="C35" s="238"/>
      <c r="D35" s="247"/>
      <c r="E35" s="238"/>
      <c r="F35" s="240"/>
    </row>
    <row r="36" spans="1:6" ht="18" x14ac:dyDescent="0.25">
      <c r="A36" s="239">
        <v>3</v>
      </c>
      <c r="B36" s="241"/>
      <c r="C36" s="238"/>
      <c r="D36" s="238"/>
      <c r="E36" s="238"/>
      <c r="F36" s="240"/>
    </row>
    <row r="37" spans="1:6" ht="18" x14ac:dyDescent="0.25">
      <c r="A37" s="239">
        <v>4</v>
      </c>
      <c r="B37" s="241"/>
      <c r="C37" s="238"/>
      <c r="D37" s="238"/>
      <c r="E37" s="238"/>
      <c r="F37" s="240"/>
    </row>
    <row r="38" spans="1:6" ht="18" x14ac:dyDescent="0.25">
      <c r="A38" s="268">
        <v>5</v>
      </c>
      <c r="B38" s="283"/>
      <c r="C38" s="267"/>
      <c r="D38" s="267"/>
      <c r="E38" s="267"/>
      <c r="F38" s="256"/>
    </row>
    <row r="39" spans="1:6" ht="18" x14ac:dyDescent="0.25">
      <c r="A39" s="268">
        <v>6</v>
      </c>
      <c r="B39" s="267"/>
      <c r="C39" s="267"/>
      <c r="D39" s="267"/>
      <c r="E39" s="267"/>
      <c r="F39" s="256"/>
    </row>
    <row r="40" spans="1:6" ht="18" x14ac:dyDescent="0.25">
      <c r="A40" s="266"/>
      <c r="B40" s="265"/>
      <c r="C40" s="265"/>
      <c r="D40" s="265" t="s">
        <v>201</v>
      </c>
      <c r="E40" s="265"/>
      <c r="F40" s="273"/>
    </row>
    <row r="41" spans="1:6" ht="18" x14ac:dyDescent="0.25">
      <c r="A41" s="262">
        <v>1</v>
      </c>
      <c r="B41" s="278"/>
      <c r="C41" s="261"/>
      <c r="D41" s="261"/>
      <c r="E41" s="261"/>
      <c r="F41" s="248"/>
    </row>
    <row r="42" spans="1:6" ht="18" x14ac:dyDescent="0.25">
      <c r="A42" s="239">
        <v>2</v>
      </c>
      <c r="B42" s="241"/>
      <c r="C42" s="238"/>
      <c r="D42" s="238"/>
      <c r="E42" s="238"/>
      <c r="F42" s="240"/>
    </row>
    <row r="43" spans="1:6" ht="18" x14ac:dyDescent="0.25">
      <c r="A43" s="239">
        <v>3</v>
      </c>
      <c r="B43" s="241"/>
      <c r="C43" s="238"/>
      <c r="D43" s="247"/>
      <c r="E43" s="238"/>
      <c r="F43" s="240"/>
    </row>
    <row r="44" spans="1:6" ht="18" x14ac:dyDescent="0.25">
      <c r="A44" s="239">
        <v>4</v>
      </c>
      <c r="B44" s="241"/>
      <c r="C44" s="238"/>
      <c r="D44" s="238"/>
      <c r="E44" s="238"/>
      <c r="F44" s="240"/>
    </row>
    <row r="45" spans="1:6" ht="18" x14ac:dyDescent="0.25">
      <c r="A45" s="239">
        <v>5</v>
      </c>
      <c r="B45" s="241"/>
      <c r="C45" s="238"/>
      <c r="D45" s="238"/>
      <c r="E45" s="238"/>
      <c r="F45" s="240"/>
    </row>
    <row r="46" spans="1:6" ht="18" x14ac:dyDescent="0.25">
      <c r="A46" s="239">
        <v>6</v>
      </c>
      <c r="B46" s="238"/>
      <c r="C46" s="238"/>
      <c r="D46" s="238"/>
      <c r="E46" s="238"/>
      <c r="F46" s="240"/>
    </row>
    <row r="47" spans="1:6" ht="18" x14ac:dyDescent="0.25">
      <c r="A47" s="288"/>
      <c r="B47" s="271"/>
      <c r="C47" s="271"/>
      <c r="D47" s="271" t="s">
        <v>200</v>
      </c>
      <c r="E47" s="271"/>
      <c r="F47" s="277"/>
    </row>
    <row r="48" spans="1:6" ht="18" x14ac:dyDescent="0.25">
      <c r="A48" s="262">
        <v>1</v>
      </c>
      <c r="B48" s="261"/>
      <c r="C48" s="261"/>
      <c r="D48" s="272"/>
      <c r="E48" s="261"/>
      <c r="F48" s="248"/>
    </row>
    <row r="49" spans="1:6" ht="18" x14ac:dyDescent="0.25">
      <c r="A49" s="239">
        <v>2</v>
      </c>
      <c r="B49" s="241"/>
      <c r="C49" s="238"/>
      <c r="D49" s="247"/>
      <c r="E49" s="238"/>
      <c r="F49" s="240"/>
    </row>
    <row r="50" spans="1:6" ht="18" x14ac:dyDescent="0.25">
      <c r="A50" s="239">
        <v>3</v>
      </c>
      <c r="B50" s="241"/>
      <c r="C50" s="238"/>
      <c r="D50" s="247"/>
      <c r="E50" s="238"/>
      <c r="F50" s="240"/>
    </row>
    <row r="51" spans="1:6" ht="18" x14ac:dyDescent="0.25">
      <c r="A51" s="239">
        <v>4</v>
      </c>
      <c r="B51" s="241"/>
      <c r="C51" s="238"/>
      <c r="D51" s="247"/>
      <c r="E51" s="238"/>
      <c r="F51" s="240"/>
    </row>
    <row r="52" spans="1:6" ht="18" x14ac:dyDescent="0.25">
      <c r="A52" s="268">
        <v>5</v>
      </c>
      <c r="B52" s="283"/>
      <c r="C52" s="267"/>
      <c r="D52" s="289"/>
      <c r="E52" s="267"/>
      <c r="F52" s="256"/>
    </row>
    <row r="53" spans="1:6" ht="18" x14ac:dyDescent="0.25">
      <c r="A53" s="268">
        <v>6</v>
      </c>
      <c r="B53" s="283"/>
      <c r="C53" s="267"/>
      <c r="D53" s="289"/>
      <c r="E53" s="267"/>
      <c r="F53" s="256"/>
    </row>
    <row r="54" spans="1:6" ht="18" x14ac:dyDescent="0.25">
      <c r="A54" s="266"/>
      <c r="B54" s="304"/>
      <c r="C54" s="302" t="s">
        <v>199</v>
      </c>
      <c r="D54" s="303"/>
      <c r="E54" s="302"/>
      <c r="F54" s="279"/>
    </row>
    <row r="55" spans="1:6" ht="18" x14ac:dyDescent="0.25">
      <c r="A55" s="262">
        <v>1</v>
      </c>
      <c r="B55" s="278"/>
      <c r="C55" s="261"/>
      <c r="D55" s="272"/>
      <c r="E55" s="261"/>
      <c r="F55" s="248"/>
    </row>
    <row r="56" spans="1:6" ht="18" x14ac:dyDescent="0.25">
      <c r="A56" s="239">
        <v>2</v>
      </c>
      <c r="B56" s="241"/>
      <c r="C56" s="238"/>
      <c r="D56" s="247"/>
      <c r="E56" s="238"/>
      <c r="F56" s="240"/>
    </row>
    <row r="57" spans="1:6" ht="18" x14ac:dyDescent="0.25">
      <c r="A57" s="239">
        <v>3</v>
      </c>
      <c r="B57" s="241"/>
      <c r="C57" s="238"/>
      <c r="D57" s="247"/>
      <c r="E57" s="238"/>
      <c r="F57" s="240"/>
    </row>
    <row r="58" spans="1:6" ht="18" x14ac:dyDescent="0.25">
      <c r="A58" s="239">
        <v>4</v>
      </c>
      <c r="B58" s="241"/>
      <c r="C58" s="238"/>
      <c r="D58" s="247"/>
      <c r="E58" s="238"/>
      <c r="F58" s="240"/>
    </row>
    <row r="59" spans="1:6" ht="18" x14ac:dyDescent="0.25">
      <c r="A59" s="239">
        <v>5</v>
      </c>
      <c r="B59" s="241"/>
      <c r="C59" s="238"/>
      <c r="D59" s="247"/>
      <c r="E59" s="238"/>
      <c r="F59" s="240"/>
    </row>
    <row r="60" spans="1:6" ht="18" x14ac:dyDescent="0.25">
      <c r="A60" s="239">
        <v>6</v>
      </c>
      <c r="B60" s="241"/>
      <c r="C60" s="238"/>
      <c r="D60" s="247"/>
      <c r="E60" s="238"/>
      <c r="F60" s="240"/>
    </row>
    <row r="61" spans="1:6" ht="18" x14ac:dyDescent="0.25">
      <c r="A61" s="288"/>
      <c r="B61" s="287"/>
      <c r="C61" s="271"/>
      <c r="D61" s="271" t="s">
        <v>198</v>
      </c>
      <c r="E61" s="285"/>
      <c r="F61" s="270"/>
    </row>
    <row r="62" spans="1:6" ht="18" x14ac:dyDescent="0.25">
      <c r="A62" s="262">
        <v>1</v>
      </c>
      <c r="B62" s="278"/>
      <c r="C62" s="261"/>
      <c r="D62" s="272"/>
      <c r="E62" s="261"/>
      <c r="F62" s="248"/>
    </row>
    <row r="63" spans="1:6" ht="18" x14ac:dyDescent="0.25">
      <c r="A63" s="239">
        <v>2</v>
      </c>
      <c r="B63" s="241"/>
      <c r="C63" s="238"/>
      <c r="D63" s="247"/>
      <c r="E63" s="238"/>
      <c r="F63" s="240"/>
    </row>
    <row r="64" spans="1:6" ht="18" x14ac:dyDescent="0.25">
      <c r="A64" s="239">
        <v>3</v>
      </c>
      <c r="B64" s="241"/>
      <c r="C64" s="238"/>
      <c r="D64" s="238"/>
      <c r="E64" s="238"/>
      <c r="F64" s="240"/>
    </row>
    <row r="65" spans="1:6" ht="18" x14ac:dyDescent="0.25">
      <c r="A65" s="239">
        <v>4</v>
      </c>
      <c r="B65" s="241"/>
      <c r="C65" s="238"/>
      <c r="D65" s="238"/>
      <c r="E65" s="238"/>
      <c r="F65" s="240"/>
    </row>
    <row r="66" spans="1:6" ht="18" x14ac:dyDescent="0.25">
      <c r="A66" s="239">
        <v>5</v>
      </c>
      <c r="B66" s="241"/>
      <c r="C66" s="238"/>
      <c r="D66" s="238"/>
      <c r="E66" s="238"/>
      <c r="F66" s="240"/>
    </row>
    <row r="67" spans="1:6" ht="18" x14ac:dyDescent="0.25">
      <c r="A67" s="239">
        <v>6</v>
      </c>
      <c r="B67" s="241"/>
      <c r="C67" s="238"/>
      <c r="D67" s="247"/>
      <c r="E67" s="238"/>
      <c r="F67" s="240"/>
    </row>
    <row r="68" spans="1:6" ht="18" x14ac:dyDescent="0.25">
      <c r="A68" s="266"/>
      <c r="B68" s="265"/>
      <c r="C68" s="265"/>
      <c r="D68" s="265" t="s">
        <v>197</v>
      </c>
      <c r="E68" s="265"/>
      <c r="F68" s="273"/>
    </row>
    <row r="69" spans="1:6" ht="18" x14ac:dyDescent="0.25">
      <c r="A69" s="262">
        <v>1</v>
      </c>
      <c r="B69" s="261"/>
      <c r="C69" s="261"/>
      <c r="D69" s="272"/>
      <c r="E69" s="261"/>
      <c r="F69" s="248"/>
    </row>
    <row r="70" spans="1:6" ht="18" x14ac:dyDescent="0.25">
      <c r="A70" s="239">
        <v>2</v>
      </c>
      <c r="B70" s="241"/>
      <c r="C70" s="238"/>
      <c r="D70" s="247"/>
      <c r="E70" s="238"/>
      <c r="F70" s="240"/>
    </row>
    <row r="71" spans="1:6" ht="18" x14ac:dyDescent="0.25">
      <c r="A71" s="239">
        <v>3</v>
      </c>
      <c r="B71" s="241"/>
      <c r="C71" s="238"/>
      <c r="D71" s="247"/>
      <c r="E71" s="238"/>
      <c r="F71" s="240"/>
    </row>
    <row r="72" spans="1:6" ht="18" x14ac:dyDescent="0.25">
      <c r="A72" s="239">
        <v>4</v>
      </c>
      <c r="B72" s="241"/>
      <c r="C72" s="238"/>
      <c r="D72" s="238"/>
      <c r="E72" s="238"/>
      <c r="F72" s="240"/>
    </row>
    <row r="73" spans="1:6" ht="18" x14ac:dyDescent="0.25">
      <c r="A73" s="239">
        <v>5</v>
      </c>
      <c r="B73" s="241"/>
      <c r="C73" s="238"/>
      <c r="D73" s="238"/>
      <c r="E73" s="238"/>
      <c r="F73" s="240"/>
    </row>
    <row r="74" spans="1:6" ht="18" x14ac:dyDescent="0.25">
      <c r="A74" s="239">
        <v>6</v>
      </c>
      <c r="B74" s="241"/>
      <c r="C74" s="238"/>
      <c r="D74" s="247"/>
      <c r="E74" s="238"/>
      <c r="F74" s="240"/>
    </row>
    <row r="75" spans="1:6" ht="18" x14ac:dyDescent="0.25">
      <c r="A75" s="288"/>
      <c r="B75" s="301"/>
      <c r="C75" s="271"/>
      <c r="D75" s="271" t="s">
        <v>196</v>
      </c>
      <c r="E75" s="271"/>
      <c r="F75" s="277"/>
    </row>
    <row r="76" spans="1:6" ht="18" x14ac:dyDescent="0.25">
      <c r="A76" s="262">
        <v>1</v>
      </c>
      <c r="B76" s="261"/>
      <c r="C76" s="261"/>
      <c r="D76" s="272"/>
      <c r="E76" s="261"/>
      <c r="F76" s="248"/>
    </row>
    <row r="77" spans="1:6" ht="18" x14ac:dyDescent="0.25">
      <c r="A77" s="239">
        <v>2</v>
      </c>
      <c r="B77" s="241"/>
      <c r="C77" s="238"/>
      <c r="D77" s="247"/>
      <c r="E77" s="238"/>
      <c r="F77" s="240"/>
    </row>
    <row r="78" spans="1:6" ht="18" x14ac:dyDescent="0.25">
      <c r="A78" s="239">
        <v>3</v>
      </c>
      <c r="B78" s="241"/>
      <c r="C78" s="238"/>
      <c r="D78" s="247"/>
      <c r="E78" s="238"/>
      <c r="F78" s="240"/>
    </row>
    <row r="79" spans="1:6" ht="18" x14ac:dyDescent="0.25">
      <c r="A79" s="239">
        <v>4</v>
      </c>
      <c r="B79" s="241"/>
      <c r="C79" s="238"/>
      <c r="D79" s="247"/>
      <c r="E79" s="238"/>
      <c r="F79" s="240"/>
    </row>
    <row r="80" spans="1:6" ht="18" x14ac:dyDescent="0.25">
      <c r="A80" s="239">
        <v>5</v>
      </c>
      <c r="B80" s="241"/>
      <c r="C80" s="238"/>
      <c r="D80" s="247"/>
      <c r="E80" s="238"/>
      <c r="F80" s="240"/>
    </row>
    <row r="81" spans="1:6" ht="18" x14ac:dyDescent="0.25">
      <c r="A81" s="268">
        <v>6</v>
      </c>
      <c r="B81" s="283"/>
      <c r="C81" s="267"/>
      <c r="D81" s="289"/>
      <c r="E81" s="267"/>
      <c r="F81" s="256"/>
    </row>
    <row r="82" spans="1:6" ht="18" x14ac:dyDescent="0.25">
      <c r="A82" s="266"/>
      <c r="B82" s="282"/>
      <c r="C82" s="265"/>
      <c r="D82" s="265" t="s">
        <v>195</v>
      </c>
      <c r="E82" s="280"/>
      <c r="F82" s="279"/>
    </row>
    <row r="83" spans="1:6" ht="18" x14ac:dyDescent="0.25">
      <c r="A83" s="262">
        <v>1</v>
      </c>
      <c r="B83" s="278"/>
      <c r="C83" s="261"/>
      <c r="D83" s="272"/>
      <c r="E83" s="261"/>
      <c r="F83" s="248"/>
    </row>
    <row r="84" spans="1:6" ht="18" x14ac:dyDescent="0.25">
      <c r="A84" s="239">
        <v>2</v>
      </c>
      <c r="B84" s="241"/>
      <c r="C84" s="238"/>
      <c r="D84" s="247"/>
      <c r="E84" s="238"/>
      <c r="F84" s="240"/>
    </row>
    <row r="85" spans="1:6" ht="18" x14ac:dyDescent="0.25">
      <c r="A85" s="239">
        <v>3</v>
      </c>
      <c r="B85" s="241"/>
      <c r="C85" s="238"/>
      <c r="D85" s="247"/>
      <c r="E85" s="238"/>
      <c r="F85" s="240"/>
    </row>
    <row r="86" spans="1:6" ht="18" x14ac:dyDescent="0.25">
      <c r="A86" s="239">
        <v>4</v>
      </c>
      <c r="B86" s="241"/>
      <c r="C86" s="238"/>
      <c r="D86" s="247"/>
      <c r="E86" s="238"/>
      <c r="F86" s="240"/>
    </row>
    <row r="87" spans="1:6" ht="18" x14ac:dyDescent="0.25">
      <c r="A87" s="239">
        <v>5</v>
      </c>
      <c r="B87" s="241"/>
      <c r="C87" s="238"/>
      <c r="D87" s="247"/>
      <c r="E87" s="238"/>
      <c r="F87" s="240"/>
    </row>
    <row r="88" spans="1:6" ht="18" x14ac:dyDescent="0.25">
      <c r="A88" s="268">
        <v>6</v>
      </c>
      <c r="B88" s="283"/>
      <c r="C88" s="267"/>
      <c r="D88" s="289"/>
      <c r="E88" s="267"/>
      <c r="F88" s="256"/>
    </row>
    <row r="89" spans="1:6" ht="18" x14ac:dyDescent="0.25">
      <c r="A89" s="288"/>
      <c r="B89" s="287"/>
      <c r="C89" s="271"/>
      <c r="D89" s="271" t="s">
        <v>194</v>
      </c>
      <c r="E89" s="285"/>
      <c r="F89" s="270"/>
    </row>
    <row r="90" spans="1:6" ht="18" x14ac:dyDescent="0.25">
      <c r="A90" s="239">
        <v>1</v>
      </c>
      <c r="B90" s="241"/>
      <c r="C90" s="300"/>
      <c r="D90" s="238"/>
      <c r="E90" s="238"/>
      <c r="F90" s="240"/>
    </row>
    <row r="91" spans="1:6" ht="18" x14ac:dyDescent="0.25">
      <c r="A91" s="239">
        <v>2</v>
      </c>
      <c r="B91" s="241"/>
      <c r="C91" s="284"/>
      <c r="D91" s="238"/>
      <c r="E91" s="238"/>
      <c r="F91" s="240"/>
    </row>
    <row r="92" spans="1:6" ht="18" x14ac:dyDescent="0.25">
      <c r="A92" s="239">
        <v>3</v>
      </c>
      <c r="B92" s="241"/>
      <c r="C92" s="238"/>
      <c r="D92" s="238"/>
      <c r="E92" s="238"/>
      <c r="F92" s="240"/>
    </row>
    <row r="93" spans="1:6" ht="18" x14ac:dyDescent="0.25">
      <c r="A93" s="239">
        <v>4</v>
      </c>
      <c r="B93" s="241"/>
      <c r="C93" s="238"/>
      <c r="D93" s="238"/>
      <c r="E93" s="238"/>
      <c r="F93" s="240"/>
    </row>
    <row r="94" spans="1:6" ht="18" x14ac:dyDescent="0.25">
      <c r="A94" s="239">
        <v>5</v>
      </c>
      <c r="B94" s="241"/>
      <c r="C94" s="238"/>
      <c r="D94" s="238"/>
      <c r="E94" s="238"/>
      <c r="F94" s="240"/>
    </row>
    <row r="95" spans="1:6" ht="18" x14ac:dyDescent="0.25">
      <c r="A95" s="268">
        <v>6</v>
      </c>
      <c r="B95" s="283"/>
      <c r="C95" s="267"/>
      <c r="D95" s="267"/>
      <c r="E95" s="267"/>
      <c r="F95" s="256"/>
    </row>
    <row r="96" spans="1:6" ht="18" x14ac:dyDescent="0.25">
      <c r="A96" s="266"/>
      <c r="B96" s="282"/>
      <c r="C96" s="265"/>
      <c r="D96" s="265" t="s">
        <v>193</v>
      </c>
      <c r="E96" s="280"/>
      <c r="F96" s="279"/>
    </row>
    <row r="97" spans="1:6" ht="18" x14ac:dyDescent="0.25">
      <c r="A97" s="299">
        <v>1</v>
      </c>
      <c r="B97" s="241"/>
      <c r="C97" s="238"/>
      <c r="D97" s="238"/>
      <c r="E97" s="297"/>
      <c r="F97" s="248"/>
    </row>
    <row r="98" spans="1:6" ht="18" x14ac:dyDescent="0.25">
      <c r="A98" s="296">
        <v>2</v>
      </c>
      <c r="B98" s="241"/>
      <c r="C98" s="238"/>
      <c r="D98" s="238"/>
      <c r="E98" s="297"/>
      <c r="F98" s="248"/>
    </row>
    <row r="99" spans="1:6" ht="18" x14ac:dyDescent="0.25">
      <c r="A99" s="298">
        <v>3</v>
      </c>
      <c r="B99" s="241"/>
      <c r="C99" s="238"/>
      <c r="D99" s="238"/>
      <c r="E99" s="297"/>
      <c r="F99" s="248"/>
    </row>
    <row r="100" spans="1:6" ht="18" x14ac:dyDescent="0.25">
      <c r="A100" s="298">
        <v>4</v>
      </c>
      <c r="B100" s="241"/>
      <c r="C100" s="238"/>
      <c r="D100" s="238"/>
      <c r="E100" s="297"/>
      <c r="F100" s="248"/>
    </row>
    <row r="101" spans="1:6" ht="18" x14ac:dyDescent="0.25">
      <c r="A101" s="296">
        <v>5</v>
      </c>
      <c r="B101" s="241"/>
      <c r="C101" s="238"/>
      <c r="D101" s="247"/>
      <c r="E101" s="295"/>
      <c r="F101" s="240"/>
    </row>
    <row r="102" spans="1:6" ht="18" x14ac:dyDescent="0.25">
      <c r="A102" s="239">
        <v>6</v>
      </c>
      <c r="B102" s="241"/>
      <c r="C102" s="284"/>
      <c r="D102" s="284"/>
      <c r="E102" s="284"/>
      <c r="F102" s="240"/>
    </row>
    <row r="103" spans="1:6" ht="18" x14ac:dyDescent="0.25">
      <c r="A103" s="255"/>
      <c r="B103" s="254"/>
      <c r="C103" s="253"/>
      <c r="D103" s="253" t="s">
        <v>192</v>
      </c>
      <c r="E103" s="252"/>
      <c r="F103" s="251"/>
    </row>
    <row r="104" spans="1:6" ht="18" x14ac:dyDescent="0.25">
      <c r="A104" s="239">
        <v>1</v>
      </c>
      <c r="B104" s="241"/>
      <c r="C104" s="238"/>
      <c r="D104" s="247"/>
      <c r="E104" s="238"/>
      <c r="F104" s="240"/>
    </row>
    <row r="105" spans="1:6" ht="18" x14ac:dyDescent="0.25">
      <c r="A105" s="239">
        <v>2</v>
      </c>
      <c r="B105" s="241"/>
      <c r="C105" s="294"/>
      <c r="D105" s="247"/>
      <c r="E105" s="238"/>
      <c r="F105" s="240"/>
    </row>
    <row r="106" spans="1:6" ht="18" x14ac:dyDescent="0.25">
      <c r="A106" s="239">
        <v>3</v>
      </c>
      <c r="B106" s="241"/>
      <c r="C106" s="294"/>
      <c r="D106" s="247"/>
      <c r="E106" s="238"/>
      <c r="F106" s="240"/>
    </row>
    <row r="107" spans="1:6" ht="18" x14ac:dyDescent="0.25">
      <c r="A107" s="239">
        <v>4</v>
      </c>
      <c r="B107" s="241"/>
      <c r="C107" s="294"/>
      <c r="D107" s="247"/>
      <c r="E107" s="238"/>
      <c r="F107" s="240"/>
    </row>
    <row r="108" spans="1:6" ht="18" x14ac:dyDescent="0.25">
      <c r="A108" s="239">
        <v>5</v>
      </c>
      <c r="B108" s="238"/>
      <c r="C108" s="238"/>
      <c r="D108" s="238"/>
      <c r="E108" s="238"/>
      <c r="F108" s="240"/>
    </row>
    <row r="109" spans="1:6" ht="18" x14ac:dyDescent="0.25">
      <c r="A109" s="239">
        <v>6</v>
      </c>
      <c r="B109" s="238"/>
      <c r="C109" s="238"/>
      <c r="D109" s="238"/>
      <c r="E109" s="238"/>
      <c r="F109" s="240"/>
    </row>
    <row r="110" spans="1:6" ht="18" x14ac:dyDescent="0.25">
      <c r="A110" s="246"/>
      <c r="B110" s="244"/>
      <c r="C110" s="244"/>
      <c r="D110" s="244" t="s">
        <v>191</v>
      </c>
      <c r="E110" s="244"/>
      <c r="F110" s="293"/>
    </row>
    <row r="111" spans="1:6" ht="18" x14ac:dyDescent="0.25">
      <c r="A111" s="239">
        <v>1</v>
      </c>
      <c r="B111" s="238"/>
      <c r="C111" s="238"/>
      <c r="D111" s="247"/>
      <c r="E111" s="238"/>
      <c r="F111" s="240"/>
    </row>
    <row r="112" spans="1:6" ht="18" x14ac:dyDescent="0.25">
      <c r="A112" s="239">
        <v>2</v>
      </c>
      <c r="B112" s="241"/>
      <c r="C112" s="238"/>
      <c r="D112" s="247"/>
      <c r="E112" s="238"/>
      <c r="F112" s="240"/>
    </row>
    <row r="113" spans="1:6" ht="18" x14ac:dyDescent="0.25">
      <c r="A113" s="239">
        <v>3</v>
      </c>
      <c r="B113" s="241"/>
      <c r="C113" s="238"/>
      <c r="D113" s="247"/>
      <c r="E113" s="238"/>
      <c r="F113" s="240"/>
    </row>
    <row r="114" spans="1:6" ht="18" x14ac:dyDescent="0.25">
      <c r="A114" s="239">
        <v>4</v>
      </c>
      <c r="B114" s="241"/>
      <c r="C114" s="238"/>
      <c r="D114" s="247"/>
      <c r="E114" s="238"/>
      <c r="F114" s="240"/>
    </row>
    <row r="115" spans="1:6" ht="18" x14ac:dyDescent="0.25">
      <c r="A115" s="239">
        <v>5</v>
      </c>
      <c r="B115" s="241"/>
      <c r="C115" s="238"/>
      <c r="D115" s="238"/>
      <c r="E115" s="238"/>
      <c r="F115" s="240"/>
    </row>
    <row r="116" spans="1:6" ht="18" x14ac:dyDescent="0.25">
      <c r="A116" s="268">
        <v>6</v>
      </c>
      <c r="B116" s="283"/>
      <c r="C116" s="267"/>
      <c r="D116" s="289"/>
      <c r="E116" s="267"/>
      <c r="F116" s="256"/>
    </row>
    <row r="117" spans="1:6" ht="18" x14ac:dyDescent="0.25">
      <c r="A117" s="288"/>
      <c r="B117" s="287"/>
      <c r="C117" s="271"/>
      <c r="D117" s="271" t="s">
        <v>190</v>
      </c>
      <c r="E117" s="292"/>
      <c r="F117" s="277"/>
    </row>
    <row r="118" spans="1:6" ht="18" x14ac:dyDescent="0.25">
      <c r="A118" s="262">
        <v>1</v>
      </c>
      <c r="B118" s="278"/>
      <c r="C118" s="261"/>
      <c r="D118" s="272"/>
      <c r="E118" s="261"/>
      <c r="F118" s="248"/>
    </row>
    <row r="119" spans="1:6" ht="18" x14ac:dyDescent="0.25">
      <c r="A119" s="262">
        <v>2</v>
      </c>
      <c r="B119" s="278"/>
      <c r="C119" s="261"/>
      <c r="D119" s="272"/>
      <c r="E119" s="261"/>
      <c r="F119" s="248"/>
    </row>
    <row r="120" spans="1:6" ht="18" x14ac:dyDescent="0.25">
      <c r="A120" s="262">
        <v>3</v>
      </c>
      <c r="B120" s="278"/>
      <c r="C120" s="261"/>
      <c r="D120" s="272"/>
      <c r="E120" s="261"/>
      <c r="F120" s="248"/>
    </row>
    <row r="121" spans="1:6" ht="18" x14ac:dyDescent="0.25">
      <c r="A121" s="262">
        <v>4</v>
      </c>
      <c r="B121" s="278"/>
      <c r="C121" s="261"/>
      <c r="D121" s="272"/>
      <c r="E121" s="261"/>
      <c r="F121" s="248"/>
    </row>
    <row r="122" spans="1:6" ht="18" x14ac:dyDescent="0.25">
      <c r="A122" s="262">
        <v>5</v>
      </c>
      <c r="B122" s="278"/>
      <c r="C122" s="261"/>
      <c r="D122" s="272"/>
      <c r="E122" s="261"/>
      <c r="F122" s="248"/>
    </row>
    <row r="123" spans="1:6" ht="18" x14ac:dyDescent="0.25">
      <c r="A123" s="276">
        <v>6</v>
      </c>
      <c r="B123" s="291"/>
      <c r="C123" s="275"/>
      <c r="D123" s="290"/>
      <c r="E123" s="275"/>
      <c r="F123" s="274"/>
    </row>
    <row r="124" spans="1:6" ht="18" x14ac:dyDescent="0.25">
      <c r="A124" s="266"/>
      <c r="B124" s="282"/>
      <c r="C124" s="281"/>
      <c r="D124" s="281" t="s">
        <v>189</v>
      </c>
      <c r="E124" s="280"/>
      <c r="F124" s="279"/>
    </row>
    <row r="125" spans="1:6" ht="18" x14ac:dyDescent="0.25">
      <c r="A125" s="239">
        <v>1</v>
      </c>
      <c r="B125" s="241"/>
      <c r="C125" s="247"/>
      <c r="D125" s="247"/>
      <c r="E125" s="238"/>
      <c r="F125" s="240"/>
    </row>
    <row r="126" spans="1:6" ht="18" x14ac:dyDescent="0.25">
      <c r="A126" s="239">
        <v>2</v>
      </c>
      <c r="B126" s="241"/>
      <c r="C126" s="247"/>
      <c r="D126" s="247"/>
      <c r="E126" s="238"/>
      <c r="F126" s="240"/>
    </row>
    <row r="127" spans="1:6" ht="18" x14ac:dyDescent="0.25">
      <c r="A127" s="239">
        <v>3</v>
      </c>
      <c r="B127" s="241"/>
      <c r="C127" s="247"/>
      <c r="D127" s="247"/>
      <c r="E127" s="238"/>
      <c r="F127" s="240"/>
    </row>
    <row r="128" spans="1:6" ht="18" x14ac:dyDescent="0.25">
      <c r="A128" s="239">
        <v>4</v>
      </c>
      <c r="B128" s="241"/>
      <c r="C128" s="247"/>
      <c r="D128" s="247"/>
      <c r="E128" s="238"/>
      <c r="F128" s="240"/>
    </row>
    <row r="129" spans="1:6" ht="18" x14ac:dyDescent="0.25">
      <c r="A129" s="239">
        <v>5</v>
      </c>
      <c r="B129" s="241"/>
      <c r="C129" s="247"/>
      <c r="D129" s="247"/>
      <c r="E129" s="238"/>
      <c r="F129" s="240"/>
    </row>
    <row r="130" spans="1:6" ht="18" x14ac:dyDescent="0.25">
      <c r="A130" s="268">
        <v>6</v>
      </c>
      <c r="B130" s="283"/>
      <c r="C130" s="289"/>
      <c r="D130" s="289"/>
      <c r="E130" s="267"/>
      <c r="F130" s="256"/>
    </row>
    <row r="131" spans="1:6" ht="18" x14ac:dyDescent="0.25">
      <c r="A131" s="288"/>
      <c r="B131" s="287"/>
      <c r="C131" s="286"/>
      <c r="D131" s="286" t="s">
        <v>188</v>
      </c>
      <c r="E131" s="285"/>
      <c r="F131" s="270"/>
    </row>
    <row r="132" spans="1:6" ht="18" x14ac:dyDescent="0.25">
      <c r="A132" s="239">
        <v>1</v>
      </c>
      <c r="B132" s="241"/>
      <c r="C132" s="247"/>
      <c r="D132" s="247"/>
      <c r="E132" s="238"/>
      <c r="F132" s="240"/>
    </row>
    <row r="133" spans="1:6" ht="18" x14ac:dyDescent="0.25">
      <c r="A133" s="239">
        <v>2</v>
      </c>
      <c r="B133" s="241"/>
      <c r="C133" s="284"/>
      <c r="D133" s="284"/>
      <c r="E133" s="284"/>
      <c r="F133" s="240"/>
    </row>
    <row r="134" spans="1:6" ht="18" x14ac:dyDescent="0.25">
      <c r="A134" s="239">
        <v>3</v>
      </c>
      <c r="B134" s="241"/>
      <c r="C134" s="238"/>
      <c r="D134" s="238"/>
      <c r="E134" s="238"/>
      <c r="F134" s="248"/>
    </row>
    <row r="135" spans="1:6" ht="18" x14ac:dyDescent="0.25">
      <c r="A135" s="239">
        <v>4</v>
      </c>
      <c r="B135" s="241"/>
      <c r="C135" s="238"/>
      <c r="D135" s="238"/>
      <c r="E135" s="238"/>
      <c r="F135" s="248"/>
    </row>
    <row r="136" spans="1:6" ht="18" x14ac:dyDescent="0.25">
      <c r="A136" s="239">
        <v>5</v>
      </c>
      <c r="B136" s="241"/>
      <c r="C136" s="238"/>
      <c r="D136" s="238"/>
      <c r="E136" s="238"/>
      <c r="F136" s="248"/>
    </row>
    <row r="137" spans="1:6" ht="18" x14ac:dyDescent="0.25">
      <c r="A137" s="268">
        <v>6</v>
      </c>
      <c r="B137" s="283"/>
      <c r="C137" s="267"/>
      <c r="D137" s="267"/>
      <c r="E137" s="267"/>
      <c r="F137" s="274"/>
    </row>
    <row r="138" spans="1:6" ht="18" x14ac:dyDescent="0.25">
      <c r="A138" s="266"/>
      <c r="B138" s="282"/>
      <c r="C138" s="281"/>
      <c r="D138" s="281" t="s">
        <v>187</v>
      </c>
      <c r="E138" s="280"/>
      <c r="F138" s="279"/>
    </row>
    <row r="139" spans="1:6" ht="18" x14ac:dyDescent="0.25">
      <c r="A139" s="262">
        <v>1</v>
      </c>
      <c r="B139" s="278"/>
      <c r="C139" s="261"/>
      <c r="D139" s="272"/>
      <c r="E139" s="261"/>
      <c r="F139" s="248"/>
    </row>
    <row r="140" spans="1:6" ht="18" x14ac:dyDescent="0.25">
      <c r="A140" s="262">
        <v>2</v>
      </c>
      <c r="B140" s="278"/>
      <c r="C140" s="261"/>
      <c r="D140" s="272"/>
      <c r="E140" s="261"/>
      <c r="F140" s="248"/>
    </row>
    <row r="141" spans="1:6" ht="18" x14ac:dyDescent="0.25">
      <c r="A141" s="262">
        <v>3</v>
      </c>
      <c r="B141" s="278"/>
      <c r="C141" s="261"/>
      <c r="D141" s="272"/>
      <c r="E141" s="261"/>
      <c r="F141" s="248"/>
    </row>
    <row r="142" spans="1:6" ht="18" x14ac:dyDescent="0.25">
      <c r="A142" s="262">
        <v>4</v>
      </c>
      <c r="B142" s="278"/>
      <c r="C142" s="261"/>
      <c r="D142" s="272"/>
      <c r="E142" s="261"/>
      <c r="F142" s="248"/>
    </row>
    <row r="143" spans="1:6" ht="18" x14ac:dyDescent="0.25">
      <c r="A143" s="239">
        <v>5</v>
      </c>
      <c r="B143" s="241"/>
      <c r="C143" s="238"/>
      <c r="D143" s="238"/>
      <c r="E143" s="238"/>
      <c r="F143" s="240"/>
    </row>
    <row r="144" spans="1:6" ht="18" x14ac:dyDescent="0.25">
      <c r="A144" s="269">
        <v>6</v>
      </c>
      <c r="B144" s="241"/>
      <c r="C144" s="241"/>
      <c r="D144" s="238"/>
      <c r="E144" s="247"/>
      <c r="F144" s="256"/>
    </row>
    <row r="145" spans="1:6" ht="18" x14ac:dyDescent="0.25">
      <c r="A145" s="253"/>
      <c r="B145" s="254"/>
      <c r="C145" s="253"/>
      <c r="D145" s="253" t="s">
        <v>186</v>
      </c>
      <c r="E145" s="253"/>
      <c r="F145" s="277"/>
    </row>
    <row r="146" spans="1:6" ht="18" x14ac:dyDescent="0.25">
      <c r="A146" s="269">
        <v>1</v>
      </c>
      <c r="B146" s="238"/>
      <c r="C146" s="238"/>
      <c r="D146" s="238"/>
      <c r="E146" s="238"/>
      <c r="F146" s="274"/>
    </row>
    <row r="147" spans="1:6" ht="18" x14ac:dyDescent="0.25">
      <c r="A147" s="239">
        <v>2</v>
      </c>
      <c r="B147" s="238"/>
      <c r="C147" s="238"/>
      <c r="D147" s="238"/>
      <c r="E147" s="238"/>
      <c r="F147" s="240"/>
    </row>
    <row r="148" spans="1:6" ht="18" x14ac:dyDescent="0.25">
      <c r="A148" s="262">
        <v>3</v>
      </c>
      <c r="B148" s="261"/>
      <c r="C148" s="261"/>
      <c r="D148" s="261"/>
      <c r="E148" s="261"/>
      <c r="F148" s="248"/>
    </row>
    <row r="149" spans="1:6" ht="18" x14ac:dyDescent="0.25">
      <c r="A149" s="262">
        <v>4</v>
      </c>
      <c r="B149" s="261"/>
      <c r="C149" s="261"/>
      <c r="D149" s="261"/>
      <c r="E149" s="261"/>
      <c r="F149" s="248"/>
    </row>
    <row r="150" spans="1:6" ht="18" x14ac:dyDescent="0.25">
      <c r="A150" s="262">
        <v>5</v>
      </c>
      <c r="B150" s="261"/>
      <c r="C150" s="261"/>
      <c r="D150" s="261"/>
      <c r="E150" s="261"/>
      <c r="F150" s="248"/>
    </row>
    <row r="151" spans="1:6" ht="18" x14ac:dyDescent="0.25">
      <c r="A151" s="276">
        <v>6</v>
      </c>
      <c r="B151" s="275"/>
      <c r="C151" s="275"/>
      <c r="D151" s="275"/>
      <c r="E151" s="275"/>
      <c r="F151" s="274"/>
    </row>
    <row r="152" spans="1:6" ht="18" x14ac:dyDescent="0.25">
      <c r="A152" s="266"/>
      <c r="B152" s="265"/>
      <c r="C152" s="265"/>
      <c r="D152" s="265" t="s">
        <v>185</v>
      </c>
      <c r="E152" s="265"/>
      <c r="F152" s="273"/>
    </row>
    <row r="153" spans="1:6" ht="18" x14ac:dyDescent="0.25">
      <c r="A153" s="262">
        <v>1</v>
      </c>
      <c r="B153" s="261"/>
      <c r="C153" s="261"/>
      <c r="D153" s="261"/>
      <c r="E153" s="261"/>
      <c r="F153" s="248"/>
    </row>
    <row r="154" spans="1:6" ht="18" x14ac:dyDescent="0.25">
      <c r="A154" s="262">
        <v>2</v>
      </c>
      <c r="B154" s="261"/>
      <c r="C154" s="261"/>
      <c r="D154" s="261"/>
      <c r="E154" s="261"/>
      <c r="F154" s="248"/>
    </row>
    <row r="155" spans="1:6" ht="18" x14ac:dyDescent="0.25">
      <c r="A155" s="262">
        <v>3</v>
      </c>
      <c r="B155" s="261"/>
      <c r="C155" s="261"/>
      <c r="D155" s="261"/>
      <c r="E155" s="261"/>
      <c r="F155" s="248"/>
    </row>
    <row r="156" spans="1:6" ht="18" x14ac:dyDescent="0.25">
      <c r="A156" s="262">
        <v>4</v>
      </c>
      <c r="B156" s="261"/>
      <c r="C156" s="261"/>
      <c r="D156" s="261"/>
      <c r="E156" s="261"/>
      <c r="F156" s="248"/>
    </row>
    <row r="157" spans="1:6" ht="18" x14ac:dyDescent="0.25">
      <c r="A157" s="262">
        <v>5</v>
      </c>
      <c r="B157" s="261"/>
      <c r="C157" s="261"/>
      <c r="D157" s="272"/>
      <c r="E157" s="261"/>
      <c r="F157" s="248"/>
    </row>
    <row r="158" spans="1:6" ht="18" x14ac:dyDescent="0.25">
      <c r="A158" s="269">
        <v>6</v>
      </c>
      <c r="B158" s="241"/>
      <c r="C158" s="238"/>
      <c r="D158" s="247"/>
      <c r="E158" s="238"/>
      <c r="F158" s="240"/>
    </row>
    <row r="159" spans="1:6" ht="18" x14ac:dyDescent="0.25">
      <c r="A159" s="253"/>
      <c r="B159" s="254"/>
      <c r="C159" s="271"/>
      <c r="D159" s="271" t="s">
        <v>184</v>
      </c>
      <c r="E159" s="252"/>
      <c r="F159" s="270"/>
    </row>
    <row r="160" spans="1:6" ht="18" x14ac:dyDescent="0.25">
      <c r="A160" s="269">
        <v>1</v>
      </c>
      <c r="B160" s="241"/>
      <c r="C160" s="238"/>
      <c r="D160" s="247"/>
      <c r="E160" s="238"/>
      <c r="F160" s="240"/>
    </row>
    <row r="161" spans="1:6" ht="18" x14ac:dyDescent="0.25">
      <c r="A161" s="239">
        <v>2</v>
      </c>
      <c r="B161" s="241"/>
      <c r="C161" s="238"/>
      <c r="D161" s="247"/>
      <c r="E161" s="238"/>
      <c r="F161" s="240"/>
    </row>
    <row r="162" spans="1:6" ht="18" x14ac:dyDescent="0.25">
      <c r="A162" s="239">
        <v>3</v>
      </c>
      <c r="B162" s="241"/>
      <c r="C162" s="238"/>
      <c r="D162" s="247"/>
      <c r="E162" s="238"/>
      <c r="F162" s="240"/>
    </row>
    <row r="163" spans="1:6" ht="18" x14ac:dyDescent="0.25">
      <c r="A163" s="239">
        <v>4</v>
      </c>
      <c r="B163" s="238"/>
      <c r="C163" s="238"/>
      <c r="D163" s="238"/>
      <c r="E163" s="238"/>
      <c r="F163" s="240"/>
    </row>
    <row r="164" spans="1:6" ht="18" x14ac:dyDescent="0.25">
      <c r="A164" s="239">
        <v>5</v>
      </c>
      <c r="B164" s="238"/>
      <c r="C164" s="238"/>
      <c r="D164" s="238"/>
      <c r="E164" s="238"/>
      <c r="F164" s="240"/>
    </row>
    <row r="165" spans="1:6" ht="18" x14ac:dyDescent="0.25">
      <c r="A165" s="268">
        <v>6</v>
      </c>
      <c r="B165" s="267"/>
      <c r="C165" s="267"/>
      <c r="D165" s="267"/>
      <c r="E165" s="267"/>
      <c r="F165" s="256"/>
    </row>
    <row r="166" spans="1:6" ht="18" x14ac:dyDescent="0.25">
      <c r="A166" s="266"/>
      <c r="B166" s="264"/>
      <c r="C166" s="265"/>
      <c r="D166" s="265" t="s">
        <v>183</v>
      </c>
      <c r="E166" s="264"/>
      <c r="F166" s="263"/>
    </row>
    <row r="167" spans="1:6" ht="18" x14ac:dyDescent="0.25">
      <c r="A167" s="262">
        <v>1</v>
      </c>
      <c r="B167" s="261"/>
      <c r="C167" s="261"/>
      <c r="D167" s="261"/>
      <c r="E167" s="261"/>
      <c r="F167" s="248"/>
    </row>
    <row r="168" spans="1:6" ht="18" x14ac:dyDescent="0.25">
      <c r="A168" s="239">
        <v>2</v>
      </c>
      <c r="B168" s="238"/>
      <c r="C168" s="238"/>
      <c r="D168" s="238"/>
      <c r="E168" s="238"/>
      <c r="F168" s="240"/>
    </row>
    <row r="169" spans="1:6" ht="18" x14ac:dyDescent="0.25">
      <c r="A169" s="239">
        <v>3</v>
      </c>
      <c r="B169" s="238"/>
      <c r="C169" s="238"/>
      <c r="D169" s="238"/>
      <c r="E169" s="238"/>
      <c r="F169" s="240"/>
    </row>
    <row r="170" spans="1:6" ht="18" x14ac:dyDescent="0.25">
      <c r="A170" s="239">
        <v>4</v>
      </c>
      <c r="B170" s="238"/>
      <c r="C170" s="238"/>
      <c r="D170" s="238"/>
      <c r="E170" s="238"/>
      <c r="F170" s="240"/>
    </row>
    <row r="171" spans="1:6" ht="18" x14ac:dyDescent="0.25">
      <c r="A171" s="239">
        <v>5</v>
      </c>
      <c r="B171" s="238"/>
      <c r="C171" s="238"/>
      <c r="D171" s="238"/>
      <c r="E171" s="238"/>
      <c r="F171" s="240"/>
    </row>
    <row r="172" spans="1:6" ht="18" x14ac:dyDescent="0.25">
      <c r="A172" s="239">
        <v>6</v>
      </c>
      <c r="B172" s="238"/>
      <c r="C172" s="238"/>
      <c r="D172" s="238"/>
      <c r="E172" s="238"/>
      <c r="F172" s="240"/>
    </row>
    <row r="173" spans="1:6" ht="18" x14ac:dyDescent="0.25">
      <c r="A173" s="255"/>
      <c r="B173" s="253"/>
      <c r="C173" s="253"/>
      <c r="D173" s="253" t="s">
        <v>182</v>
      </c>
      <c r="E173" s="253"/>
      <c r="F173" s="251"/>
    </row>
    <row r="174" spans="1:6" ht="18" x14ac:dyDescent="0.25">
      <c r="A174" s="239">
        <v>1</v>
      </c>
      <c r="B174" s="238"/>
      <c r="C174" s="238"/>
      <c r="D174" s="247"/>
      <c r="E174" s="238"/>
      <c r="F174" s="240"/>
    </row>
    <row r="175" spans="1:6" ht="18" x14ac:dyDescent="0.25">
      <c r="A175" s="239">
        <v>2</v>
      </c>
      <c r="B175" s="241"/>
      <c r="C175" s="238"/>
      <c r="D175" s="247"/>
      <c r="E175" s="238"/>
      <c r="F175" s="256"/>
    </row>
    <row r="176" spans="1:6" ht="18" x14ac:dyDescent="0.25">
      <c r="A176" s="239">
        <v>3</v>
      </c>
      <c r="B176" s="241"/>
      <c r="C176" s="238"/>
      <c r="D176" s="247"/>
      <c r="E176" s="238"/>
      <c r="F176" s="250"/>
    </row>
    <row r="177" spans="1:6" ht="18" x14ac:dyDescent="0.25">
      <c r="A177" s="239">
        <v>4</v>
      </c>
      <c r="B177" s="241"/>
      <c r="C177" s="238"/>
      <c r="D177" s="247"/>
      <c r="E177" s="238"/>
      <c r="F177" s="249"/>
    </row>
    <row r="178" spans="1:6" ht="18" x14ac:dyDescent="0.25">
      <c r="A178" s="239">
        <v>5</v>
      </c>
      <c r="B178" s="241"/>
      <c r="C178" s="238"/>
      <c r="D178" s="238"/>
      <c r="E178" s="238"/>
      <c r="F178" s="248"/>
    </row>
    <row r="179" spans="1:6" ht="18" x14ac:dyDescent="0.25">
      <c r="A179" s="239">
        <v>6</v>
      </c>
      <c r="B179" s="241"/>
      <c r="C179" s="238"/>
      <c r="D179" s="247"/>
      <c r="E179" s="238"/>
      <c r="F179" s="240"/>
    </row>
    <row r="180" spans="1:6" ht="18" x14ac:dyDescent="0.25">
      <c r="A180" s="246"/>
      <c r="B180" s="260"/>
      <c r="C180" s="244"/>
      <c r="D180" s="244" t="s">
        <v>181</v>
      </c>
      <c r="E180" s="245"/>
      <c r="F180" s="242"/>
    </row>
    <row r="181" spans="1:6" ht="18" x14ac:dyDescent="0.25">
      <c r="A181" s="239">
        <v>1</v>
      </c>
      <c r="B181" s="241"/>
      <c r="C181" s="238"/>
      <c r="D181" s="247"/>
      <c r="E181" s="238"/>
      <c r="F181" s="240"/>
    </row>
    <row r="182" spans="1:6" ht="18" x14ac:dyDescent="0.25">
      <c r="A182" s="239">
        <v>2</v>
      </c>
      <c r="B182" s="241"/>
      <c r="C182" s="238"/>
      <c r="D182" s="247"/>
      <c r="E182" s="238"/>
      <c r="F182" s="256"/>
    </row>
    <row r="183" spans="1:6" ht="18" x14ac:dyDescent="0.25">
      <c r="A183" s="239">
        <v>3</v>
      </c>
      <c r="B183" s="238"/>
      <c r="C183" s="238"/>
      <c r="D183" s="238"/>
      <c r="E183" s="238"/>
      <c r="F183" s="250"/>
    </row>
    <row r="184" spans="1:6" ht="18" x14ac:dyDescent="0.25">
      <c r="A184" s="239">
        <v>4</v>
      </c>
      <c r="B184" s="238"/>
      <c r="C184" s="238"/>
      <c r="D184" s="238"/>
      <c r="E184" s="238"/>
      <c r="F184" s="249"/>
    </row>
    <row r="185" spans="1:6" ht="18" x14ac:dyDescent="0.25">
      <c r="A185" s="239">
        <v>5</v>
      </c>
      <c r="B185" s="238"/>
      <c r="C185" s="238"/>
      <c r="D185" s="238"/>
      <c r="E185" s="238"/>
      <c r="F185" s="249"/>
    </row>
    <row r="186" spans="1:6" ht="18" x14ac:dyDescent="0.25">
      <c r="A186" s="239">
        <v>6</v>
      </c>
      <c r="B186" s="238"/>
      <c r="C186" s="238"/>
      <c r="D186" s="238"/>
      <c r="E186" s="238"/>
      <c r="F186" s="240"/>
    </row>
    <row r="187" spans="1:6" ht="18" x14ac:dyDescent="0.25">
      <c r="A187" s="255"/>
      <c r="B187" s="259"/>
      <c r="C187" s="253"/>
      <c r="D187" s="253" t="s">
        <v>180</v>
      </c>
      <c r="E187" s="259"/>
      <c r="F187" s="258"/>
    </row>
    <row r="188" spans="1:6" ht="18" x14ac:dyDescent="0.25">
      <c r="A188" s="239">
        <v>1</v>
      </c>
      <c r="B188" s="238"/>
      <c r="C188" s="238"/>
      <c r="D188" s="238"/>
      <c r="E188" s="238"/>
      <c r="F188" s="240"/>
    </row>
    <row r="189" spans="1:6" ht="18" x14ac:dyDescent="0.25">
      <c r="A189" s="239">
        <v>2</v>
      </c>
      <c r="B189" s="238"/>
      <c r="C189" s="238"/>
      <c r="D189" s="238"/>
      <c r="E189" s="238"/>
      <c r="F189" s="249"/>
    </row>
    <row r="190" spans="1:6" ht="18" x14ac:dyDescent="0.25">
      <c r="A190" s="239">
        <v>3</v>
      </c>
      <c r="B190" s="238"/>
      <c r="C190" s="238"/>
      <c r="D190" s="238"/>
      <c r="E190" s="238"/>
      <c r="F190" s="249"/>
    </row>
    <row r="191" spans="1:6" ht="18" x14ac:dyDescent="0.25">
      <c r="A191" s="239">
        <v>4</v>
      </c>
      <c r="B191" s="238"/>
      <c r="C191" s="238"/>
      <c r="D191" s="238"/>
      <c r="E191" s="238"/>
      <c r="F191" s="249"/>
    </row>
    <row r="192" spans="1:6" ht="18" x14ac:dyDescent="0.25">
      <c r="A192" s="239">
        <v>5</v>
      </c>
      <c r="B192" s="238"/>
      <c r="C192" s="238"/>
      <c r="D192" s="238"/>
      <c r="E192" s="238"/>
      <c r="F192" s="248"/>
    </row>
    <row r="193" spans="1:6" ht="18" x14ac:dyDescent="0.25">
      <c r="A193" s="239">
        <v>6</v>
      </c>
      <c r="B193" s="238"/>
      <c r="C193" s="238"/>
      <c r="D193" s="238"/>
      <c r="E193" s="238"/>
      <c r="F193" s="240"/>
    </row>
    <row r="194" spans="1:6" ht="18" x14ac:dyDescent="0.25">
      <c r="A194" s="246"/>
      <c r="B194" s="244"/>
      <c r="C194" s="244"/>
      <c r="D194" s="244" t="s">
        <v>179</v>
      </c>
      <c r="E194" s="244"/>
      <c r="F194" s="257"/>
    </row>
    <row r="195" spans="1:6" ht="18" x14ac:dyDescent="0.25">
      <c r="A195" s="239">
        <v>1</v>
      </c>
      <c r="B195" s="238"/>
      <c r="C195" s="238"/>
      <c r="D195" s="238"/>
      <c r="E195" s="238"/>
      <c r="F195" s="240"/>
    </row>
    <row r="196" spans="1:6" ht="18" x14ac:dyDescent="0.25">
      <c r="A196" s="239">
        <v>2</v>
      </c>
      <c r="B196" s="241"/>
      <c r="C196" s="238"/>
      <c r="D196" s="247"/>
      <c r="E196" s="238"/>
      <c r="F196" s="256"/>
    </row>
    <row r="197" spans="1:6" ht="18" x14ac:dyDescent="0.25">
      <c r="A197" s="239">
        <v>3</v>
      </c>
      <c r="B197" s="241"/>
      <c r="C197" s="238"/>
      <c r="D197" s="238"/>
      <c r="E197" s="238"/>
      <c r="F197" s="250"/>
    </row>
    <row r="198" spans="1:6" ht="18" x14ac:dyDescent="0.25">
      <c r="A198" s="239">
        <v>4</v>
      </c>
      <c r="B198" s="241"/>
      <c r="C198" s="238"/>
      <c r="D198" s="238"/>
      <c r="E198" s="238"/>
      <c r="F198" s="249"/>
    </row>
    <row r="199" spans="1:6" ht="18" x14ac:dyDescent="0.25">
      <c r="A199" s="239">
        <v>5</v>
      </c>
      <c r="B199" s="241"/>
      <c r="C199" s="238"/>
      <c r="D199" s="238"/>
      <c r="E199" s="238"/>
      <c r="F199" s="248"/>
    </row>
    <row r="200" spans="1:6" ht="18" x14ac:dyDescent="0.25">
      <c r="A200" s="239">
        <v>6</v>
      </c>
      <c r="B200" s="241"/>
      <c r="C200" s="238"/>
      <c r="D200" s="247"/>
      <c r="E200" s="238"/>
      <c r="F200" s="240"/>
    </row>
    <row r="201" spans="1:6" ht="18" x14ac:dyDescent="0.25">
      <c r="A201" s="255"/>
      <c r="B201" s="254"/>
      <c r="C201" s="253"/>
      <c r="D201" s="253" t="s">
        <v>178</v>
      </c>
      <c r="E201" s="252"/>
      <c r="F201" s="251"/>
    </row>
    <row r="202" spans="1:6" ht="18" x14ac:dyDescent="0.25">
      <c r="A202" s="239">
        <v>1</v>
      </c>
      <c r="B202" s="241"/>
      <c r="C202" s="238"/>
      <c r="D202" s="247"/>
      <c r="E202" s="238"/>
      <c r="F202" s="240"/>
    </row>
    <row r="203" spans="1:6" ht="18" x14ac:dyDescent="0.25">
      <c r="A203" s="239">
        <v>2</v>
      </c>
      <c r="B203" s="241"/>
      <c r="C203" s="238"/>
      <c r="D203" s="247"/>
      <c r="E203" s="238"/>
      <c r="F203" s="240"/>
    </row>
    <row r="204" spans="1:6" ht="18" x14ac:dyDescent="0.25">
      <c r="A204" s="239">
        <v>3</v>
      </c>
      <c r="B204" s="241"/>
      <c r="C204" s="241"/>
      <c r="D204" s="238"/>
      <c r="E204" s="247"/>
      <c r="F204" s="250"/>
    </row>
    <row r="205" spans="1:6" ht="18" x14ac:dyDescent="0.25">
      <c r="A205" s="239">
        <v>4</v>
      </c>
      <c r="B205" s="241"/>
      <c r="C205" s="241"/>
      <c r="D205" s="238"/>
      <c r="E205" s="247"/>
      <c r="F205" s="249"/>
    </row>
    <row r="206" spans="1:6" ht="18" x14ac:dyDescent="0.25">
      <c r="A206" s="239">
        <v>5</v>
      </c>
      <c r="B206" s="241"/>
      <c r="C206" s="241"/>
      <c r="D206" s="238"/>
      <c r="E206" s="247"/>
      <c r="F206" s="248"/>
    </row>
    <row r="207" spans="1:6" ht="18" x14ac:dyDescent="0.25">
      <c r="A207" s="239">
        <v>6</v>
      </c>
      <c r="B207" s="238"/>
      <c r="C207" s="241"/>
      <c r="D207" s="238"/>
      <c r="E207" s="247"/>
      <c r="F207" s="240"/>
    </row>
    <row r="208" spans="1:6" ht="18" x14ac:dyDescent="0.25">
      <c r="A208" s="246"/>
      <c r="B208" s="245"/>
      <c r="C208" s="244"/>
      <c r="D208" s="244" t="s">
        <v>177</v>
      </c>
      <c r="E208" s="243"/>
      <c r="F208" s="242"/>
    </row>
    <row r="209" spans="1:6" ht="18" x14ac:dyDescent="0.25">
      <c r="A209" s="239">
        <v>1</v>
      </c>
      <c r="B209" s="238"/>
      <c r="C209" s="238"/>
      <c r="D209" s="238"/>
      <c r="E209" s="238"/>
      <c r="F209" s="240"/>
    </row>
    <row r="210" spans="1:6" ht="18" x14ac:dyDescent="0.25">
      <c r="A210" s="239">
        <v>2</v>
      </c>
      <c r="B210" s="241"/>
      <c r="C210" s="238"/>
      <c r="D210" s="238"/>
      <c r="E210" s="238"/>
      <c r="F210" s="240"/>
    </row>
    <row r="211" spans="1:6" ht="18" x14ac:dyDescent="0.25">
      <c r="A211" s="239">
        <v>3</v>
      </c>
      <c r="B211" s="241"/>
      <c r="C211" s="238"/>
      <c r="D211" s="238"/>
      <c r="E211" s="238"/>
      <c r="F211" s="240"/>
    </row>
    <row r="212" spans="1:6" ht="18" x14ac:dyDescent="0.25">
      <c r="A212" s="239">
        <v>4</v>
      </c>
      <c r="B212" s="241"/>
      <c r="C212" s="238"/>
      <c r="D212" s="238"/>
      <c r="E212" s="238"/>
      <c r="F212" s="240"/>
    </row>
    <row r="213" spans="1:6" ht="18" x14ac:dyDescent="0.25">
      <c r="A213" s="239">
        <v>5</v>
      </c>
      <c r="B213" s="238"/>
      <c r="C213" s="238"/>
      <c r="D213" s="238"/>
      <c r="E213" s="238"/>
      <c r="F213" s="237"/>
    </row>
    <row r="214" spans="1:6" ht="18.75" thickBot="1" x14ac:dyDescent="0.3">
      <c r="A214" s="236">
        <v>6</v>
      </c>
      <c r="B214" s="235"/>
      <c r="C214" s="235"/>
      <c r="D214" s="235"/>
      <c r="E214" s="235"/>
      <c r="F214" s="234"/>
    </row>
    <row r="215" spans="1:6" x14ac:dyDescent="0.2">
      <c r="A215" s="231"/>
      <c r="B215" s="231"/>
      <c r="C215" s="231"/>
      <c r="D215" s="231"/>
      <c r="E215" s="231"/>
      <c r="F215" s="231"/>
    </row>
    <row r="216" spans="1:6" ht="18" x14ac:dyDescent="0.25">
      <c r="A216" s="231"/>
      <c r="B216" s="231"/>
      <c r="C216" s="233"/>
      <c r="D216" s="231"/>
      <c r="E216" s="231"/>
      <c r="F216" s="231"/>
    </row>
    <row r="217" spans="1:6" x14ac:dyDescent="0.2">
      <c r="A217" s="231"/>
      <c r="B217" s="231"/>
      <c r="C217" s="231"/>
      <c r="D217" s="231"/>
      <c r="E217" s="231"/>
      <c r="F217" s="231"/>
    </row>
    <row r="218" spans="1:6" x14ac:dyDescent="0.2">
      <c r="A218" s="231"/>
      <c r="B218" s="231"/>
      <c r="C218" s="231"/>
      <c r="D218" s="231"/>
      <c r="E218" s="231"/>
      <c r="F218" s="231"/>
    </row>
    <row r="219" spans="1:6" x14ac:dyDescent="0.2">
      <c r="A219" s="231"/>
      <c r="B219" s="231"/>
      <c r="C219" s="231"/>
      <c r="D219" s="231"/>
      <c r="E219" s="231"/>
      <c r="F219" s="231"/>
    </row>
    <row r="220" spans="1:6" x14ac:dyDescent="0.2">
      <c r="A220" s="231"/>
      <c r="B220" s="231"/>
      <c r="C220" s="231"/>
      <c r="D220" s="231"/>
      <c r="E220" s="231"/>
      <c r="F220" s="231"/>
    </row>
    <row r="221" spans="1:6" ht="18" x14ac:dyDescent="0.25">
      <c r="A221" s="231"/>
      <c r="B221" s="231"/>
      <c r="C221" s="232"/>
      <c r="D221" s="231"/>
      <c r="E221" s="231"/>
      <c r="F221" s="231"/>
    </row>
    <row r="222" spans="1:6" x14ac:dyDescent="0.2">
      <c r="A222" s="231"/>
      <c r="B222" s="231"/>
      <c r="C222" s="231"/>
      <c r="D222" s="231"/>
      <c r="E222" s="231"/>
      <c r="F222" s="231"/>
    </row>
    <row r="223" spans="1:6" x14ac:dyDescent="0.2">
      <c r="A223" s="231"/>
      <c r="B223" s="231"/>
      <c r="C223" s="231"/>
      <c r="D223" s="231"/>
      <c r="E223" s="231"/>
      <c r="F223" s="231"/>
    </row>
    <row r="224" spans="1:6" x14ac:dyDescent="0.2">
      <c r="A224" s="231"/>
      <c r="B224" s="231"/>
      <c r="C224" s="231"/>
      <c r="D224" s="231"/>
      <c r="E224" s="231"/>
      <c r="F224" s="231"/>
    </row>
    <row r="225" spans="1:6" x14ac:dyDescent="0.2">
      <c r="A225" s="231"/>
      <c r="B225" s="231"/>
      <c r="C225" s="231"/>
      <c r="D225" s="231"/>
      <c r="E225" s="231"/>
      <c r="F225" s="231"/>
    </row>
    <row r="226" spans="1:6" x14ac:dyDescent="0.2">
      <c r="A226" s="231"/>
      <c r="B226" s="231"/>
      <c r="C226" s="231"/>
      <c r="D226" s="231"/>
      <c r="E226" s="231"/>
    </row>
    <row r="227" spans="1:6" x14ac:dyDescent="0.2">
      <c r="A227" s="231"/>
      <c r="B227" s="231"/>
      <c r="C227" s="231"/>
      <c r="D227" s="231"/>
      <c r="E227" s="231"/>
    </row>
    <row r="228" spans="1:6" x14ac:dyDescent="0.2">
      <c r="A228" s="231"/>
      <c r="B228" s="231"/>
      <c r="C228" s="231"/>
      <c r="D228" s="231"/>
      <c r="E228" s="231"/>
    </row>
    <row r="229" spans="1:6" x14ac:dyDescent="0.2">
      <c r="A229" s="231"/>
      <c r="B229" s="231"/>
      <c r="C229" s="231"/>
      <c r="D229" s="231"/>
      <c r="E229" s="231"/>
    </row>
    <row r="230" spans="1:6" x14ac:dyDescent="0.2">
      <c r="A230" s="231"/>
      <c r="B230" s="231"/>
      <c r="C230" s="231"/>
      <c r="D230" s="231"/>
      <c r="E230" s="231"/>
    </row>
    <row r="231" spans="1:6" x14ac:dyDescent="0.2">
      <c r="A231" s="231"/>
      <c r="B231" s="231"/>
      <c r="C231" s="231"/>
      <c r="D231" s="231"/>
      <c r="E231" s="231"/>
    </row>
    <row r="232" spans="1:6" x14ac:dyDescent="0.2">
      <c r="A232" s="231"/>
      <c r="B232" s="231"/>
      <c r="C232" s="231"/>
      <c r="D232" s="231"/>
      <c r="E232" s="231"/>
      <c r="F232" s="231"/>
    </row>
    <row r="233" spans="1:6" x14ac:dyDescent="0.2">
      <c r="A233" s="231"/>
      <c r="B233" s="231"/>
      <c r="C233" s="231"/>
      <c r="D233" s="231"/>
      <c r="E233" s="231"/>
      <c r="F233" s="231"/>
    </row>
    <row r="234" spans="1:6" x14ac:dyDescent="0.2">
      <c r="A234" s="231"/>
      <c r="B234" s="231"/>
      <c r="C234" s="231"/>
      <c r="D234" s="231"/>
      <c r="E234" s="231"/>
      <c r="F234" s="231"/>
    </row>
    <row r="235" spans="1:6" x14ac:dyDescent="0.2">
      <c r="A235" s="231"/>
      <c r="B235" s="231"/>
      <c r="C235" s="231"/>
      <c r="D235" s="231"/>
      <c r="E235" s="231"/>
      <c r="F235" s="231"/>
    </row>
    <row r="236" spans="1:6" x14ac:dyDescent="0.2">
      <c r="A236" s="231"/>
      <c r="B236" s="231"/>
      <c r="C236" s="231"/>
      <c r="D236" s="231"/>
      <c r="E236" s="231"/>
      <c r="F236" s="231"/>
    </row>
    <row r="237" spans="1:6" x14ac:dyDescent="0.2">
      <c r="A237" s="231"/>
      <c r="B237" s="231"/>
      <c r="C237" s="231"/>
      <c r="D237" s="231"/>
      <c r="E237" s="231"/>
      <c r="F237" s="231"/>
    </row>
    <row r="238" spans="1:6" x14ac:dyDescent="0.2">
      <c r="A238" s="231"/>
      <c r="B238" s="231"/>
      <c r="C238" s="231"/>
      <c r="D238" s="231"/>
      <c r="E238" s="231"/>
      <c r="F238" s="231"/>
    </row>
    <row r="239" spans="1:6" x14ac:dyDescent="0.2">
      <c r="A239" s="231"/>
      <c r="B239" s="231"/>
      <c r="C239" s="231"/>
      <c r="D239" s="231"/>
      <c r="E239" s="231"/>
      <c r="F239" s="231"/>
    </row>
    <row r="240" spans="1:6" x14ac:dyDescent="0.2">
      <c r="A240" s="231"/>
      <c r="B240" s="231"/>
      <c r="C240" s="231"/>
      <c r="D240" s="231"/>
      <c r="E240" s="231"/>
      <c r="F240" s="231"/>
    </row>
    <row r="241" spans="1:6" x14ac:dyDescent="0.2">
      <c r="A241" s="231"/>
      <c r="B241" s="231"/>
      <c r="C241" s="231"/>
      <c r="D241" s="231"/>
      <c r="E241" s="231"/>
      <c r="F241" s="231"/>
    </row>
    <row r="242" spans="1:6" x14ac:dyDescent="0.2">
      <c r="A242" s="231"/>
      <c r="B242" s="231"/>
      <c r="C242" s="231"/>
      <c r="D242" s="231"/>
      <c r="E242" s="231"/>
      <c r="F242" s="231"/>
    </row>
    <row r="243" spans="1:6" x14ac:dyDescent="0.2">
      <c r="A243" s="231"/>
      <c r="B243" s="231"/>
      <c r="C243" s="231"/>
      <c r="D243" s="231"/>
      <c r="E243" s="231"/>
      <c r="F243" s="231"/>
    </row>
    <row r="244" spans="1:6" x14ac:dyDescent="0.2">
      <c r="A244" s="231"/>
      <c r="B244" s="231"/>
      <c r="C244" s="231"/>
      <c r="D244" s="231"/>
      <c r="E244" s="231"/>
      <c r="F244" s="231"/>
    </row>
    <row r="245" spans="1:6" x14ac:dyDescent="0.2">
      <c r="A245" s="231"/>
      <c r="B245" s="231"/>
      <c r="C245" s="231"/>
      <c r="D245" s="231"/>
      <c r="E245" s="231"/>
      <c r="F245" s="231"/>
    </row>
    <row r="246" spans="1:6" x14ac:dyDescent="0.2">
      <c r="A246" s="231"/>
      <c r="B246" s="231"/>
      <c r="C246" s="231"/>
      <c r="D246" s="231"/>
      <c r="E246" s="231"/>
      <c r="F246" s="231"/>
    </row>
    <row r="247" spans="1:6" x14ac:dyDescent="0.2">
      <c r="A247" s="231"/>
      <c r="B247" s="231"/>
      <c r="C247" s="231"/>
      <c r="D247" s="231"/>
      <c r="E247" s="231"/>
      <c r="F247" s="231"/>
    </row>
    <row r="248" spans="1:6" x14ac:dyDescent="0.2">
      <c r="A248" s="231"/>
      <c r="B248" s="231"/>
      <c r="C248" s="231"/>
      <c r="D248" s="231"/>
      <c r="E248" s="231"/>
      <c r="F248" s="231"/>
    </row>
    <row r="249" spans="1:6" ht="42" customHeight="1" x14ac:dyDescent="0.2">
      <c r="A249" s="231"/>
      <c r="B249" s="231"/>
      <c r="C249" s="231"/>
      <c r="D249" s="231"/>
      <c r="E249" s="231"/>
      <c r="F249" s="231"/>
    </row>
    <row r="250" spans="1:6" x14ac:dyDescent="0.2">
      <c r="A250" s="231"/>
      <c r="B250" s="231"/>
      <c r="C250" s="231"/>
      <c r="D250" s="231"/>
      <c r="E250" s="231"/>
      <c r="F250" s="231"/>
    </row>
    <row r="251" spans="1:6" x14ac:dyDescent="0.2">
      <c r="A251" s="231"/>
      <c r="B251" s="231"/>
      <c r="C251" s="231"/>
      <c r="D251" s="231"/>
      <c r="E251" s="231"/>
      <c r="F251" s="231"/>
    </row>
    <row r="252" spans="1:6" x14ac:dyDescent="0.2">
      <c r="A252" s="231"/>
      <c r="B252" s="231"/>
      <c r="C252" s="231"/>
      <c r="D252" s="231"/>
      <c r="E252" s="231"/>
      <c r="F252" s="231"/>
    </row>
    <row r="253" spans="1:6" x14ac:dyDescent="0.2">
      <c r="A253" s="231"/>
      <c r="B253" s="231"/>
      <c r="C253" s="231"/>
      <c r="D253" s="231"/>
      <c r="E253" s="231"/>
      <c r="F253" s="231"/>
    </row>
    <row r="254" spans="1:6" x14ac:dyDescent="0.2">
      <c r="A254" s="231"/>
      <c r="B254" s="231"/>
      <c r="C254" s="231"/>
      <c r="D254" s="231"/>
      <c r="E254" s="231"/>
      <c r="F254" s="231"/>
    </row>
    <row r="255" spans="1:6" x14ac:dyDescent="0.2">
      <c r="A255" s="231"/>
      <c r="B255" s="231"/>
      <c r="C255" s="231"/>
      <c r="D255" s="231"/>
      <c r="E255" s="231"/>
      <c r="F255" s="231"/>
    </row>
    <row r="256" spans="1:6" x14ac:dyDescent="0.2">
      <c r="A256" s="231"/>
      <c r="B256" s="231"/>
      <c r="C256" s="231"/>
      <c r="D256" s="231"/>
      <c r="E256" s="231"/>
      <c r="F256" s="231"/>
    </row>
    <row r="257" spans="1:6" x14ac:dyDescent="0.2">
      <c r="A257" s="231"/>
      <c r="B257" s="231"/>
      <c r="C257" s="231"/>
      <c r="D257" s="231"/>
      <c r="E257" s="231"/>
      <c r="F257" s="231"/>
    </row>
    <row r="258" spans="1:6" x14ac:dyDescent="0.2">
      <c r="A258" s="231"/>
      <c r="B258" s="231"/>
      <c r="C258" s="231"/>
      <c r="D258" s="231"/>
      <c r="E258" s="231"/>
      <c r="F258" s="231"/>
    </row>
    <row r="259" spans="1:6" x14ac:dyDescent="0.2">
      <c r="A259" s="231"/>
      <c r="B259" s="231"/>
      <c r="C259" s="231"/>
      <c r="D259" s="231"/>
      <c r="E259" s="231"/>
      <c r="F259" s="231"/>
    </row>
    <row r="260" spans="1:6" x14ac:dyDescent="0.2">
      <c r="A260" s="231"/>
      <c r="B260" s="231"/>
      <c r="C260" s="231"/>
      <c r="D260" s="231"/>
      <c r="E260" s="231"/>
      <c r="F260" s="231"/>
    </row>
    <row r="261" spans="1:6" x14ac:dyDescent="0.2">
      <c r="A261" s="231"/>
      <c r="B261" s="231"/>
      <c r="C261" s="231"/>
      <c r="D261" s="231"/>
      <c r="E261" s="231"/>
      <c r="F261" s="231"/>
    </row>
    <row r="262" spans="1:6" x14ac:dyDescent="0.2">
      <c r="A262" s="231"/>
      <c r="B262" s="231"/>
      <c r="C262" s="231"/>
      <c r="D262" s="231"/>
      <c r="E262" s="231"/>
      <c r="F262" s="231"/>
    </row>
    <row r="263" spans="1:6" x14ac:dyDescent="0.2">
      <c r="A263" s="231"/>
      <c r="B263" s="231"/>
      <c r="C263" s="231"/>
      <c r="D263" s="231"/>
      <c r="E263" s="231"/>
      <c r="F263" s="231"/>
    </row>
    <row r="264" spans="1:6" x14ac:dyDescent="0.2">
      <c r="A264" s="231"/>
      <c r="B264" s="231"/>
      <c r="C264" s="231"/>
      <c r="D264" s="231"/>
      <c r="E264" s="231"/>
      <c r="F264" s="231"/>
    </row>
    <row r="265" spans="1:6" x14ac:dyDescent="0.2">
      <c r="A265" s="231"/>
      <c r="B265" s="231"/>
      <c r="C265" s="231"/>
      <c r="D265" s="231"/>
      <c r="E265" s="231"/>
      <c r="F265" s="231"/>
    </row>
    <row r="266" spans="1:6" x14ac:dyDescent="0.2">
      <c r="A266" s="231"/>
      <c r="B266" s="231"/>
      <c r="C266" s="231"/>
      <c r="D266" s="231"/>
      <c r="E266" s="231"/>
      <c r="F266" s="231"/>
    </row>
    <row r="267" spans="1:6" x14ac:dyDescent="0.2">
      <c r="A267" s="231"/>
      <c r="B267" s="231"/>
      <c r="C267" s="231"/>
      <c r="D267" s="231"/>
      <c r="E267" s="231"/>
      <c r="F267" s="231"/>
    </row>
    <row r="268" spans="1:6" x14ac:dyDescent="0.2">
      <c r="A268" s="231"/>
      <c r="B268" s="231"/>
      <c r="C268" s="231"/>
      <c r="D268" s="231"/>
      <c r="E268" s="231"/>
      <c r="F268" s="231"/>
    </row>
    <row r="269" spans="1:6" x14ac:dyDescent="0.2">
      <c r="A269" s="231"/>
      <c r="B269" s="231"/>
      <c r="C269" s="231"/>
      <c r="D269" s="231"/>
      <c r="E269" s="231"/>
      <c r="F269" s="231"/>
    </row>
    <row r="270" spans="1:6" x14ac:dyDescent="0.2">
      <c r="A270" s="231"/>
      <c r="B270" s="231"/>
      <c r="C270" s="231"/>
      <c r="D270" s="231"/>
      <c r="E270" s="231"/>
      <c r="F270" s="231"/>
    </row>
    <row r="271" spans="1:6" x14ac:dyDescent="0.2">
      <c r="A271" s="231"/>
      <c r="B271" s="231"/>
      <c r="C271" s="231"/>
      <c r="D271" s="231"/>
      <c r="E271" s="231"/>
      <c r="F271" s="231"/>
    </row>
    <row r="272" spans="1:6" x14ac:dyDescent="0.2">
      <c r="A272" s="231"/>
      <c r="B272" s="231"/>
      <c r="C272" s="231"/>
      <c r="D272" s="231"/>
      <c r="E272" s="231"/>
      <c r="F272" s="231"/>
    </row>
    <row r="273" spans="1:6" x14ac:dyDescent="0.2">
      <c r="A273" s="231"/>
      <c r="B273" s="231"/>
      <c r="C273" s="231"/>
      <c r="D273" s="231"/>
      <c r="E273" s="231"/>
      <c r="F273" s="231"/>
    </row>
    <row r="274" spans="1:6" x14ac:dyDescent="0.2">
      <c r="A274" s="231"/>
      <c r="B274" s="231"/>
      <c r="C274" s="231"/>
      <c r="D274" s="231"/>
      <c r="E274" s="231"/>
      <c r="F274" s="231"/>
    </row>
    <row r="275" spans="1:6" x14ac:dyDescent="0.2">
      <c r="A275" s="231"/>
      <c r="B275" s="231"/>
      <c r="C275" s="231"/>
      <c r="D275" s="231"/>
      <c r="E275" s="231"/>
      <c r="F275" s="231"/>
    </row>
    <row r="276" spans="1:6" x14ac:dyDescent="0.2">
      <c r="A276" s="231"/>
      <c r="B276" s="231"/>
      <c r="C276" s="231"/>
      <c r="D276" s="231"/>
      <c r="E276" s="231"/>
      <c r="F276" s="231"/>
    </row>
    <row r="277" spans="1:6" x14ac:dyDescent="0.2">
      <c r="A277" s="231"/>
      <c r="B277" s="231"/>
      <c r="C277" s="231"/>
      <c r="D277" s="231"/>
      <c r="E277" s="231"/>
      <c r="F277" s="231"/>
    </row>
    <row r="278" spans="1:6" x14ac:dyDescent="0.2">
      <c r="A278" s="231"/>
      <c r="B278" s="231"/>
      <c r="C278" s="231"/>
      <c r="D278" s="231"/>
      <c r="E278" s="231"/>
      <c r="F278" s="231"/>
    </row>
    <row r="279" spans="1:6" x14ac:dyDescent="0.2">
      <c r="A279" s="231"/>
      <c r="B279" s="231"/>
      <c r="C279" s="231"/>
      <c r="D279" s="231"/>
      <c r="E279" s="231"/>
      <c r="F279" s="231"/>
    </row>
    <row r="280" spans="1:6" x14ac:dyDescent="0.2">
      <c r="A280" s="231"/>
      <c r="B280" s="231"/>
      <c r="C280" s="231"/>
      <c r="D280" s="231"/>
      <c r="E280" s="231"/>
      <c r="F280" s="231"/>
    </row>
    <row r="281" spans="1:6" x14ac:dyDescent="0.2">
      <c r="A281" s="231"/>
      <c r="B281" s="231"/>
      <c r="C281" s="231"/>
      <c r="D281" s="231"/>
      <c r="E281" s="231"/>
      <c r="F281" s="231"/>
    </row>
    <row r="282" spans="1:6" x14ac:dyDescent="0.2">
      <c r="A282" s="231"/>
      <c r="B282" s="231"/>
      <c r="C282" s="231"/>
      <c r="D282" s="231"/>
      <c r="E282" s="231"/>
      <c r="F282" s="231"/>
    </row>
    <row r="283" spans="1:6" x14ac:dyDescent="0.2">
      <c r="A283" s="231"/>
      <c r="B283" s="231"/>
      <c r="C283" s="231"/>
      <c r="D283" s="231"/>
      <c r="E283" s="231"/>
      <c r="F283" s="231"/>
    </row>
    <row r="284" spans="1:6" x14ac:dyDescent="0.2">
      <c r="A284" s="231"/>
      <c r="B284" s="231"/>
      <c r="C284" s="231"/>
      <c r="D284" s="231"/>
      <c r="E284" s="231"/>
      <c r="F284" s="231"/>
    </row>
    <row r="285" spans="1:6" x14ac:dyDescent="0.2">
      <c r="A285" s="231"/>
      <c r="B285" s="231"/>
      <c r="C285" s="231"/>
      <c r="D285" s="231"/>
      <c r="E285" s="231"/>
      <c r="F285" s="231"/>
    </row>
    <row r="286" spans="1:6" x14ac:dyDescent="0.2">
      <c r="A286" s="231"/>
      <c r="B286" s="231"/>
      <c r="C286" s="231"/>
      <c r="D286" s="231"/>
      <c r="E286" s="231"/>
      <c r="F286" s="231"/>
    </row>
    <row r="287" spans="1:6" x14ac:dyDescent="0.2">
      <c r="A287" s="231"/>
      <c r="B287" s="231"/>
      <c r="C287" s="231"/>
      <c r="D287" s="231"/>
      <c r="E287" s="231"/>
      <c r="F287" s="231"/>
    </row>
    <row r="288" spans="1:6" x14ac:dyDescent="0.2">
      <c r="A288" s="231"/>
      <c r="B288" s="231"/>
      <c r="C288" s="231"/>
      <c r="D288" s="231"/>
      <c r="E288" s="231"/>
      <c r="F288" s="231"/>
    </row>
    <row r="289" spans="1:6" x14ac:dyDescent="0.2">
      <c r="A289" s="231"/>
      <c r="B289" s="231"/>
      <c r="C289" s="231"/>
      <c r="D289" s="231"/>
      <c r="E289" s="231"/>
      <c r="F289" s="231"/>
    </row>
    <row r="290" spans="1:6" x14ac:dyDescent="0.2">
      <c r="A290" s="231"/>
      <c r="B290" s="231"/>
      <c r="C290" s="231"/>
      <c r="D290" s="231"/>
      <c r="E290" s="231"/>
      <c r="F290" s="231"/>
    </row>
    <row r="291" spans="1:6" x14ac:dyDescent="0.2">
      <c r="A291" s="231"/>
      <c r="B291" s="231"/>
      <c r="C291" s="231"/>
      <c r="D291" s="231"/>
      <c r="E291" s="231"/>
      <c r="F291" s="231"/>
    </row>
    <row r="292" spans="1:6" x14ac:dyDescent="0.2">
      <c r="A292" s="231"/>
      <c r="B292" s="231"/>
      <c r="C292" s="231"/>
      <c r="D292" s="231"/>
      <c r="E292" s="231"/>
      <c r="F292" s="231"/>
    </row>
    <row r="293" spans="1:6" x14ac:dyDescent="0.2">
      <c r="A293" s="231"/>
      <c r="B293" s="231"/>
      <c r="C293" s="231"/>
      <c r="D293" s="231"/>
      <c r="E293" s="231"/>
      <c r="F293" s="231"/>
    </row>
    <row r="294" spans="1:6" x14ac:dyDescent="0.2">
      <c r="A294" s="231"/>
      <c r="B294" s="231"/>
      <c r="C294" s="231"/>
      <c r="D294" s="231"/>
      <c r="E294" s="231"/>
      <c r="F294" s="231"/>
    </row>
    <row r="295" spans="1:6" x14ac:dyDescent="0.2">
      <c r="A295" s="231"/>
      <c r="B295" s="231"/>
      <c r="C295" s="231"/>
      <c r="D295" s="231"/>
      <c r="E295" s="231"/>
      <c r="F295" s="231"/>
    </row>
    <row r="296" spans="1:6" x14ac:dyDescent="0.2">
      <c r="A296" s="231"/>
      <c r="B296" s="231"/>
      <c r="C296" s="231"/>
      <c r="D296" s="231"/>
      <c r="E296" s="231"/>
      <c r="F296" s="231"/>
    </row>
    <row r="297" spans="1:6" x14ac:dyDescent="0.2">
      <c r="A297" s="231"/>
      <c r="B297" s="231"/>
      <c r="C297" s="231"/>
      <c r="D297" s="231"/>
      <c r="E297" s="231"/>
      <c r="F297" s="231"/>
    </row>
    <row r="298" spans="1:6" x14ac:dyDescent="0.2">
      <c r="A298" s="231"/>
      <c r="B298" s="231"/>
      <c r="C298" s="231"/>
      <c r="D298" s="231"/>
      <c r="E298" s="231"/>
      <c r="F298" s="231"/>
    </row>
    <row r="299" spans="1:6" x14ac:dyDescent="0.2">
      <c r="A299" s="231"/>
      <c r="B299" s="231"/>
      <c r="C299" s="231"/>
      <c r="D299" s="231"/>
      <c r="E299" s="231"/>
      <c r="F299" s="231"/>
    </row>
    <row r="300" spans="1:6" x14ac:dyDescent="0.2">
      <c r="A300" s="231"/>
      <c r="B300" s="231"/>
      <c r="C300" s="231"/>
      <c r="D300" s="231"/>
      <c r="E300" s="231"/>
      <c r="F300" s="231"/>
    </row>
    <row r="301" spans="1:6" x14ac:dyDescent="0.2">
      <c r="A301" s="231"/>
      <c r="B301" s="231"/>
      <c r="C301" s="231"/>
      <c r="D301" s="231"/>
      <c r="E301" s="231"/>
      <c r="F301" s="231"/>
    </row>
    <row r="302" spans="1:6" x14ac:dyDescent="0.2">
      <c r="A302" s="231"/>
      <c r="B302" s="231"/>
      <c r="C302" s="231"/>
      <c r="D302" s="231"/>
      <c r="E302" s="231"/>
      <c r="F302" s="231"/>
    </row>
    <row r="303" spans="1:6" x14ac:dyDescent="0.2">
      <c r="A303" s="231"/>
      <c r="B303" s="231"/>
      <c r="C303" s="231"/>
      <c r="D303" s="231"/>
      <c r="E303" s="231"/>
      <c r="F303" s="231"/>
    </row>
    <row r="304" spans="1:6" x14ac:dyDescent="0.2">
      <c r="A304" s="231"/>
      <c r="B304" s="231"/>
      <c r="C304" s="231"/>
      <c r="D304" s="231"/>
      <c r="E304" s="231"/>
      <c r="F304" s="231"/>
    </row>
    <row r="305" spans="1:6" x14ac:dyDescent="0.2">
      <c r="A305" s="231"/>
      <c r="B305" s="231"/>
      <c r="C305" s="231"/>
      <c r="D305" s="231"/>
      <c r="E305" s="231"/>
      <c r="F305" s="231"/>
    </row>
    <row r="306" spans="1:6" x14ac:dyDescent="0.2">
      <c r="A306" s="231"/>
      <c r="B306" s="231"/>
      <c r="C306" s="231"/>
      <c r="D306" s="231"/>
      <c r="E306" s="231"/>
      <c r="F306" s="231"/>
    </row>
    <row r="307" spans="1:6" x14ac:dyDescent="0.2">
      <c r="A307" s="231"/>
      <c r="B307" s="231"/>
      <c r="C307" s="231"/>
      <c r="D307" s="231"/>
      <c r="E307" s="231"/>
      <c r="F307" s="231"/>
    </row>
    <row r="308" spans="1:6" x14ac:dyDescent="0.2">
      <c r="A308" s="231"/>
      <c r="B308" s="231"/>
      <c r="C308" s="231"/>
      <c r="D308" s="231"/>
      <c r="E308" s="231"/>
      <c r="F308" s="231"/>
    </row>
    <row r="309" spans="1:6" x14ac:dyDescent="0.2">
      <c r="A309" s="231"/>
      <c r="B309" s="231"/>
      <c r="C309" s="231"/>
      <c r="D309" s="231"/>
      <c r="E309" s="231"/>
      <c r="F309" s="231"/>
    </row>
    <row r="310" spans="1:6" x14ac:dyDescent="0.2">
      <c r="A310" s="231"/>
      <c r="B310" s="231"/>
      <c r="C310" s="231"/>
      <c r="D310" s="231"/>
      <c r="E310" s="231"/>
      <c r="F310" s="231"/>
    </row>
    <row r="311" spans="1:6" x14ac:dyDescent="0.2">
      <c r="A311" s="231"/>
      <c r="B311" s="231"/>
      <c r="C311" s="231"/>
      <c r="D311" s="231"/>
      <c r="E311" s="231"/>
      <c r="F311" s="231"/>
    </row>
    <row r="312" spans="1:6" x14ac:dyDescent="0.2">
      <c r="A312" s="231"/>
      <c r="B312" s="231"/>
      <c r="C312" s="231"/>
      <c r="D312" s="231"/>
      <c r="E312" s="231"/>
      <c r="F312" s="231"/>
    </row>
    <row r="313" spans="1:6" x14ac:dyDescent="0.2">
      <c r="A313" s="231"/>
      <c r="B313" s="231"/>
      <c r="C313" s="231"/>
      <c r="D313" s="231"/>
      <c r="E313" s="231"/>
      <c r="F313" s="231"/>
    </row>
    <row r="314" spans="1:6" x14ac:dyDescent="0.2">
      <c r="A314" s="231"/>
      <c r="B314" s="231"/>
      <c r="C314" s="231"/>
      <c r="D314" s="231"/>
      <c r="E314" s="231"/>
      <c r="F314" s="231"/>
    </row>
    <row r="315" spans="1:6" x14ac:dyDescent="0.2">
      <c r="A315" s="231"/>
      <c r="B315" s="231"/>
      <c r="C315" s="231"/>
      <c r="D315" s="231"/>
      <c r="E315" s="231"/>
      <c r="F315" s="231"/>
    </row>
    <row r="316" spans="1:6" x14ac:dyDescent="0.2">
      <c r="A316" s="231"/>
      <c r="B316" s="231"/>
      <c r="C316" s="231"/>
      <c r="D316" s="231"/>
      <c r="E316" s="231"/>
      <c r="F316" s="231"/>
    </row>
    <row r="317" spans="1:6" x14ac:dyDescent="0.2">
      <c r="A317" s="231"/>
      <c r="B317" s="231"/>
      <c r="C317" s="231"/>
      <c r="D317" s="231"/>
      <c r="E317" s="231"/>
      <c r="F317" s="231"/>
    </row>
    <row r="318" spans="1:6" x14ac:dyDescent="0.2">
      <c r="A318" s="231"/>
      <c r="B318" s="231"/>
      <c r="C318" s="231"/>
      <c r="D318" s="231"/>
      <c r="E318" s="231"/>
      <c r="F318" s="231"/>
    </row>
    <row r="319" spans="1:6" x14ac:dyDescent="0.2">
      <c r="A319" s="231"/>
      <c r="B319" s="231"/>
      <c r="C319" s="231"/>
      <c r="D319" s="231"/>
      <c r="E319" s="231"/>
      <c r="F319" s="231"/>
    </row>
    <row r="320" spans="1:6" x14ac:dyDescent="0.2">
      <c r="A320" s="231"/>
      <c r="B320" s="231"/>
      <c r="C320" s="231"/>
      <c r="D320" s="231"/>
      <c r="E320" s="231"/>
      <c r="F320" s="231"/>
    </row>
    <row r="321" spans="1:6" x14ac:dyDescent="0.2">
      <c r="A321" s="231"/>
      <c r="B321" s="231"/>
      <c r="C321" s="231"/>
      <c r="D321" s="231"/>
      <c r="E321" s="231"/>
      <c r="F321" s="231"/>
    </row>
    <row r="322" spans="1:6" x14ac:dyDescent="0.2">
      <c r="A322" s="231"/>
      <c r="B322" s="231"/>
      <c r="C322" s="231"/>
      <c r="D322" s="231"/>
      <c r="E322" s="231"/>
      <c r="F322" s="231"/>
    </row>
    <row r="323" spans="1:6" x14ac:dyDescent="0.2">
      <c r="A323" s="231"/>
      <c r="B323" s="231"/>
      <c r="C323" s="231"/>
      <c r="D323" s="231"/>
      <c r="E323" s="231"/>
      <c r="F323" s="231"/>
    </row>
    <row r="324" spans="1:6" x14ac:dyDescent="0.2">
      <c r="A324" s="231"/>
      <c r="B324" s="231"/>
      <c r="C324" s="231"/>
      <c r="D324" s="231"/>
      <c r="E324" s="231"/>
      <c r="F324" s="231"/>
    </row>
    <row r="325" spans="1:6" x14ac:dyDescent="0.2">
      <c r="A325" s="231"/>
      <c r="B325" s="231"/>
      <c r="C325" s="231"/>
      <c r="D325" s="231"/>
      <c r="E325" s="231"/>
      <c r="F325" s="231"/>
    </row>
    <row r="326" spans="1:6" x14ac:dyDescent="0.2">
      <c r="A326" s="231"/>
      <c r="B326" s="231"/>
      <c r="C326" s="231"/>
      <c r="D326" s="231"/>
      <c r="E326" s="231"/>
      <c r="F326" s="231"/>
    </row>
    <row r="327" spans="1:6" x14ac:dyDescent="0.2">
      <c r="A327" s="231"/>
      <c r="B327" s="231"/>
      <c r="C327" s="231"/>
      <c r="D327" s="231"/>
      <c r="E327" s="231"/>
      <c r="F327" s="231"/>
    </row>
    <row r="328" spans="1:6" x14ac:dyDescent="0.2">
      <c r="A328" s="231"/>
      <c r="B328" s="231"/>
      <c r="C328" s="231"/>
      <c r="D328" s="231"/>
      <c r="E328" s="231"/>
      <c r="F328" s="231"/>
    </row>
    <row r="329" spans="1:6" x14ac:dyDescent="0.2">
      <c r="A329" s="231"/>
      <c r="B329" s="231"/>
      <c r="C329" s="231"/>
      <c r="D329" s="231"/>
      <c r="E329" s="231"/>
      <c r="F329" s="231"/>
    </row>
    <row r="330" spans="1:6" x14ac:dyDescent="0.2">
      <c r="A330" s="231"/>
      <c r="B330" s="231"/>
      <c r="C330" s="231"/>
      <c r="D330" s="231"/>
      <c r="E330" s="231"/>
      <c r="F330" s="231"/>
    </row>
    <row r="331" spans="1:6" x14ac:dyDescent="0.2">
      <c r="A331" s="231"/>
      <c r="B331" s="231"/>
      <c r="C331" s="231"/>
      <c r="D331" s="231"/>
      <c r="E331" s="231"/>
      <c r="F331" s="231"/>
    </row>
    <row r="332" spans="1:6" x14ac:dyDescent="0.2">
      <c r="A332" s="231"/>
      <c r="B332" s="231"/>
      <c r="C332" s="231"/>
      <c r="D332" s="231"/>
      <c r="E332" s="231"/>
      <c r="F332" s="231"/>
    </row>
    <row r="333" spans="1:6" x14ac:dyDescent="0.2">
      <c r="A333" s="231"/>
      <c r="B333" s="231"/>
      <c r="C333" s="231"/>
      <c r="D333" s="231"/>
      <c r="E333" s="231"/>
      <c r="F333" s="231"/>
    </row>
    <row r="334" spans="1:6" x14ac:dyDescent="0.2">
      <c r="A334" s="231"/>
      <c r="B334" s="231"/>
      <c r="C334" s="231"/>
      <c r="D334" s="231"/>
      <c r="E334" s="231"/>
      <c r="F334" s="231"/>
    </row>
    <row r="335" spans="1:6" x14ac:dyDescent="0.2">
      <c r="A335" s="231"/>
      <c r="B335" s="231"/>
      <c r="C335" s="231"/>
      <c r="D335" s="231"/>
      <c r="E335" s="231"/>
      <c r="F335" s="231"/>
    </row>
    <row r="336" spans="1:6" x14ac:dyDescent="0.2">
      <c r="A336" s="231"/>
      <c r="B336" s="231"/>
      <c r="C336" s="231"/>
      <c r="D336" s="231"/>
      <c r="E336" s="231"/>
      <c r="F336" s="231"/>
    </row>
    <row r="337" spans="1:6" x14ac:dyDescent="0.2">
      <c r="A337" s="231"/>
      <c r="B337" s="231"/>
      <c r="C337" s="231"/>
      <c r="D337" s="231"/>
      <c r="E337" s="231"/>
      <c r="F337" s="231"/>
    </row>
    <row r="338" spans="1:6" x14ac:dyDescent="0.2">
      <c r="A338" s="231"/>
      <c r="B338" s="231"/>
      <c r="C338" s="231"/>
      <c r="D338" s="231"/>
      <c r="E338" s="231"/>
      <c r="F338" s="231"/>
    </row>
    <row r="339" spans="1:6" x14ac:dyDescent="0.2">
      <c r="A339" s="231"/>
      <c r="B339" s="231"/>
      <c r="C339" s="231"/>
      <c r="D339" s="231"/>
      <c r="E339" s="231"/>
      <c r="F339" s="231"/>
    </row>
    <row r="340" spans="1:6" x14ac:dyDescent="0.2">
      <c r="A340" s="231"/>
      <c r="B340" s="231"/>
      <c r="C340" s="231"/>
      <c r="D340" s="231"/>
      <c r="E340" s="231"/>
      <c r="F340" s="231"/>
    </row>
    <row r="341" spans="1:6" x14ac:dyDescent="0.2">
      <c r="A341" s="231"/>
      <c r="B341" s="231"/>
      <c r="C341" s="231"/>
      <c r="D341" s="231"/>
      <c r="E341" s="231"/>
      <c r="F341" s="231"/>
    </row>
    <row r="342" spans="1:6" x14ac:dyDescent="0.2">
      <c r="A342" s="231"/>
      <c r="B342" s="231"/>
      <c r="C342" s="231"/>
      <c r="D342" s="231"/>
      <c r="E342" s="231"/>
      <c r="F342" s="231"/>
    </row>
    <row r="343" spans="1:6" x14ac:dyDescent="0.2">
      <c r="A343" s="231"/>
      <c r="B343" s="231"/>
      <c r="C343" s="231"/>
      <c r="D343" s="231"/>
      <c r="E343" s="231"/>
      <c r="F343" s="231"/>
    </row>
    <row r="344" spans="1:6" x14ac:dyDescent="0.2">
      <c r="A344" s="231"/>
      <c r="B344" s="231"/>
      <c r="C344" s="231"/>
      <c r="D344" s="231"/>
      <c r="E344" s="231"/>
      <c r="F344" s="231"/>
    </row>
    <row r="345" spans="1:6" x14ac:dyDescent="0.2">
      <c r="A345" s="231"/>
      <c r="B345" s="231"/>
      <c r="C345" s="231"/>
      <c r="D345" s="231"/>
      <c r="E345" s="231"/>
      <c r="F345" s="231"/>
    </row>
    <row r="346" spans="1:6" x14ac:dyDescent="0.2">
      <c r="A346" s="231"/>
      <c r="B346" s="231"/>
      <c r="C346" s="231"/>
      <c r="D346" s="231"/>
      <c r="E346" s="231"/>
      <c r="F346" s="231"/>
    </row>
    <row r="347" spans="1:6" x14ac:dyDescent="0.2">
      <c r="A347" s="231"/>
      <c r="B347" s="231"/>
      <c r="C347" s="231"/>
      <c r="D347" s="231"/>
      <c r="E347" s="231"/>
      <c r="F347" s="231"/>
    </row>
    <row r="348" spans="1:6" x14ac:dyDescent="0.2">
      <c r="A348" s="231"/>
      <c r="B348" s="231"/>
      <c r="C348" s="231"/>
      <c r="D348" s="231"/>
      <c r="E348" s="231"/>
      <c r="F348" s="231"/>
    </row>
    <row r="349" spans="1:6" x14ac:dyDescent="0.2">
      <c r="A349" s="231"/>
      <c r="B349" s="231"/>
      <c r="C349" s="231"/>
      <c r="D349" s="231"/>
      <c r="E349" s="231"/>
      <c r="F349" s="231"/>
    </row>
    <row r="350" spans="1:6" x14ac:dyDescent="0.2">
      <c r="A350" s="231"/>
      <c r="B350" s="231"/>
      <c r="C350" s="231"/>
      <c r="D350" s="231"/>
      <c r="E350" s="231"/>
      <c r="F350" s="231"/>
    </row>
    <row r="351" spans="1:6" x14ac:dyDescent="0.2">
      <c r="A351" s="231"/>
      <c r="B351" s="231"/>
      <c r="C351" s="231"/>
      <c r="D351" s="231"/>
      <c r="E351" s="231"/>
      <c r="F351" s="231"/>
    </row>
    <row r="352" spans="1:6" x14ac:dyDescent="0.2">
      <c r="A352" s="231"/>
      <c r="B352" s="231"/>
      <c r="C352" s="231"/>
      <c r="D352" s="231"/>
      <c r="E352" s="231"/>
      <c r="F352" s="231"/>
    </row>
    <row r="353" spans="1:6" x14ac:dyDescent="0.2">
      <c r="A353" s="231"/>
      <c r="B353" s="231"/>
      <c r="C353" s="231"/>
      <c r="D353" s="231"/>
      <c r="E353" s="231"/>
      <c r="F353" s="231"/>
    </row>
    <row r="354" spans="1:6" x14ac:dyDescent="0.2">
      <c r="A354" s="231"/>
      <c r="B354" s="231"/>
      <c r="C354" s="231"/>
      <c r="D354" s="231"/>
      <c r="E354" s="231"/>
      <c r="F354" s="231"/>
    </row>
    <row r="355" spans="1:6" x14ac:dyDescent="0.2">
      <c r="A355" s="231"/>
      <c r="B355" s="231"/>
      <c r="C355" s="231"/>
      <c r="D355" s="231"/>
      <c r="E355" s="231"/>
      <c r="F355" s="231"/>
    </row>
    <row r="356" spans="1:6" x14ac:dyDescent="0.2">
      <c r="A356" s="231"/>
      <c r="B356" s="231"/>
      <c r="C356" s="231"/>
      <c r="D356" s="231"/>
      <c r="E356" s="231"/>
      <c r="F356" s="231"/>
    </row>
    <row r="357" spans="1:6" x14ac:dyDescent="0.2">
      <c r="A357" s="231"/>
      <c r="B357" s="231"/>
      <c r="C357" s="231"/>
      <c r="D357" s="231"/>
      <c r="E357" s="231"/>
      <c r="F357" s="231"/>
    </row>
    <row r="358" spans="1:6" x14ac:dyDescent="0.2">
      <c r="A358" s="231"/>
      <c r="B358" s="231"/>
      <c r="C358" s="231"/>
      <c r="D358" s="231"/>
      <c r="E358" s="231"/>
      <c r="F358" s="231"/>
    </row>
    <row r="359" spans="1:6" x14ac:dyDescent="0.2">
      <c r="A359" s="231"/>
      <c r="B359" s="231"/>
      <c r="C359" s="231"/>
      <c r="D359" s="231"/>
      <c r="E359" s="231"/>
      <c r="F359" s="231"/>
    </row>
    <row r="360" spans="1:6" x14ac:dyDescent="0.2">
      <c r="A360" s="231"/>
      <c r="B360" s="231"/>
      <c r="C360" s="231"/>
      <c r="D360" s="231"/>
      <c r="E360" s="231"/>
      <c r="F360" s="231"/>
    </row>
    <row r="361" spans="1:6" x14ac:dyDescent="0.2">
      <c r="A361" s="231"/>
      <c r="B361" s="231"/>
      <c r="C361" s="231"/>
      <c r="D361" s="231"/>
      <c r="E361" s="231"/>
      <c r="F361" s="231"/>
    </row>
    <row r="362" spans="1:6" x14ac:dyDescent="0.2">
      <c r="A362" s="231"/>
      <c r="B362" s="231"/>
      <c r="C362" s="231"/>
      <c r="D362" s="231"/>
      <c r="E362" s="231"/>
      <c r="F362" s="231"/>
    </row>
    <row r="363" spans="1:6" x14ac:dyDescent="0.2">
      <c r="A363" s="231"/>
      <c r="B363" s="231"/>
      <c r="C363" s="231"/>
      <c r="D363" s="231"/>
      <c r="E363" s="231"/>
      <c r="F363" s="231"/>
    </row>
    <row r="364" spans="1:6" x14ac:dyDescent="0.2">
      <c r="A364" s="231"/>
      <c r="B364" s="231"/>
      <c r="C364" s="231"/>
      <c r="D364" s="231"/>
      <c r="E364" s="231"/>
      <c r="F364" s="231"/>
    </row>
    <row r="365" spans="1:6" x14ac:dyDescent="0.2">
      <c r="A365" s="231"/>
      <c r="B365" s="231"/>
      <c r="C365" s="231"/>
      <c r="D365" s="231"/>
      <c r="E365" s="231"/>
      <c r="F365" s="231"/>
    </row>
    <row r="366" spans="1:6" x14ac:dyDescent="0.2">
      <c r="A366" s="231"/>
      <c r="B366" s="231"/>
      <c r="C366" s="231"/>
      <c r="D366" s="231"/>
      <c r="E366" s="231"/>
      <c r="F366" s="231"/>
    </row>
    <row r="367" spans="1:6" x14ac:dyDescent="0.2">
      <c r="A367" s="231"/>
      <c r="B367" s="231"/>
      <c r="C367" s="231"/>
      <c r="D367" s="231"/>
      <c r="E367" s="231"/>
      <c r="F367" s="231"/>
    </row>
    <row r="368" spans="1:6" x14ac:dyDescent="0.2">
      <c r="A368" s="231"/>
      <c r="B368" s="231"/>
      <c r="C368" s="231"/>
      <c r="D368" s="231"/>
      <c r="E368" s="231"/>
      <c r="F368" s="231"/>
    </row>
    <row r="369" spans="1:6" x14ac:dyDescent="0.2">
      <c r="A369" s="231"/>
      <c r="B369" s="231"/>
      <c r="C369" s="231"/>
      <c r="D369" s="231"/>
      <c r="E369" s="231"/>
      <c r="F369" s="231"/>
    </row>
    <row r="370" spans="1:6" x14ac:dyDescent="0.2">
      <c r="A370" s="231"/>
      <c r="B370" s="231"/>
      <c r="C370" s="231"/>
      <c r="D370" s="231"/>
      <c r="E370" s="231"/>
      <c r="F370" s="231"/>
    </row>
    <row r="371" spans="1:6" x14ac:dyDescent="0.2">
      <c r="A371" s="231"/>
      <c r="B371" s="231"/>
      <c r="C371" s="231"/>
      <c r="D371" s="231"/>
      <c r="E371" s="231"/>
      <c r="F371" s="231"/>
    </row>
    <row r="372" spans="1:6" x14ac:dyDescent="0.2">
      <c r="A372" s="231"/>
      <c r="B372" s="231"/>
      <c r="C372" s="231"/>
      <c r="D372" s="231"/>
      <c r="E372" s="231"/>
      <c r="F372" s="231"/>
    </row>
    <row r="373" spans="1:6" x14ac:dyDescent="0.2">
      <c r="A373" s="231"/>
      <c r="B373" s="231"/>
      <c r="C373" s="231"/>
      <c r="D373" s="231"/>
      <c r="E373" s="231"/>
      <c r="F373" s="231"/>
    </row>
    <row r="374" spans="1:6" x14ac:dyDescent="0.2">
      <c r="A374" s="231"/>
      <c r="B374" s="231"/>
      <c r="C374" s="231"/>
      <c r="D374" s="231"/>
      <c r="E374" s="231"/>
      <c r="F374" s="231"/>
    </row>
    <row r="375" spans="1:6" x14ac:dyDescent="0.2">
      <c r="A375" s="231"/>
      <c r="B375" s="231"/>
      <c r="C375" s="231"/>
      <c r="D375" s="231"/>
      <c r="E375" s="231"/>
      <c r="F375" s="231"/>
    </row>
    <row r="376" spans="1:6" x14ac:dyDescent="0.2">
      <c r="A376" s="231"/>
      <c r="B376" s="231"/>
      <c r="C376" s="231"/>
      <c r="D376" s="231"/>
      <c r="E376" s="231"/>
      <c r="F376" s="231"/>
    </row>
    <row r="377" spans="1:6" x14ac:dyDescent="0.2">
      <c r="A377" s="231"/>
      <c r="B377" s="231"/>
      <c r="C377" s="231"/>
      <c r="D377" s="231"/>
      <c r="E377" s="231"/>
      <c r="F377" s="231"/>
    </row>
    <row r="378" spans="1:6" x14ac:dyDescent="0.2">
      <c r="A378" s="231"/>
      <c r="B378" s="231"/>
      <c r="C378" s="231"/>
      <c r="D378" s="231"/>
      <c r="E378" s="231"/>
      <c r="F378" s="231"/>
    </row>
    <row r="379" spans="1:6" x14ac:dyDescent="0.2">
      <c r="A379" s="231"/>
      <c r="B379" s="231"/>
      <c r="C379" s="231"/>
      <c r="D379" s="231"/>
      <c r="E379" s="231"/>
      <c r="F379" s="231"/>
    </row>
    <row r="380" spans="1:6" x14ac:dyDescent="0.2">
      <c r="A380" s="231"/>
      <c r="B380" s="231"/>
      <c r="C380" s="231"/>
      <c r="D380" s="231"/>
      <c r="E380" s="231"/>
      <c r="F380" s="231"/>
    </row>
    <row r="381" spans="1:6" x14ac:dyDescent="0.2">
      <c r="A381" s="231"/>
      <c r="B381" s="231"/>
      <c r="C381" s="231"/>
      <c r="D381" s="231"/>
      <c r="E381" s="231"/>
      <c r="F381" s="231"/>
    </row>
    <row r="382" spans="1:6" x14ac:dyDescent="0.2">
      <c r="A382" s="231"/>
      <c r="B382" s="231"/>
      <c r="C382" s="231"/>
      <c r="D382" s="231"/>
      <c r="E382" s="231"/>
      <c r="F382" s="231"/>
    </row>
    <row r="383" spans="1:6" x14ac:dyDescent="0.2">
      <c r="A383" s="231"/>
      <c r="B383" s="231"/>
      <c r="C383" s="231"/>
      <c r="D383" s="231"/>
      <c r="E383" s="231"/>
      <c r="F383" s="231"/>
    </row>
    <row r="384" spans="1:6" x14ac:dyDescent="0.2">
      <c r="A384" s="231"/>
      <c r="B384" s="231"/>
      <c r="C384" s="231"/>
      <c r="D384" s="231"/>
      <c r="E384" s="231"/>
      <c r="F384" s="231"/>
    </row>
    <row r="385" spans="1:6" x14ac:dyDescent="0.2">
      <c r="A385" s="231"/>
      <c r="B385" s="231"/>
      <c r="C385" s="231"/>
      <c r="D385" s="231"/>
      <c r="E385" s="231"/>
      <c r="F385" s="231"/>
    </row>
    <row r="386" spans="1:6" x14ac:dyDescent="0.2">
      <c r="A386" s="231"/>
      <c r="B386" s="231"/>
      <c r="C386" s="231"/>
      <c r="D386" s="231"/>
      <c r="E386" s="231"/>
      <c r="F386" s="231"/>
    </row>
    <row r="387" spans="1:6" x14ac:dyDescent="0.2">
      <c r="A387" s="231"/>
      <c r="B387" s="231"/>
      <c r="C387" s="231"/>
      <c r="D387" s="231"/>
      <c r="E387" s="231"/>
      <c r="F387" s="231"/>
    </row>
    <row r="388" spans="1:6" x14ac:dyDescent="0.2">
      <c r="A388" s="231"/>
      <c r="B388" s="231"/>
      <c r="C388" s="231"/>
      <c r="D388" s="231"/>
      <c r="E388" s="231"/>
      <c r="F388" s="231"/>
    </row>
    <row r="389" spans="1:6" x14ac:dyDescent="0.2">
      <c r="A389" s="231"/>
      <c r="B389" s="231"/>
      <c r="C389" s="231"/>
      <c r="D389" s="231"/>
      <c r="E389" s="231"/>
      <c r="F389" s="231"/>
    </row>
    <row r="390" spans="1:6" x14ac:dyDescent="0.2">
      <c r="A390" s="231"/>
      <c r="B390" s="231"/>
      <c r="C390" s="231"/>
      <c r="D390" s="231"/>
      <c r="E390" s="231"/>
      <c r="F390" s="231"/>
    </row>
    <row r="391" spans="1:6" x14ac:dyDescent="0.2">
      <c r="A391" s="231"/>
      <c r="B391" s="231"/>
      <c r="C391" s="231"/>
      <c r="D391" s="231"/>
      <c r="E391" s="231"/>
      <c r="F391" s="231"/>
    </row>
    <row r="392" spans="1:6" x14ac:dyDescent="0.2">
      <c r="A392" s="231"/>
      <c r="B392" s="231"/>
      <c r="C392" s="231"/>
      <c r="D392" s="231"/>
      <c r="E392" s="231"/>
      <c r="F392" s="231"/>
    </row>
    <row r="393" spans="1:6" x14ac:dyDescent="0.2">
      <c r="A393" s="231"/>
      <c r="B393" s="231"/>
      <c r="C393" s="231"/>
      <c r="D393" s="231"/>
      <c r="E393" s="231"/>
      <c r="F393" s="231"/>
    </row>
    <row r="394" spans="1:6" x14ac:dyDescent="0.2">
      <c r="A394" s="231"/>
      <c r="B394" s="231"/>
      <c r="C394" s="231"/>
      <c r="D394" s="231"/>
      <c r="E394" s="231"/>
      <c r="F394" s="231"/>
    </row>
    <row r="395" spans="1:6" x14ac:dyDescent="0.2">
      <c r="A395" s="231"/>
      <c r="B395" s="231"/>
      <c r="C395" s="231"/>
      <c r="D395" s="231"/>
      <c r="E395" s="231"/>
      <c r="F395" s="231"/>
    </row>
    <row r="396" spans="1:6" x14ac:dyDescent="0.2">
      <c r="A396" s="231"/>
      <c r="B396" s="231"/>
      <c r="C396" s="231"/>
      <c r="D396" s="231"/>
      <c r="E396" s="231"/>
      <c r="F396" s="231"/>
    </row>
    <row r="397" spans="1:6" x14ac:dyDescent="0.2">
      <c r="A397" s="231"/>
      <c r="B397" s="231"/>
      <c r="C397" s="231"/>
      <c r="D397" s="231"/>
      <c r="E397" s="231"/>
      <c r="F397" s="231"/>
    </row>
    <row r="398" spans="1:6" x14ac:dyDescent="0.2">
      <c r="A398" s="231"/>
      <c r="B398" s="231"/>
      <c r="C398" s="231"/>
      <c r="D398" s="231"/>
      <c r="E398" s="231"/>
      <c r="F398" s="231"/>
    </row>
    <row r="399" spans="1:6" x14ac:dyDescent="0.2">
      <c r="A399" s="231"/>
      <c r="B399" s="231"/>
      <c r="C399" s="231"/>
      <c r="D399" s="231"/>
      <c r="E399" s="231"/>
      <c r="F399" s="231"/>
    </row>
    <row r="400" spans="1:6" x14ac:dyDescent="0.2">
      <c r="A400" s="231"/>
      <c r="B400" s="231"/>
      <c r="C400" s="231"/>
      <c r="D400" s="231"/>
      <c r="E400" s="231"/>
      <c r="F400" s="231"/>
    </row>
    <row r="401" spans="1:6" x14ac:dyDescent="0.2">
      <c r="A401" s="231"/>
      <c r="B401" s="231"/>
      <c r="C401" s="231"/>
      <c r="D401" s="231"/>
      <c r="E401" s="231"/>
      <c r="F401" s="231"/>
    </row>
    <row r="402" spans="1:6" x14ac:dyDescent="0.2">
      <c r="A402" s="231"/>
      <c r="B402" s="231"/>
      <c r="C402" s="231"/>
      <c r="D402" s="231"/>
      <c r="E402" s="231"/>
      <c r="F402" s="231"/>
    </row>
    <row r="403" spans="1:6" x14ac:dyDescent="0.2">
      <c r="A403" s="231"/>
      <c r="B403" s="231"/>
      <c r="C403" s="231"/>
      <c r="D403" s="231"/>
      <c r="E403" s="231"/>
      <c r="F403" s="231"/>
    </row>
    <row r="404" spans="1:6" x14ac:dyDescent="0.2">
      <c r="A404" s="231"/>
      <c r="B404" s="231"/>
      <c r="C404" s="231"/>
      <c r="D404" s="231"/>
      <c r="E404" s="231"/>
      <c r="F404" s="231"/>
    </row>
    <row r="405" spans="1:6" x14ac:dyDescent="0.2">
      <c r="A405" s="231"/>
      <c r="B405" s="231"/>
      <c r="C405" s="231"/>
      <c r="D405" s="231"/>
      <c r="E405" s="231"/>
      <c r="F405" s="231"/>
    </row>
    <row r="406" spans="1:6" x14ac:dyDescent="0.2">
      <c r="A406" s="231"/>
      <c r="B406" s="231"/>
      <c r="C406" s="231"/>
      <c r="D406" s="231"/>
      <c r="E406" s="231"/>
      <c r="F406" s="231"/>
    </row>
    <row r="407" spans="1:6" x14ac:dyDescent="0.2">
      <c r="A407" s="231"/>
      <c r="B407" s="231"/>
      <c r="C407" s="231"/>
      <c r="D407" s="231"/>
      <c r="E407" s="231"/>
      <c r="F407" s="231"/>
    </row>
    <row r="408" spans="1:6" x14ac:dyDescent="0.2">
      <c r="A408" s="231"/>
      <c r="B408" s="231"/>
      <c r="C408" s="231"/>
      <c r="D408" s="231"/>
      <c r="E408" s="231"/>
      <c r="F408" s="231"/>
    </row>
    <row r="409" spans="1:6" x14ac:dyDescent="0.2">
      <c r="A409" s="231"/>
      <c r="B409" s="231"/>
      <c r="C409" s="231"/>
      <c r="D409" s="231"/>
      <c r="E409" s="231"/>
      <c r="F409" s="231"/>
    </row>
    <row r="410" spans="1:6" x14ac:dyDescent="0.2">
      <c r="A410" s="231"/>
      <c r="B410" s="231"/>
      <c r="C410" s="231"/>
      <c r="D410" s="231"/>
      <c r="E410" s="231"/>
      <c r="F410" s="231"/>
    </row>
    <row r="411" spans="1:6" x14ac:dyDescent="0.2">
      <c r="A411" s="231"/>
      <c r="B411" s="231"/>
      <c r="C411" s="231"/>
      <c r="D411" s="231"/>
      <c r="E411" s="231"/>
      <c r="F411" s="231"/>
    </row>
    <row r="412" spans="1:6" x14ac:dyDescent="0.2">
      <c r="A412" s="231"/>
      <c r="B412" s="231"/>
      <c r="C412" s="231"/>
      <c r="D412" s="231"/>
      <c r="E412" s="231"/>
      <c r="F412" s="231"/>
    </row>
    <row r="413" spans="1:6" x14ac:dyDescent="0.2">
      <c r="A413" s="231"/>
      <c r="B413" s="231"/>
      <c r="C413" s="231"/>
      <c r="D413" s="231"/>
      <c r="E413" s="231"/>
      <c r="F413" s="231"/>
    </row>
    <row r="414" spans="1:6" x14ac:dyDescent="0.2">
      <c r="A414" s="231"/>
      <c r="B414" s="231"/>
      <c r="C414" s="231"/>
      <c r="D414" s="231"/>
      <c r="E414" s="231"/>
      <c r="F414" s="231"/>
    </row>
    <row r="415" spans="1:6" x14ac:dyDescent="0.2">
      <c r="A415" s="231"/>
      <c r="B415" s="231"/>
      <c r="C415" s="231"/>
      <c r="D415" s="231"/>
      <c r="E415" s="231"/>
      <c r="F415" s="231"/>
    </row>
    <row r="416" spans="1:6" x14ac:dyDescent="0.2">
      <c r="A416" s="231"/>
      <c r="B416" s="231"/>
      <c r="C416" s="231"/>
      <c r="D416" s="231"/>
      <c r="E416" s="231"/>
      <c r="F416" s="231"/>
    </row>
    <row r="417" spans="1:6" x14ac:dyDescent="0.2">
      <c r="A417" s="231"/>
      <c r="B417" s="231"/>
      <c r="C417" s="231"/>
      <c r="D417" s="231"/>
      <c r="E417" s="231"/>
      <c r="F417" s="231"/>
    </row>
    <row r="418" spans="1:6" x14ac:dyDescent="0.2">
      <c r="A418" s="231"/>
      <c r="B418" s="231"/>
      <c r="C418" s="231"/>
      <c r="D418" s="231"/>
      <c r="E418" s="231"/>
      <c r="F418" s="231"/>
    </row>
    <row r="419" spans="1:6" x14ac:dyDescent="0.2">
      <c r="A419" s="231"/>
      <c r="B419" s="231"/>
      <c r="C419" s="231"/>
      <c r="D419" s="231"/>
      <c r="E419" s="231"/>
      <c r="F419" s="231"/>
    </row>
    <row r="420" spans="1:6" x14ac:dyDescent="0.2">
      <c r="A420" s="231"/>
      <c r="B420" s="231"/>
      <c r="C420" s="231"/>
      <c r="D420" s="231"/>
      <c r="E420" s="231"/>
      <c r="F420" s="231"/>
    </row>
    <row r="421" spans="1:6" x14ac:dyDescent="0.2">
      <c r="A421" s="231"/>
      <c r="B421" s="231"/>
      <c r="C421" s="231"/>
      <c r="D421" s="231"/>
      <c r="E421" s="231"/>
      <c r="F421" s="231"/>
    </row>
    <row r="422" spans="1:6" x14ac:dyDescent="0.2">
      <c r="A422" s="231"/>
      <c r="B422" s="231"/>
      <c r="C422" s="231"/>
      <c r="D422" s="231"/>
      <c r="E422" s="231"/>
      <c r="F422" s="231"/>
    </row>
    <row r="423" spans="1:6" x14ac:dyDescent="0.2">
      <c r="A423" s="231"/>
      <c r="B423" s="231"/>
      <c r="C423" s="231"/>
      <c r="D423" s="231"/>
      <c r="E423" s="231"/>
      <c r="F423" s="231"/>
    </row>
    <row r="424" spans="1:6" x14ac:dyDescent="0.2">
      <c r="A424" s="231"/>
      <c r="B424" s="231"/>
      <c r="C424" s="231"/>
      <c r="D424" s="231"/>
      <c r="E424" s="231"/>
      <c r="F424" s="231"/>
    </row>
    <row r="425" spans="1:6" x14ac:dyDescent="0.2">
      <c r="A425" s="231"/>
      <c r="B425" s="231"/>
      <c r="C425" s="231"/>
      <c r="D425" s="231"/>
      <c r="E425" s="231"/>
      <c r="F425" s="231"/>
    </row>
    <row r="426" spans="1:6" x14ac:dyDescent="0.2">
      <c r="A426" s="231"/>
      <c r="B426" s="231"/>
      <c r="C426" s="231"/>
      <c r="D426" s="231"/>
      <c r="E426" s="231"/>
      <c r="F426" s="231"/>
    </row>
    <row r="427" spans="1:6" x14ac:dyDescent="0.2">
      <c r="A427" s="231"/>
      <c r="B427" s="231"/>
      <c r="C427" s="231"/>
      <c r="D427" s="231"/>
      <c r="E427" s="231"/>
      <c r="F427" s="231"/>
    </row>
    <row r="428" spans="1:6" x14ac:dyDescent="0.2">
      <c r="A428" s="231"/>
      <c r="B428" s="231"/>
      <c r="C428" s="231"/>
      <c r="D428" s="231"/>
      <c r="E428" s="231"/>
      <c r="F428" s="231"/>
    </row>
    <row r="429" spans="1:6" x14ac:dyDescent="0.2">
      <c r="A429" s="231"/>
      <c r="B429" s="231"/>
      <c r="C429" s="231"/>
      <c r="D429" s="231"/>
      <c r="E429" s="231"/>
      <c r="F429" s="231"/>
    </row>
    <row r="430" spans="1:6" x14ac:dyDescent="0.2">
      <c r="A430" s="231"/>
      <c r="B430" s="231"/>
      <c r="C430" s="231"/>
      <c r="D430" s="231"/>
      <c r="E430" s="231"/>
    </row>
    <row r="431" spans="1:6" x14ac:dyDescent="0.2">
      <c r="A431" s="231"/>
      <c r="B431" s="231"/>
      <c r="D431" s="231"/>
      <c r="E431" s="231"/>
    </row>
    <row r="432" spans="1:6" x14ac:dyDescent="0.2">
      <c r="A432" s="231"/>
      <c r="B432" s="231"/>
      <c r="E432" s="231"/>
    </row>
  </sheetData>
  <customSheetViews>
    <customSheetView guid="{AB11C4E2-D344-413B-90BE-142C56FCF610}" scale="75">
      <selection activeCell="E234" sqref="E234"/>
      <pageMargins left="0.75" right="0.75" top="1" bottom="1" header="0" footer="0"/>
      <pageSetup paperSize="9" orientation="landscape" r:id="rId1"/>
      <headerFooter alignWithMargins="0"/>
    </customSheetView>
    <customSheetView guid="{5B4B215A-BEF8-4606-BAD2-CC1F76A3113C}" scale="75">
      <selection activeCell="E234" sqref="E234"/>
      <pageMargins left="0.75" right="0.75" top="1" bottom="1" header="0" footer="0"/>
      <pageSetup paperSize="9" orientation="landscape" r:id="rId2"/>
      <headerFooter alignWithMargins="0"/>
    </customSheetView>
    <customSheetView guid="{0DA6477F-8024-476B-887E-CBA97BB111E8}" scale="75">
      <selection activeCell="E234" sqref="E234"/>
      <pageMargins left="0.75" right="0.75" top="1" bottom="1" header="0" footer="0"/>
      <pageSetup paperSize="9" orientation="landscape" r:id="rId3"/>
      <headerFooter alignWithMargins="0"/>
    </customSheetView>
    <customSheetView guid="{93E3F420-C415-4B27-A059-5A8F7DCFB319}" scale="75">
      <selection activeCell="E234" sqref="E234"/>
      <pageMargins left="0.75" right="0.75" top="1" bottom="1" header="0" footer="0"/>
      <pageSetup paperSize="9" orientation="landscape" r:id="rId4"/>
      <headerFooter alignWithMargins="0"/>
    </customSheetView>
    <customSheetView guid="{C479FF3D-8620-4676-9F85-F652A590F30E}" scale="75">
      <selection activeCell="E234" sqref="E234"/>
      <pageMargins left="0.75" right="0.75" top="1" bottom="1" header="0" footer="0"/>
      <pageSetup paperSize="9" orientation="landscape" r:id="rId5"/>
      <headerFooter alignWithMargins="0"/>
    </customSheetView>
    <customSheetView guid="{4D1B92CA-0296-4BA5-AF1C-48AF834C52B4}" scale="75">
      <selection activeCell="E234" sqref="E234"/>
      <pageMargins left="0.75" right="0.75" top="1" bottom="1" header="0" footer="0"/>
      <pageSetup paperSize="9" orientation="landscape" r:id="rId6"/>
      <headerFooter alignWithMargins="0"/>
    </customSheetView>
  </customSheetViews>
  <mergeCells count="1">
    <mergeCell ref="A2:F3"/>
  </mergeCells>
  <pageMargins left="0.75" right="0.75" top="1" bottom="1" header="0" footer="0"/>
  <pageSetup paperSize="9" orientation="landscape" r:id="rId7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H86"/>
  <sheetViews>
    <sheetView workbookViewId="0">
      <selection activeCell="E17" sqref="E17"/>
    </sheetView>
  </sheetViews>
  <sheetFormatPr baseColWidth="10" defaultRowHeight="12.75" x14ac:dyDescent="0.2"/>
  <cols>
    <col min="1" max="1" width="4.140625" customWidth="1"/>
    <col min="2" max="2" width="11.140625" customWidth="1"/>
    <col min="3" max="3" width="34.28515625" customWidth="1"/>
    <col min="4" max="4" width="20.28515625" customWidth="1"/>
    <col min="5" max="5" width="11.42578125" customWidth="1"/>
    <col min="6" max="6" width="7.5703125" customWidth="1"/>
    <col min="7" max="7" width="44.7109375" customWidth="1"/>
  </cols>
  <sheetData>
    <row r="1" spans="1:7" ht="13.5" thickBot="1" x14ac:dyDescent="0.25"/>
    <row r="2" spans="1:7" ht="12.75" customHeight="1" x14ac:dyDescent="0.2">
      <c r="A2" s="999" t="s">
        <v>128</v>
      </c>
      <c r="B2" s="1000"/>
      <c r="C2" s="1000"/>
      <c r="D2" s="1000"/>
      <c r="E2" s="1000"/>
      <c r="F2" s="1000"/>
      <c r="G2" s="1001"/>
    </row>
    <row r="3" spans="1:7" ht="12.75" customHeight="1" thickBot="1" x14ac:dyDescent="0.25">
      <c r="A3" s="1002"/>
      <c r="B3" s="1003"/>
      <c r="C3" s="1003"/>
      <c r="D3" s="1003"/>
      <c r="E3" s="1003"/>
      <c r="F3" s="1003"/>
      <c r="G3" s="1004"/>
    </row>
    <row r="4" spans="1:7" ht="13.5" thickBot="1" x14ac:dyDescent="0.25">
      <c r="A4" s="7" t="s">
        <v>33</v>
      </c>
      <c r="B4" s="33" t="s">
        <v>34</v>
      </c>
      <c r="C4" s="33" t="s">
        <v>127</v>
      </c>
      <c r="D4" s="33" t="s">
        <v>35</v>
      </c>
      <c r="E4" s="33" t="s">
        <v>125</v>
      </c>
      <c r="F4" s="33" t="s">
        <v>36</v>
      </c>
      <c r="G4" s="34" t="s">
        <v>126</v>
      </c>
    </row>
    <row r="5" spans="1:7" ht="15" customHeight="1" x14ac:dyDescent="0.2">
      <c r="A5" s="4"/>
      <c r="B5" s="26"/>
      <c r="C5" s="27"/>
      <c r="D5" s="27"/>
      <c r="E5" s="27"/>
      <c r="F5" s="27"/>
      <c r="G5" s="35"/>
    </row>
    <row r="6" spans="1:7" ht="15" customHeight="1" x14ac:dyDescent="0.2">
      <c r="A6" s="43"/>
      <c r="B6" s="26"/>
      <c r="C6" s="27"/>
      <c r="D6" s="27"/>
      <c r="E6" s="27"/>
      <c r="F6" s="27"/>
      <c r="G6" s="35"/>
    </row>
    <row r="7" spans="1:7" ht="15" customHeight="1" x14ac:dyDescent="0.2">
      <c r="A7" s="5"/>
      <c r="B7" s="26"/>
      <c r="C7" s="27"/>
      <c r="D7" s="27"/>
      <c r="E7" s="27"/>
      <c r="F7" s="27"/>
      <c r="G7" s="35"/>
    </row>
    <row r="8" spans="1:7" ht="15" customHeight="1" x14ac:dyDescent="0.2">
      <c r="A8" s="43"/>
      <c r="B8" s="26"/>
      <c r="C8" s="27"/>
      <c r="D8" s="27"/>
      <c r="E8" s="27"/>
      <c r="F8" s="27"/>
      <c r="G8" s="35"/>
    </row>
    <row r="9" spans="1:7" ht="15" customHeight="1" x14ac:dyDescent="0.2">
      <c r="A9" s="5"/>
      <c r="B9" s="26"/>
      <c r="C9" s="36"/>
      <c r="D9" s="27"/>
      <c r="E9" s="27"/>
      <c r="F9" s="27"/>
      <c r="G9" s="35"/>
    </row>
    <row r="10" spans="1:7" ht="15" customHeight="1" x14ac:dyDescent="0.2">
      <c r="A10" s="43"/>
      <c r="B10" s="26"/>
      <c r="C10" s="36"/>
      <c r="D10" s="27"/>
      <c r="E10" s="27"/>
      <c r="F10" s="27"/>
      <c r="G10" s="35"/>
    </row>
    <row r="11" spans="1:7" ht="15" customHeight="1" x14ac:dyDescent="0.2">
      <c r="A11" s="5"/>
      <c r="B11" s="26"/>
      <c r="C11" s="36"/>
      <c r="D11" s="27"/>
      <c r="E11" s="27"/>
      <c r="F11" s="27"/>
      <c r="G11" s="35"/>
    </row>
    <row r="12" spans="1:7" ht="15" customHeight="1" x14ac:dyDescent="0.2">
      <c r="A12" s="43"/>
      <c r="B12" s="26"/>
      <c r="C12" s="36"/>
      <c r="D12" s="27"/>
      <c r="E12" s="27"/>
      <c r="F12" s="27"/>
      <c r="G12" s="35"/>
    </row>
    <row r="13" spans="1:7" ht="15" customHeight="1" x14ac:dyDescent="0.2">
      <c r="A13" s="5"/>
      <c r="B13" s="26"/>
      <c r="C13" s="27"/>
      <c r="D13" s="27"/>
      <c r="E13" s="27"/>
      <c r="F13" s="27"/>
      <c r="G13" s="35"/>
    </row>
    <row r="14" spans="1:7" ht="15" customHeight="1" x14ac:dyDescent="0.2">
      <c r="A14" s="43"/>
      <c r="B14" s="26"/>
      <c r="C14" s="36"/>
      <c r="D14" s="27"/>
      <c r="E14" s="27"/>
      <c r="F14" s="27"/>
      <c r="G14" s="35"/>
    </row>
    <row r="15" spans="1:7" ht="15" customHeight="1" x14ac:dyDescent="0.2">
      <c r="A15" s="5"/>
      <c r="B15" s="26"/>
      <c r="C15" s="36"/>
      <c r="D15" s="27"/>
      <c r="E15" s="27"/>
      <c r="F15" s="27"/>
      <c r="G15" s="35"/>
    </row>
    <row r="16" spans="1:7" ht="15" customHeight="1" x14ac:dyDescent="0.2">
      <c r="A16" s="43"/>
      <c r="B16" s="26"/>
      <c r="C16" s="36"/>
      <c r="D16" s="27"/>
      <c r="E16" s="27"/>
      <c r="F16" s="27"/>
      <c r="G16" s="35"/>
    </row>
    <row r="17" spans="1:7" ht="15" customHeight="1" x14ac:dyDescent="0.2">
      <c r="A17" s="5"/>
      <c r="B17" s="26"/>
      <c r="C17" s="36"/>
      <c r="D17" s="27"/>
      <c r="E17" s="27"/>
      <c r="F17" s="27"/>
      <c r="G17" s="35"/>
    </row>
    <row r="18" spans="1:7" ht="15" customHeight="1" x14ac:dyDescent="0.2">
      <c r="A18" s="43"/>
      <c r="B18" s="26"/>
      <c r="C18" s="36"/>
      <c r="D18" s="27"/>
      <c r="E18" s="27"/>
      <c r="F18" s="27"/>
      <c r="G18" s="35"/>
    </row>
    <row r="19" spans="1:7" ht="15" customHeight="1" x14ac:dyDescent="0.2">
      <c r="A19" s="5"/>
      <c r="B19" s="26"/>
      <c r="C19" s="36"/>
      <c r="D19" s="27"/>
      <c r="E19" s="27"/>
      <c r="F19" s="27"/>
      <c r="G19" s="35"/>
    </row>
    <row r="20" spans="1:7" ht="15" customHeight="1" x14ac:dyDescent="0.2">
      <c r="A20" s="43"/>
      <c r="B20" s="26"/>
      <c r="C20" s="44"/>
      <c r="D20" s="27"/>
      <c r="E20" s="27"/>
      <c r="F20" s="27"/>
      <c r="G20" s="35"/>
    </row>
    <row r="21" spans="1:7" ht="15" customHeight="1" x14ac:dyDescent="0.2">
      <c r="A21" s="5"/>
      <c r="B21" s="26"/>
      <c r="C21" s="44"/>
      <c r="D21" s="27"/>
      <c r="E21" s="27"/>
      <c r="F21" s="27"/>
      <c r="G21" s="35"/>
    </row>
    <row r="22" spans="1:7" ht="15" customHeight="1" x14ac:dyDescent="0.2">
      <c r="A22" s="43"/>
      <c r="B22" s="26"/>
      <c r="C22" s="27"/>
      <c r="D22" s="27"/>
      <c r="E22" s="27"/>
      <c r="F22" s="27"/>
      <c r="G22" s="35"/>
    </row>
    <row r="23" spans="1:7" ht="15" customHeight="1" x14ac:dyDescent="0.2">
      <c r="A23" s="5"/>
      <c r="B23" s="26"/>
      <c r="C23" s="27"/>
      <c r="D23" s="27"/>
      <c r="E23" s="27"/>
      <c r="F23" s="27"/>
      <c r="G23" s="35"/>
    </row>
    <row r="24" spans="1:7" ht="15" customHeight="1" x14ac:dyDescent="0.2">
      <c r="A24" s="43"/>
      <c r="B24" s="26"/>
      <c r="C24" s="27"/>
      <c r="D24" s="27"/>
      <c r="E24" s="27"/>
      <c r="F24" s="27"/>
      <c r="G24" s="35"/>
    </row>
    <row r="25" spans="1:7" ht="15" customHeight="1" x14ac:dyDescent="0.2">
      <c r="A25" s="5"/>
      <c r="B25" s="26"/>
      <c r="C25" s="27"/>
      <c r="D25" s="27"/>
      <c r="E25" s="27"/>
      <c r="F25" s="27"/>
      <c r="G25" s="35"/>
    </row>
    <row r="26" spans="1:7" ht="15" customHeight="1" x14ac:dyDescent="0.2">
      <c r="A26" s="43"/>
      <c r="B26" s="26"/>
      <c r="C26" s="27"/>
      <c r="D26" s="27"/>
      <c r="E26" s="27"/>
      <c r="F26" s="27"/>
      <c r="G26" s="35"/>
    </row>
    <row r="27" spans="1:7" ht="15" customHeight="1" x14ac:dyDescent="0.2">
      <c r="A27" s="5"/>
      <c r="B27" s="26"/>
      <c r="C27" s="36"/>
      <c r="D27" s="27"/>
      <c r="E27" s="27"/>
      <c r="F27" s="27"/>
      <c r="G27" s="35"/>
    </row>
    <row r="28" spans="1:7" ht="15" customHeight="1" x14ac:dyDescent="0.2">
      <c r="A28" s="43"/>
      <c r="B28" s="26"/>
      <c r="C28" s="36"/>
      <c r="D28" s="27"/>
      <c r="E28" s="27"/>
      <c r="F28" s="27"/>
      <c r="G28" s="35"/>
    </row>
    <row r="29" spans="1:7" ht="15" customHeight="1" x14ac:dyDescent="0.2">
      <c r="A29" s="5"/>
      <c r="B29" s="26"/>
      <c r="C29" s="36"/>
      <c r="D29" s="27"/>
      <c r="E29" s="27"/>
      <c r="F29" s="27"/>
      <c r="G29" s="35"/>
    </row>
    <row r="30" spans="1:7" ht="15" customHeight="1" x14ac:dyDescent="0.2">
      <c r="A30" s="43"/>
      <c r="B30" s="26"/>
      <c r="C30" s="36"/>
      <c r="D30" s="27"/>
      <c r="E30" s="27"/>
      <c r="F30" s="27"/>
      <c r="G30" s="35"/>
    </row>
    <row r="31" spans="1:7" ht="15" customHeight="1" x14ac:dyDescent="0.2">
      <c r="A31" s="5"/>
      <c r="B31" s="26"/>
      <c r="C31" s="27"/>
      <c r="D31" s="27"/>
      <c r="E31" s="27"/>
      <c r="F31" s="27"/>
      <c r="G31" s="35"/>
    </row>
    <row r="32" spans="1:7" ht="15" customHeight="1" x14ac:dyDescent="0.2">
      <c r="A32" s="5"/>
      <c r="B32" s="26"/>
      <c r="C32" s="27"/>
      <c r="D32" s="27"/>
      <c r="E32" s="27"/>
      <c r="F32" s="27"/>
      <c r="G32" s="35"/>
    </row>
    <row r="33" spans="1:8" ht="15" customHeight="1" x14ac:dyDescent="0.2">
      <c r="A33" s="5"/>
      <c r="B33" s="26"/>
      <c r="C33" s="27"/>
      <c r="D33" s="27"/>
      <c r="E33" s="27"/>
      <c r="F33" s="27"/>
      <c r="G33" s="35"/>
    </row>
    <row r="34" spans="1:8" ht="15" customHeight="1" x14ac:dyDescent="0.2">
      <c r="A34" s="5"/>
      <c r="B34" s="26"/>
      <c r="C34" s="27"/>
      <c r="D34" s="27"/>
      <c r="E34" s="27"/>
      <c r="F34" s="27"/>
      <c r="G34" s="35"/>
    </row>
    <row r="35" spans="1:8" x14ac:dyDescent="0.2">
      <c r="A35" s="5"/>
      <c r="B35" s="26"/>
      <c r="C35" s="27"/>
      <c r="D35" s="27"/>
      <c r="E35" s="27"/>
      <c r="F35" s="27"/>
      <c r="G35" s="35"/>
    </row>
    <row r="36" spans="1:8" x14ac:dyDescent="0.2">
      <c r="A36" s="5"/>
      <c r="B36" s="37"/>
      <c r="C36" s="38"/>
      <c r="D36" s="38"/>
      <c r="E36" s="38"/>
      <c r="F36" s="38"/>
      <c r="G36" s="39"/>
    </row>
    <row r="37" spans="1:8" x14ac:dyDescent="0.2">
      <c r="A37" s="5"/>
      <c r="B37" s="37"/>
      <c r="C37" s="38"/>
      <c r="D37" s="38"/>
      <c r="E37" s="38"/>
      <c r="F37" s="38"/>
      <c r="G37" s="39"/>
    </row>
    <row r="38" spans="1:8" x14ac:dyDescent="0.2">
      <c r="A38" s="5"/>
      <c r="B38" s="37"/>
      <c r="C38" s="38"/>
      <c r="D38" s="38"/>
      <c r="E38" s="38"/>
      <c r="F38" s="38"/>
      <c r="G38" s="39"/>
    </row>
    <row r="39" spans="1:8" x14ac:dyDescent="0.2">
      <c r="A39" s="5"/>
      <c r="B39" s="37"/>
      <c r="C39" s="38"/>
      <c r="D39" s="38"/>
      <c r="E39" s="38"/>
      <c r="F39" s="38"/>
      <c r="G39" s="39"/>
    </row>
    <row r="40" spans="1:8" ht="13.5" thickBot="1" x14ac:dyDescent="0.25">
      <c r="A40" s="6"/>
      <c r="B40" s="37"/>
      <c r="C40" s="38"/>
      <c r="D40" s="38"/>
      <c r="E40" s="38"/>
      <c r="F40" s="38"/>
      <c r="G40" s="39"/>
    </row>
    <row r="41" spans="1:8" x14ac:dyDescent="0.2">
      <c r="A41" s="8"/>
      <c r="B41" s="37"/>
      <c r="C41" s="38"/>
      <c r="D41" s="38"/>
      <c r="E41" s="38"/>
      <c r="F41" s="38"/>
      <c r="G41" s="39"/>
    </row>
    <row r="42" spans="1:8" x14ac:dyDescent="0.2">
      <c r="A42" s="8"/>
      <c r="B42" s="37"/>
      <c r="C42" s="38"/>
      <c r="D42" s="38"/>
      <c r="E42" s="38"/>
      <c r="F42" s="38"/>
      <c r="G42" s="39"/>
    </row>
    <row r="43" spans="1:8" x14ac:dyDescent="0.2">
      <c r="A43" s="8"/>
      <c r="B43" s="37"/>
      <c r="C43" s="38"/>
      <c r="D43" s="38"/>
      <c r="E43" s="38"/>
      <c r="F43" s="38"/>
      <c r="G43" s="39"/>
    </row>
    <row r="44" spans="1:8" x14ac:dyDescent="0.2">
      <c r="A44" s="8"/>
      <c r="B44" s="37"/>
      <c r="C44" s="38"/>
      <c r="D44" s="38"/>
      <c r="E44" s="38"/>
      <c r="F44" s="38"/>
      <c r="G44" s="39"/>
    </row>
    <row r="45" spans="1:8" x14ac:dyDescent="0.2">
      <c r="A45" s="8"/>
      <c r="B45" s="37"/>
      <c r="C45" s="38"/>
      <c r="D45" s="38"/>
      <c r="E45" s="38"/>
      <c r="F45" s="38"/>
      <c r="G45" s="39"/>
    </row>
    <row r="46" spans="1:8" x14ac:dyDescent="0.2">
      <c r="A46" s="8"/>
      <c r="B46" s="37"/>
      <c r="C46" s="38"/>
      <c r="D46" s="38"/>
      <c r="E46" s="38"/>
      <c r="F46" s="38"/>
      <c r="G46" s="39"/>
      <c r="H46" s="29"/>
    </row>
    <row r="47" spans="1:8" x14ac:dyDescent="0.2">
      <c r="A47" s="8"/>
      <c r="B47" s="37"/>
      <c r="C47" s="38"/>
      <c r="D47" s="38"/>
      <c r="E47" s="38"/>
      <c r="F47" s="38"/>
      <c r="G47" s="39"/>
    </row>
    <row r="48" spans="1:8" x14ac:dyDescent="0.2">
      <c r="A48" s="8"/>
      <c r="B48" s="37"/>
      <c r="C48" s="38"/>
      <c r="D48" s="38"/>
      <c r="E48" s="38"/>
      <c r="F48" s="38"/>
      <c r="G48" s="39"/>
    </row>
    <row r="49" spans="1:7" ht="13.5" thickBot="1" x14ac:dyDescent="0.25">
      <c r="A49" s="8"/>
      <c r="B49" s="40"/>
      <c r="C49" s="40"/>
      <c r="D49" s="40"/>
      <c r="E49" s="40"/>
      <c r="F49" s="40"/>
      <c r="G49" s="41"/>
    </row>
    <row r="50" spans="1:7" x14ac:dyDescent="0.2">
      <c r="A50" s="32"/>
      <c r="B50" s="30"/>
      <c r="C50" s="29"/>
      <c r="D50" s="31"/>
      <c r="E50" s="29"/>
      <c r="F50" s="29"/>
      <c r="G50" s="29"/>
    </row>
    <row r="51" spans="1:7" x14ac:dyDescent="0.2">
      <c r="A51" s="32"/>
      <c r="B51" s="30"/>
      <c r="C51" s="29"/>
      <c r="D51" s="42"/>
      <c r="E51" s="29"/>
      <c r="F51" s="29"/>
      <c r="G51" s="29"/>
    </row>
    <row r="52" spans="1:7" x14ac:dyDescent="0.2">
      <c r="A52" s="32"/>
      <c r="B52" s="30"/>
      <c r="C52" s="29"/>
      <c r="D52" s="31"/>
      <c r="E52" s="29"/>
      <c r="F52" s="29"/>
      <c r="G52" s="29"/>
    </row>
    <row r="53" spans="1:7" x14ac:dyDescent="0.2">
      <c r="A53" s="32"/>
      <c r="B53" s="30"/>
      <c r="C53" s="29"/>
      <c r="D53" s="31"/>
      <c r="E53" s="29"/>
      <c r="F53" s="29"/>
      <c r="G53" s="29"/>
    </row>
    <row r="54" spans="1:7" x14ac:dyDescent="0.2">
      <c r="A54" s="32"/>
      <c r="B54" s="30"/>
      <c r="C54" s="29"/>
      <c r="D54" s="42"/>
      <c r="E54" s="29"/>
      <c r="F54" s="29"/>
      <c r="G54" s="29"/>
    </row>
    <row r="55" spans="1:7" x14ac:dyDescent="0.2">
      <c r="A55" s="32"/>
      <c r="B55" s="30"/>
      <c r="C55" s="29"/>
      <c r="D55" s="42"/>
      <c r="E55" s="29"/>
      <c r="F55" s="29"/>
      <c r="G55" s="29"/>
    </row>
    <row r="56" spans="1:7" x14ac:dyDescent="0.2">
      <c r="A56" s="32"/>
      <c r="B56" s="30"/>
      <c r="C56" s="29"/>
      <c r="D56" s="42"/>
      <c r="E56" s="29"/>
      <c r="F56" s="29"/>
      <c r="G56" s="29"/>
    </row>
    <row r="57" spans="1:7" x14ac:dyDescent="0.2">
      <c r="A57" s="32"/>
      <c r="B57" s="30"/>
      <c r="C57" s="29"/>
      <c r="D57" s="31"/>
      <c r="E57" s="29"/>
      <c r="F57" s="29"/>
      <c r="G57" s="29"/>
    </row>
    <row r="58" spans="1:7" x14ac:dyDescent="0.2">
      <c r="A58" s="32"/>
      <c r="B58" s="30"/>
      <c r="C58" s="29"/>
      <c r="D58" s="42"/>
      <c r="E58" s="29"/>
      <c r="F58" s="29"/>
      <c r="G58" s="29"/>
    </row>
    <row r="59" spans="1:7" x14ac:dyDescent="0.2">
      <c r="A59" s="32"/>
      <c r="B59" s="30"/>
      <c r="C59" s="29"/>
      <c r="D59" s="29"/>
      <c r="E59" s="29"/>
      <c r="F59" s="29"/>
      <c r="G59" s="29"/>
    </row>
    <row r="60" spans="1:7" x14ac:dyDescent="0.2">
      <c r="A60" s="32"/>
      <c r="B60" s="29"/>
      <c r="C60" s="29"/>
      <c r="D60" s="29"/>
      <c r="E60" s="29"/>
      <c r="F60" s="29"/>
      <c r="G60" s="29"/>
    </row>
    <row r="61" spans="1:7" x14ac:dyDescent="0.2">
      <c r="A61" s="32"/>
      <c r="B61" s="29"/>
      <c r="C61" s="29"/>
      <c r="D61" s="29"/>
      <c r="E61" s="29"/>
      <c r="F61" s="29"/>
      <c r="G61" s="29"/>
    </row>
    <row r="62" spans="1:7" x14ac:dyDescent="0.2">
      <c r="A62" s="32"/>
      <c r="B62" s="29"/>
      <c r="C62" s="29"/>
      <c r="D62" s="29"/>
      <c r="E62" s="29"/>
      <c r="F62" s="29"/>
      <c r="G62" s="29"/>
    </row>
    <row r="63" spans="1:7" x14ac:dyDescent="0.2">
      <c r="A63" s="8"/>
    </row>
    <row r="64" spans="1:7" x14ac:dyDescent="0.2">
      <c r="A64" s="8"/>
    </row>
    <row r="65" spans="1:1" x14ac:dyDescent="0.2">
      <c r="A65" s="8"/>
    </row>
    <row r="66" spans="1:1" x14ac:dyDescent="0.2">
      <c r="A66" s="8"/>
    </row>
    <row r="67" spans="1:1" x14ac:dyDescent="0.2">
      <c r="A67" s="8"/>
    </row>
    <row r="68" spans="1:1" x14ac:dyDescent="0.2">
      <c r="A68" s="8"/>
    </row>
    <row r="69" spans="1:1" x14ac:dyDescent="0.2">
      <c r="A69" s="8"/>
    </row>
    <row r="70" spans="1:1" x14ac:dyDescent="0.2">
      <c r="A70" s="8"/>
    </row>
    <row r="71" spans="1:1" x14ac:dyDescent="0.2">
      <c r="A71" s="8"/>
    </row>
    <row r="72" spans="1:1" x14ac:dyDescent="0.2">
      <c r="A72" s="8"/>
    </row>
    <row r="73" spans="1:1" x14ac:dyDescent="0.2">
      <c r="A73" s="8"/>
    </row>
    <row r="74" spans="1:1" x14ac:dyDescent="0.2">
      <c r="A74" s="8"/>
    </row>
    <row r="75" spans="1:1" x14ac:dyDescent="0.2">
      <c r="A75" s="8"/>
    </row>
    <row r="76" spans="1:1" x14ac:dyDescent="0.2">
      <c r="A76" s="8"/>
    </row>
    <row r="77" spans="1:1" x14ac:dyDescent="0.2">
      <c r="A77" s="8"/>
    </row>
    <row r="78" spans="1:1" x14ac:dyDescent="0.2">
      <c r="A78" s="8"/>
    </row>
    <row r="79" spans="1:1" x14ac:dyDescent="0.2">
      <c r="A79" s="8"/>
    </row>
    <row r="80" spans="1:1" x14ac:dyDescent="0.2">
      <c r="A80" s="8"/>
    </row>
    <row r="81" spans="1:1" x14ac:dyDescent="0.2">
      <c r="A81" s="8"/>
    </row>
    <row r="82" spans="1:1" x14ac:dyDescent="0.2">
      <c r="A82" s="8"/>
    </row>
    <row r="83" spans="1:1" x14ac:dyDescent="0.2">
      <c r="A83" s="8"/>
    </row>
    <row r="84" spans="1:1" x14ac:dyDescent="0.2">
      <c r="A84" s="8"/>
    </row>
    <row r="85" spans="1:1" x14ac:dyDescent="0.2">
      <c r="A85" s="8"/>
    </row>
    <row r="86" spans="1:1" x14ac:dyDescent="0.2">
      <c r="A86" s="8"/>
    </row>
  </sheetData>
  <customSheetViews>
    <customSheetView guid="{AB11C4E2-D344-413B-90BE-142C56FCF610}" state="hidden">
      <selection activeCell="E17" sqref="E17"/>
      <pageMargins left="0.56999999999999995" right="0.43" top="0.53" bottom="0.62" header="0" footer="0"/>
      <pageSetup orientation="landscape" r:id="rId1"/>
      <headerFooter alignWithMargins="0"/>
    </customSheetView>
    <customSheetView guid="{5B4B215A-BEF8-4606-BAD2-CC1F76A3113C}" state="hidden">
      <selection activeCell="E17" sqref="E17"/>
      <pageMargins left="0.56999999999999995" right="0.43" top="0.53" bottom="0.62" header="0" footer="0"/>
      <pageSetup orientation="landscape" r:id="rId2"/>
      <headerFooter alignWithMargins="0"/>
    </customSheetView>
    <customSheetView guid="{2303B38C-7E86-4405-8750-E3C0D1408889}">
      <selection activeCell="D15" sqref="D15"/>
      <pageMargins left="0.56999999999999995" right="0.43" top="0.53" bottom="0.62" header="0" footer="0"/>
      <pageSetup orientation="landscape" r:id="rId3"/>
      <headerFooter alignWithMargins="0"/>
    </customSheetView>
    <customSheetView guid="{0DA6477F-8024-476B-887E-CBA97BB111E8}" state="hidden">
      <selection activeCell="E17" sqref="E17"/>
      <pageMargins left="0.56999999999999995" right="0.43" top="0.53" bottom="0.62" header="0" footer="0"/>
      <pageSetup orientation="landscape" r:id="rId4"/>
      <headerFooter alignWithMargins="0"/>
    </customSheetView>
    <customSheetView guid="{93E3F420-C415-4B27-A059-5A8F7DCFB319}" state="hidden">
      <selection activeCell="E17" sqref="E17"/>
      <pageMargins left="0.56999999999999995" right="0.43" top="0.53" bottom="0.62" header="0" footer="0"/>
      <pageSetup orientation="landscape" r:id="rId5"/>
      <headerFooter alignWithMargins="0"/>
    </customSheetView>
    <customSheetView guid="{C479FF3D-8620-4676-9F85-F652A590F30E}" state="hidden">
      <selection activeCell="E17" sqref="E17"/>
      <pageMargins left="0.56999999999999995" right="0.43" top="0.53" bottom="0.62" header="0" footer="0"/>
      <pageSetup orientation="landscape" r:id="rId6"/>
      <headerFooter alignWithMargins="0"/>
    </customSheetView>
    <customSheetView guid="{4D1B92CA-0296-4BA5-AF1C-48AF834C52B4}" state="hidden">
      <selection activeCell="E17" sqref="E17"/>
      <pageMargins left="0.56999999999999995" right="0.43" top="0.53" bottom="0.62" header="0" footer="0"/>
      <pageSetup orientation="landscape" r:id="rId7"/>
      <headerFooter alignWithMargins="0"/>
    </customSheetView>
  </customSheetViews>
  <mergeCells count="1">
    <mergeCell ref="A2:G3"/>
  </mergeCells>
  <phoneticPr fontId="5" type="noConversion"/>
  <pageMargins left="0.56999999999999995" right="0.43" top="0.53" bottom="0.62" header="0" footer="0"/>
  <pageSetup orientation="landscape" r:id="rId8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70" zoomScale="110" zoomScaleNormal="110" zoomScaleSheetLayoutView="75" workbookViewId="0">
      <selection activeCell="B27" sqref="B27"/>
    </sheetView>
  </sheetViews>
  <sheetFormatPr baseColWidth="10" defaultColWidth="11.42578125" defaultRowHeight="12.75" x14ac:dyDescent="0.2"/>
  <cols>
    <col min="1" max="1" width="7.5703125" style="608" customWidth="1"/>
    <col min="2" max="2" width="18.7109375" style="608" customWidth="1"/>
    <col min="3" max="3" width="13.5703125" style="608" customWidth="1"/>
    <col min="4" max="4" width="13.85546875" style="608" customWidth="1"/>
    <col min="5" max="5" width="46.85546875" style="608" customWidth="1"/>
    <col min="6" max="6" width="9.28515625" style="608" customWidth="1"/>
    <col min="7" max="7" width="7.7109375" style="608" customWidth="1"/>
    <col min="8" max="8" width="8.7109375" style="608" customWidth="1"/>
    <col min="9" max="9" width="7.85546875" style="608" customWidth="1"/>
    <col min="10" max="10" width="9.7109375" style="608" customWidth="1"/>
    <col min="11" max="17" width="7.7109375" style="608" customWidth="1"/>
    <col min="18" max="16384" width="11.42578125" style="608"/>
  </cols>
  <sheetData>
    <row r="1" spans="1:18" ht="60.75" customHeight="1" thickBot="1" x14ac:dyDescent="0.25">
      <c r="A1" s="607"/>
      <c r="B1" s="365"/>
      <c r="C1" s="365"/>
      <c r="D1" s="365"/>
      <c r="E1" s="365"/>
      <c r="F1" s="12"/>
      <c r="G1" s="229"/>
      <c r="H1" s="229"/>
      <c r="I1" s="229"/>
      <c r="J1" s="365"/>
      <c r="K1" s="365"/>
      <c r="M1" s="607"/>
      <c r="N1" s="607"/>
    </row>
    <row r="2" spans="1:18" ht="17.25" thickTop="1" thickBot="1" x14ac:dyDescent="0.3">
      <c r="A2" s="607"/>
      <c r="B2" s="12"/>
      <c r="C2" s="609"/>
      <c r="D2" s="609"/>
      <c r="E2" s="609"/>
      <c r="F2" s="609"/>
      <c r="G2" s="365"/>
      <c r="H2" s="76" t="s">
        <v>16</v>
      </c>
      <c r="I2" s="77"/>
      <c r="J2" s="81"/>
      <c r="K2" s="609"/>
      <c r="L2" s="607"/>
      <c r="M2" s="607"/>
      <c r="N2" s="607"/>
    </row>
    <row r="3" spans="1:18" ht="17.25" thickTop="1" thickBot="1" x14ac:dyDescent="0.3">
      <c r="A3" s="607"/>
      <c r="B3" s="609"/>
      <c r="C3" s="609"/>
      <c r="D3" s="12"/>
      <c r="E3" s="12"/>
      <c r="F3" s="12"/>
      <c r="G3" s="365"/>
      <c r="H3" s="78" t="s">
        <v>17</v>
      </c>
      <c r="I3" s="610"/>
      <c r="J3" s="81" t="s">
        <v>255</v>
      </c>
      <c r="K3" s="609"/>
      <c r="L3" s="607"/>
      <c r="M3" s="611"/>
      <c r="N3" s="611"/>
    </row>
    <row r="4" spans="1:18" ht="12" customHeight="1" thickTop="1" thickBot="1" x14ac:dyDescent="0.25">
      <c r="A4" s="607"/>
      <c r="B4" s="609"/>
      <c r="C4" s="609"/>
      <c r="D4" s="609"/>
      <c r="E4" s="612"/>
      <c r="F4" s="613"/>
      <c r="G4" s="612"/>
      <c r="H4" s="612"/>
      <c r="I4" s="612"/>
      <c r="J4" s="612"/>
      <c r="K4" s="612"/>
      <c r="L4" s="611"/>
      <c r="M4" s="611"/>
      <c r="N4" s="611"/>
      <c r="O4" s="614"/>
      <c r="P4" s="614"/>
      <c r="Q4" s="614"/>
      <c r="R4" s="614"/>
    </row>
    <row r="5" spans="1:18" ht="17.25" thickTop="1" thickBot="1" x14ac:dyDescent="0.3">
      <c r="A5" s="607"/>
      <c r="B5" s="76" t="s">
        <v>211</v>
      </c>
      <c r="C5" s="781" t="s">
        <v>329</v>
      </c>
      <c r="D5" s="782"/>
      <c r="E5" s="782"/>
      <c r="F5" s="782"/>
      <c r="G5" s="782"/>
      <c r="H5" s="783"/>
      <c r="I5" s="365"/>
      <c r="J5" s="365"/>
      <c r="K5" s="365"/>
      <c r="L5" s="57"/>
      <c r="M5" s="611"/>
      <c r="N5" s="607"/>
    </row>
    <row r="6" spans="1:18" ht="21" customHeight="1" thickTop="1" thickBot="1" x14ac:dyDescent="0.3">
      <c r="A6" s="607"/>
      <c r="B6" s="76" t="s">
        <v>18</v>
      </c>
      <c r="C6" s="781" t="s">
        <v>330</v>
      </c>
      <c r="D6" s="782"/>
      <c r="E6" s="782"/>
      <c r="F6" s="782"/>
      <c r="G6" s="782"/>
      <c r="H6" s="783"/>
      <c r="I6" s="365"/>
      <c r="J6" s="365"/>
      <c r="K6" s="365"/>
      <c r="L6" s="57"/>
      <c r="M6" s="58"/>
      <c r="N6" s="611"/>
      <c r="O6" s="614"/>
      <c r="P6" s="614"/>
      <c r="Q6" s="614"/>
    </row>
    <row r="7" spans="1:18" ht="19.5" customHeight="1" thickTop="1" thickBot="1" x14ac:dyDescent="0.3">
      <c r="A7" s="607"/>
      <c r="B7" s="80" t="s">
        <v>19</v>
      </c>
      <c r="C7" s="784" t="s">
        <v>331</v>
      </c>
      <c r="D7" s="785"/>
      <c r="E7" s="82"/>
      <c r="F7" s="83"/>
      <c r="G7" s="83"/>
      <c r="H7" s="82"/>
      <c r="I7" s="365"/>
      <c r="J7" s="365"/>
      <c r="K7" s="365"/>
      <c r="L7" s="58"/>
      <c r="M7" s="607"/>
      <c r="N7" s="607"/>
    </row>
    <row r="8" spans="1:18" ht="6.75" customHeight="1" thickTop="1" thickBot="1" x14ac:dyDescent="0.25">
      <c r="B8" s="609"/>
      <c r="C8" s="609"/>
      <c r="D8" s="609"/>
      <c r="E8" s="609"/>
      <c r="F8" s="609"/>
      <c r="G8" s="609"/>
      <c r="H8" s="615"/>
      <c r="I8" s="609"/>
      <c r="J8" s="609"/>
      <c r="K8" s="609"/>
      <c r="L8" s="607"/>
    </row>
    <row r="9" spans="1:18" ht="14.25" customHeight="1" thickTop="1" thickBot="1" x14ac:dyDescent="0.25">
      <c r="B9" s="365"/>
      <c r="C9" s="786" t="s">
        <v>63</v>
      </c>
      <c r="D9" s="786"/>
      <c r="E9" s="786"/>
      <c r="F9" s="787" t="s">
        <v>32</v>
      </c>
      <c r="G9" s="788"/>
      <c r="H9" s="787" t="s">
        <v>0</v>
      </c>
      <c r="I9" s="788"/>
      <c r="J9" s="365"/>
      <c r="K9" s="365"/>
    </row>
    <row r="10" spans="1:18" ht="14.25" customHeight="1" thickTop="1" thickBot="1" x14ac:dyDescent="0.25">
      <c r="B10" s="365"/>
      <c r="C10" s="786"/>
      <c r="D10" s="786"/>
      <c r="E10" s="786"/>
      <c r="F10" s="789">
        <v>18</v>
      </c>
      <c r="G10" s="789"/>
      <c r="H10" s="790">
        <f>SUM(F10:G11)</f>
        <v>18</v>
      </c>
      <c r="I10" s="790"/>
      <c r="J10" s="365"/>
      <c r="K10" s="365"/>
    </row>
    <row r="11" spans="1:18" ht="14.25" customHeight="1" thickTop="1" thickBot="1" x14ac:dyDescent="0.25">
      <c r="B11" s="365"/>
      <c r="C11" s="786"/>
      <c r="D11" s="786"/>
      <c r="E11" s="786"/>
      <c r="F11" s="789"/>
      <c r="G11" s="789"/>
      <c r="H11" s="790"/>
      <c r="I11" s="790"/>
      <c r="J11" s="365"/>
      <c r="K11" s="365"/>
    </row>
    <row r="12" spans="1:18" ht="4.5" customHeight="1" thickTop="1" thickBot="1" x14ac:dyDescent="0.25">
      <c r="B12" s="365"/>
      <c r="C12" s="616"/>
      <c r="D12" s="616"/>
      <c r="E12" s="616"/>
      <c r="F12" s="616"/>
      <c r="G12" s="616"/>
      <c r="H12" s="616"/>
      <c r="I12" s="616"/>
      <c r="J12" s="616"/>
      <c r="K12" s="616"/>
      <c r="L12" s="617"/>
    </row>
    <row r="13" spans="1:18" ht="12.75" customHeight="1" thickTop="1" thickBot="1" x14ac:dyDescent="0.25">
      <c r="B13" s="365"/>
      <c r="C13" s="760" t="s">
        <v>64</v>
      </c>
      <c r="D13" s="761"/>
      <c r="E13" s="761"/>
      <c r="F13" s="761"/>
      <c r="G13" s="762"/>
      <c r="H13" s="769" t="s">
        <v>0</v>
      </c>
      <c r="I13" s="770"/>
      <c r="J13" s="771" t="s">
        <v>12</v>
      </c>
      <c r="K13" s="772"/>
    </row>
    <row r="14" spans="1:18" ht="12.75" customHeight="1" thickTop="1" thickBot="1" x14ac:dyDescent="0.25">
      <c r="B14" s="365"/>
      <c r="C14" s="763"/>
      <c r="D14" s="764"/>
      <c r="E14" s="764"/>
      <c r="F14" s="764"/>
      <c r="G14" s="765"/>
      <c r="H14" s="744" t="s">
        <v>1</v>
      </c>
      <c r="I14" s="744" t="s">
        <v>2</v>
      </c>
      <c r="J14" s="773"/>
      <c r="K14" s="774"/>
    </row>
    <row r="15" spans="1:18" ht="14.1" customHeight="1" thickTop="1" thickBot="1" x14ac:dyDescent="0.25">
      <c r="B15" s="365"/>
      <c r="C15" s="766"/>
      <c r="D15" s="767"/>
      <c r="E15" s="767"/>
      <c r="F15" s="767"/>
      <c r="G15" s="768"/>
      <c r="H15" s="743">
        <f>SUM(H16:H17)</f>
        <v>1</v>
      </c>
      <c r="I15" s="743">
        <f>SUM(I16:I17)</f>
        <v>0</v>
      </c>
      <c r="J15" s="775">
        <f>H15+I15</f>
        <v>1</v>
      </c>
      <c r="K15" s="775"/>
      <c r="M15" s="608" t="s">
        <v>9</v>
      </c>
    </row>
    <row r="16" spans="1:18" ht="14.1" customHeight="1" thickTop="1" thickBot="1" x14ac:dyDescent="0.25">
      <c r="B16" s="365"/>
      <c r="C16" s="776" t="s">
        <v>15</v>
      </c>
      <c r="D16" s="777"/>
      <c r="E16" s="777"/>
      <c r="F16" s="777"/>
      <c r="G16" s="778"/>
      <c r="H16" s="84">
        <v>1</v>
      </c>
      <c r="I16" s="84"/>
      <c r="J16" s="779">
        <f>(H16+I16)</f>
        <v>1</v>
      </c>
      <c r="K16" s="780"/>
    </row>
    <row r="17" spans="2:15" ht="14.1" customHeight="1" thickTop="1" thickBot="1" x14ac:dyDescent="0.25">
      <c r="B17" s="365"/>
      <c r="C17" s="776" t="s">
        <v>212</v>
      </c>
      <c r="D17" s="777"/>
      <c r="E17" s="777"/>
      <c r="F17" s="777"/>
      <c r="G17" s="777"/>
      <c r="H17" s="84"/>
      <c r="I17" s="84"/>
      <c r="J17" s="807">
        <f>(H17+I17)</f>
        <v>0</v>
      </c>
      <c r="K17" s="807"/>
    </row>
    <row r="18" spans="2:15" ht="12.75" customHeight="1" thickTop="1" thickBot="1" x14ac:dyDescent="0.25">
      <c r="B18" s="365"/>
      <c r="C18" s="136" t="s">
        <v>9</v>
      </c>
      <c r="D18" s="135"/>
      <c r="E18" s="134"/>
      <c r="F18" s="618"/>
      <c r="G18" s="618"/>
      <c r="H18" s="618"/>
      <c r="I18" s="619"/>
      <c r="J18" s="620"/>
      <c r="K18" s="365"/>
    </row>
    <row r="19" spans="2:15" ht="18" customHeight="1" thickTop="1" thickBot="1" x14ac:dyDescent="0.25">
      <c r="B19" s="365"/>
      <c r="C19" s="89"/>
      <c r="D19" s="90"/>
      <c r="E19" s="90"/>
      <c r="F19" s="787" t="s">
        <v>62</v>
      </c>
      <c r="G19" s="787"/>
      <c r="H19" s="787"/>
      <c r="I19" s="769"/>
      <c r="J19" s="744" t="s">
        <v>0</v>
      </c>
      <c r="K19" s="365"/>
    </row>
    <row r="20" spans="2:15" ht="20.100000000000001" customHeight="1" thickTop="1" thickBot="1" x14ac:dyDescent="0.25">
      <c r="B20" s="365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621"/>
      <c r="K20" s="365"/>
    </row>
    <row r="21" spans="2:15" ht="18" customHeight="1" thickTop="1" thickBot="1" x14ac:dyDescent="0.25">
      <c r="B21" s="365"/>
      <c r="C21" s="93"/>
      <c r="D21" s="94"/>
      <c r="E21" s="94"/>
      <c r="F21" s="808">
        <f>(J23+J28+J35+J38+J59+J60+J61+J63)</f>
        <v>1</v>
      </c>
      <c r="G21" s="808"/>
      <c r="H21" s="808"/>
      <c r="I21" s="809"/>
      <c r="J21" s="810">
        <f>(J23+J28+J34+J38+J43+J55+J70+J72+J78)</f>
        <v>3</v>
      </c>
      <c r="K21" s="365"/>
    </row>
    <row r="22" spans="2:15" ht="15.75" thickTop="1" thickBot="1" x14ac:dyDescent="0.25">
      <c r="B22" s="365"/>
      <c r="C22" s="622"/>
      <c r="D22" s="96"/>
      <c r="E22" s="96"/>
      <c r="F22" s="97">
        <f>(F23+F28+F34+F38+F43+F55+F70+F72+F77+F78)</f>
        <v>3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10"/>
      <c r="K22" s="365"/>
    </row>
    <row r="23" spans="2:15" ht="17.25" thickTop="1" thickBot="1" x14ac:dyDescent="0.3">
      <c r="B23" s="365"/>
      <c r="C23" s="623"/>
      <c r="D23" s="811" t="s">
        <v>66</v>
      </c>
      <c r="E23" s="812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65"/>
    </row>
    <row r="24" spans="2:15" ht="14.25" thickTop="1" thickBot="1" x14ac:dyDescent="0.25">
      <c r="B24" s="365"/>
      <c r="C24" s="623"/>
      <c r="D24" s="624"/>
      <c r="E24" s="625" t="s">
        <v>37</v>
      </c>
      <c r="F24" s="626"/>
      <c r="G24" s="626"/>
      <c r="H24" s="626"/>
      <c r="I24" s="626"/>
      <c r="J24" s="627">
        <f t="shared" si="0"/>
        <v>0</v>
      </c>
      <c r="K24" s="365"/>
    </row>
    <row r="25" spans="2:15" ht="14.25" thickTop="1" thickBot="1" x14ac:dyDescent="0.25">
      <c r="B25" s="365"/>
      <c r="C25" s="623"/>
      <c r="D25" s="624"/>
      <c r="E25" s="625" t="s">
        <v>24</v>
      </c>
      <c r="F25" s="626"/>
      <c r="G25" s="626"/>
      <c r="H25" s="626"/>
      <c r="I25" s="626"/>
      <c r="J25" s="627">
        <f t="shared" si="0"/>
        <v>0</v>
      </c>
      <c r="K25" s="365"/>
    </row>
    <row r="26" spans="2:15" ht="14.25" thickTop="1" thickBot="1" x14ac:dyDescent="0.25">
      <c r="B26" s="365"/>
      <c r="C26" s="623"/>
      <c r="D26" s="624"/>
      <c r="E26" s="625" t="s">
        <v>25</v>
      </c>
      <c r="F26" s="626"/>
      <c r="G26" s="626"/>
      <c r="H26" s="626"/>
      <c r="I26" s="626"/>
      <c r="J26" s="627">
        <f t="shared" si="0"/>
        <v>0</v>
      </c>
      <c r="K26" s="365"/>
    </row>
    <row r="27" spans="2:15" ht="14.25" thickTop="1" thickBot="1" x14ac:dyDescent="0.25">
      <c r="B27" s="365"/>
      <c r="C27" s="623"/>
      <c r="D27" s="624"/>
      <c r="E27" s="625" t="s">
        <v>7</v>
      </c>
      <c r="F27" s="626"/>
      <c r="G27" s="626"/>
      <c r="H27" s="626"/>
      <c r="I27" s="626"/>
      <c r="J27" s="627">
        <f t="shared" si="0"/>
        <v>0</v>
      </c>
      <c r="K27" s="365"/>
    </row>
    <row r="28" spans="2:15" ht="17.25" thickTop="1" thickBot="1" x14ac:dyDescent="0.3">
      <c r="B28" s="365"/>
      <c r="C28" s="623"/>
      <c r="D28" s="749" t="s">
        <v>20</v>
      </c>
      <c r="E28" s="101"/>
      <c r="F28" s="46">
        <f>SUM(F29:F33)</f>
        <v>0</v>
      </c>
      <c r="G28" s="46">
        <f>SUM(G29:G33)</f>
        <v>0</v>
      </c>
      <c r="H28" s="46">
        <f>SUM(H29:H33)</f>
        <v>0</v>
      </c>
      <c r="I28" s="46">
        <f>SUM(I29:I33)</f>
        <v>0</v>
      </c>
      <c r="J28" s="102">
        <f t="shared" si="0"/>
        <v>0</v>
      </c>
      <c r="K28" s="365"/>
      <c r="O28" s="628"/>
    </row>
    <row r="29" spans="2:15" ht="14.25" thickTop="1" thickBot="1" x14ac:dyDescent="0.25">
      <c r="B29" s="365"/>
      <c r="C29" s="623"/>
      <c r="D29" s="624"/>
      <c r="E29" s="625" t="s">
        <v>54</v>
      </c>
      <c r="F29" s="626"/>
      <c r="G29" s="626"/>
      <c r="H29" s="626"/>
      <c r="I29" s="626"/>
      <c r="J29" s="627">
        <f t="shared" si="0"/>
        <v>0</v>
      </c>
      <c r="K29" s="365"/>
    </row>
    <row r="30" spans="2:15" ht="14.25" thickTop="1" thickBot="1" x14ac:dyDescent="0.25">
      <c r="B30" s="365"/>
      <c r="C30" s="623"/>
      <c r="D30" s="624"/>
      <c r="E30" s="625" t="s">
        <v>26</v>
      </c>
      <c r="F30" s="626"/>
      <c r="G30" s="626"/>
      <c r="H30" s="626"/>
      <c r="I30" s="626"/>
      <c r="J30" s="627">
        <f t="shared" si="0"/>
        <v>0</v>
      </c>
      <c r="K30" s="365"/>
    </row>
    <row r="31" spans="2:15" ht="14.25" thickTop="1" thickBot="1" x14ac:dyDescent="0.25">
      <c r="B31" s="365"/>
      <c r="C31" s="623"/>
      <c r="D31" s="624"/>
      <c r="E31" s="625" t="s">
        <v>173</v>
      </c>
      <c r="F31" s="626"/>
      <c r="G31" s="626"/>
      <c r="H31" s="626"/>
      <c r="I31" s="626"/>
      <c r="J31" s="627">
        <f t="shared" si="0"/>
        <v>0</v>
      </c>
      <c r="K31" s="365"/>
    </row>
    <row r="32" spans="2:15" ht="14.25" thickTop="1" thickBot="1" x14ac:dyDescent="0.25">
      <c r="B32" s="365"/>
      <c r="C32" s="623"/>
      <c r="D32" s="624"/>
      <c r="E32" s="625" t="s">
        <v>56</v>
      </c>
      <c r="F32" s="626"/>
      <c r="G32" s="626"/>
      <c r="H32" s="626"/>
      <c r="I32" s="626"/>
      <c r="J32" s="627">
        <f t="shared" si="0"/>
        <v>0</v>
      </c>
      <c r="K32" s="365"/>
    </row>
    <row r="33" spans="2:11" ht="14.25" thickTop="1" thickBot="1" x14ac:dyDescent="0.25">
      <c r="B33" s="365"/>
      <c r="C33" s="623"/>
      <c r="D33" s="624"/>
      <c r="E33" s="625" t="s">
        <v>57</v>
      </c>
      <c r="F33" s="626"/>
      <c r="G33" s="626"/>
      <c r="H33" s="626"/>
      <c r="I33" s="626"/>
      <c r="J33" s="627">
        <f t="shared" si="0"/>
        <v>0</v>
      </c>
      <c r="K33" s="365"/>
    </row>
    <row r="34" spans="2:11" ht="17.25" thickTop="1" thickBot="1" x14ac:dyDescent="0.3">
      <c r="B34" s="365"/>
      <c r="C34" s="623"/>
      <c r="D34" s="791" t="s">
        <v>67</v>
      </c>
      <c r="E34" s="792"/>
      <c r="F34" s="129">
        <f>SUM(F35:F37)</f>
        <v>1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1</v>
      </c>
      <c r="K34" s="365"/>
    </row>
    <row r="35" spans="2:11" ht="14.25" thickTop="1" thickBot="1" x14ac:dyDescent="0.25">
      <c r="B35" s="365"/>
      <c r="C35" s="623"/>
      <c r="D35" s="624"/>
      <c r="E35" s="629" t="s">
        <v>59</v>
      </c>
      <c r="F35" s="630">
        <v>1</v>
      </c>
      <c r="G35" s="630"/>
      <c r="H35" s="630"/>
      <c r="I35" s="630"/>
      <c r="J35" s="631">
        <f t="shared" ref="J35:J54" si="1">SUM(F35:I35)</f>
        <v>1</v>
      </c>
      <c r="K35" s="365"/>
    </row>
    <row r="36" spans="2:11" ht="14.25" thickTop="1" thickBot="1" x14ac:dyDescent="0.25">
      <c r="B36" s="365"/>
      <c r="C36" s="623"/>
      <c r="D36" s="624"/>
      <c r="E36" s="629" t="s">
        <v>60</v>
      </c>
      <c r="F36" s="745"/>
      <c r="G36" s="745"/>
      <c r="H36" s="745"/>
      <c r="I36" s="745"/>
      <c r="J36" s="631">
        <f>SUM(F36:I36)</f>
        <v>0</v>
      </c>
      <c r="K36" s="365"/>
    </row>
    <row r="37" spans="2:11" ht="14.25" thickTop="1" thickBot="1" x14ac:dyDescent="0.25">
      <c r="B37" s="365"/>
      <c r="C37" s="623"/>
      <c r="D37" s="624"/>
      <c r="E37" s="121" t="s">
        <v>58</v>
      </c>
      <c r="F37" s="745"/>
      <c r="G37" s="745"/>
      <c r="H37" s="745"/>
      <c r="I37" s="745"/>
      <c r="J37" s="631">
        <f>SUM(F37:I37)</f>
        <v>0</v>
      </c>
      <c r="K37" s="365"/>
    </row>
    <row r="38" spans="2:11" ht="17.25" thickTop="1" thickBot="1" x14ac:dyDescent="0.3">
      <c r="B38" s="365"/>
      <c r="C38" s="633"/>
      <c r="D38" s="791" t="s">
        <v>61</v>
      </c>
      <c r="E38" s="792"/>
      <c r="F38" s="46">
        <f>SUM(F39:F42)</f>
        <v>0</v>
      </c>
      <c r="G38" s="46">
        <f>SUM(G39:G42)</f>
        <v>0</v>
      </c>
      <c r="H38" s="46">
        <f>SUM(H39:H42)</f>
        <v>0</v>
      </c>
      <c r="I38" s="46">
        <f>SUM(I39:I42)</f>
        <v>0</v>
      </c>
      <c r="J38" s="100">
        <f t="shared" si="1"/>
        <v>0</v>
      </c>
      <c r="K38" s="365"/>
    </row>
    <row r="39" spans="2:11" ht="14.25" thickTop="1" thickBot="1" x14ac:dyDescent="0.25">
      <c r="B39" s="365"/>
      <c r="C39" s="633"/>
      <c r="D39" s="634"/>
      <c r="E39" s="635" t="s">
        <v>6</v>
      </c>
      <c r="F39" s="626"/>
      <c r="G39" s="626"/>
      <c r="H39" s="626"/>
      <c r="I39" s="626"/>
      <c r="J39" s="631">
        <f t="shared" si="1"/>
        <v>0</v>
      </c>
      <c r="K39" s="365"/>
    </row>
    <row r="40" spans="2:11" ht="14.25" thickTop="1" thickBot="1" x14ac:dyDescent="0.25">
      <c r="B40" s="365"/>
      <c r="C40" s="633"/>
      <c r="D40" s="634"/>
      <c r="E40" s="635" t="s">
        <v>113</v>
      </c>
      <c r="F40" s="745"/>
      <c r="G40" s="745"/>
      <c r="H40" s="745"/>
      <c r="I40" s="745"/>
      <c r="J40" s="631">
        <f t="shared" si="1"/>
        <v>0</v>
      </c>
      <c r="K40" s="365"/>
    </row>
    <row r="41" spans="2:11" ht="14.25" thickTop="1" thickBot="1" x14ac:dyDescent="0.25">
      <c r="B41" s="365"/>
      <c r="C41" s="633"/>
      <c r="D41" s="634"/>
      <c r="E41" s="635" t="s">
        <v>68</v>
      </c>
      <c r="F41" s="745"/>
      <c r="G41" s="745"/>
      <c r="H41" s="745"/>
      <c r="I41" s="745"/>
      <c r="J41" s="631">
        <f t="shared" si="1"/>
        <v>0</v>
      </c>
      <c r="K41" s="365"/>
    </row>
    <row r="42" spans="2:11" ht="14.25" thickTop="1" thickBot="1" x14ac:dyDescent="0.25">
      <c r="B42" s="365"/>
      <c r="C42" s="633"/>
      <c r="D42" s="634"/>
      <c r="E42" s="121" t="s">
        <v>122</v>
      </c>
      <c r="F42" s="745"/>
      <c r="G42" s="745"/>
      <c r="H42" s="745"/>
      <c r="I42" s="745"/>
      <c r="J42" s="631">
        <f t="shared" si="1"/>
        <v>0</v>
      </c>
      <c r="K42" s="365"/>
    </row>
    <row r="43" spans="2:11" ht="17.25" thickTop="1" thickBot="1" x14ac:dyDescent="0.25">
      <c r="B43" s="365"/>
      <c r="C43" s="633"/>
      <c r="D43" s="791" t="s">
        <v>69</v>
      </c>
      <c r="E43" s="792"/>
      <c r="F43" s="46">
        <f>SUM(F44:F54)</f>
        <v>0</v>
      </c>
      <c r="G43" s="46">
        <f>SUM(G44:G54)</f>
        <v>0</v>
      </c>
      <c r="H43" s="46">
        <f>SUM(H44:H54)</f>
        <v>0</v>
      </c>
      <c r="I43" s="46">
        <f>SUM(I44:I54)</f>
        <v>0</v>
      </c>
      <c r="J43" s="105">
        <f>SUM(F43:I43)</f>
        <v>0</v>
      </c>
      <c r="K43" s="365"/>
    </row>
    <row r="44" spans="2:11" ht="14.25" customHeight="1" thickTop="1" thickBot="1" x14ac:dyDescent="0.25">
      <c r="B44" s="365"/>
      <c r="C44" s="633"/>
      <c r="D44" s="70"/>
      <c r="E44" s="635" t="s">
        <v>53</v>
      </c>
      <c r="F44" s="745"/>
      <c r="G44" s="745"/>
      <c r="H44" s="745"/>
      <c r="I44" s="745"/>
      <c r="J44" s="631">
        <f>SUM(F44:I44)</f>
        <v>0</v>
      </c>
      <c r="K44" s="365"/>
    </row>
    <row r="45" spans="2:11" ht="14.25" customHeight="1" thickTop="1" thickBot="1" x14ac:dyDescent="0.25">
      <c r="B45" s="365"/>
      <c r="C45" s="633"/>
      <c r="D45" s="70"/>
      <c r="E45" s="635" t="s">
        <v>38</v>
      </c>
      <c r="F45" s="745"/>
      <c r="G45" s="745"/>
      <c r="H45" s="745"/>
      <c r="I45" s="745"/>
      <c r="J45" s="631">
        <f t="shared" si="1"/>
        <v>0</v>
      </c>
      <c r="K45" s="365"/>
    </row>
    <row r="46" spans="2:11" ht="14.25" customHeight="1" thickTop="1" thickBot="1" x14ac:dyDescent="0.25">
      <c r="B46" s="365"/>
      <c r="C46" s="633"/>
      <c r="D46" s="634"/>
      <c r="E46" s="636" t="s">
        <v>130</v>
      </c>
      <c r="F46" s="745"/>
      <c r="G46" s="745"/>
      <c r="H46" s="745"/>
      <c r="I46" s="745"/>
      <c r="J46" s="631">
        <f>SUM(F46:I46)</f>
        <v>0</v>
      </c>
      <c r="K46" s="365"/>
    </row>
    <row r="47" spans="2:11" ht="14.25" customHeight="1" thickTop="1" thickBot="1" x14ac:dyDescent="0.25">
      <c r="B47" s="365"/>
      <c r="C47" s="633"/>
      <c r="D47" s="637"/>
      <c r="E47" s="635" t="s">
        <v>48</v>
      </c>
      <c r="F47" s="745"/>
      <c r="G47" s="745"/>
      <c r="H47" s="745"/>
      <c r="I47" s="745"/>
      <c r="J47" s="631">
        <f t="shared" si="1"/>
        <v>0</v>
      </c>
      <c r="K47" s="365"/>
    </row>
    <row r="48" spans="2:11" ht="14.25" customHeight="1" thickTop="1" thickBot="1" x14ac:dyDescent="0.25">
      <c r="B48" s="365"/>
      <c r="C48" s="633"/>
      <c r="D48" s="634"/>
      <c r="E48" s="635" t="s">
        <v>123</v>
      </c>
      <c r="F48" s="745"/>
      <c r="G48" s="745"/>
      <c r="H48" s="745"/>
      <c r="I48" s="745"/>
      <c r="J48" s="638">
        <f t="shared" si="1"/>
        <v>0</v>
      </c>
      <c r="K48" s="365"/>
    </row>
    <row r="49" spans="1:12" ht="14.25" customHeight="1" thickTop="1" thickBot="1" x14ac:dyDescent="0.25">
      <c r="B49" s="365"/>
      <c r="C49" s="633"/>
      <c r="D49" s="639"/>
      <c r="E49" s="635" t="s">
        <v>43</v>
      </c>
      <c r="F49" s="745"/>
      <c r="G49" s="745"/>
      <c r="H49" s="745"/>
      <c r="I49" s="745"/>
      <c r="J49" s="638">
        <f t="shared" si="1"/>
        <v>0</v>
      </c>
      <c r="K49" s="365"/>
    </row>
    <row r="50" spans="1:12" ht="14.25" customHeight="1" thickTop="1" thickBot="1" x14ac:dyDescent="0.25">
      <c r="B50" s="365"/>
      <c r="C50" s="633"/>
      <c r="D50" s="639"/>
      <c r="E50" s="635" t="s">
        <v>70</v>
      </c>
      <c r="F50" s="745"/>
      <c r="G50" s="745"/>
      <c r="H50" s="745"/>
      <c r="I50" s="745"/>
      <c r="J50" s="638">
        <f t="shared" si="1"/>
        <v>0</v>
      </c>
      <c r="K50" s="365"/>
    </row>
    <row r="51" spans="1:12" ht="14.25" customHeight="1" thickTop="1" thickBot="1" x14ac:dyDescent="0.25">
      <c r="B51" s="365"/>
      <c r="C51" s="633"/>
      <c r="D51" s="639"/>
      <c r="E51" s="635" t="s">
        <v>71</v>
      </c>
      <c r="F51" s="745"/>
      <c r="G51" s="745"/>
      <c r="H51" s="745"/>
      <c r="I51" s="745"/>
      <c r="J51" s="638">
        <f t="shared" si="1"/>
        <v>0</v>
      </c>
      <c r="K51" s="365"/>
    </row>
    <row r="52" spans="1:12" ht="14.25" customHeight="1" thickTop="1" thickBot="1" x14ac:dyDescent="0.25">
      <c r="B52" s="365"/>
      <c r="C52" s="633"/>
      <c r="D52" s="639"/>
      <c r="E52" s="635" t="s">
        <v>72</v>
      </c>
      <c r="F52" s="745"/>
      <c r="G52" s="745"/>
      <c r="H52" s="745"/>
      <c r="I52" s="745"/>
      <c r="J52" s="638">
        <f t="shared" si="1"/>
        <v>0</v>
      </c>
      <c r="K52" s="365"/>
    </row>
    <row r="53" spans="1:12" ht="14.25" customHeight="1" thickTop="1" thickBot="1" x14ac:dyDescent="0.25">
      <c r="A53" s="72"/>
      <c r="B53" s="365"/>
      <c r="C53" s="633"/>
      <c r="D53" s="639"/>
      <c r="E53" s="124" t="s">
        <v>114</v>
      </c>
      <c r="F53" s="745"/>
      <c r="G53" s="745"/>
      <c r="H53" s="745"/>
      <c r="I53" s="745"/>
      <c r="J53" s="638">
        <f t="shared" si="1"/>
        <v>0</v>
      </c>
      <c r="K53" s="365"/>
    </row>
    <row r="54" spans="1:12" ht="14.25" customHeight="1" thickTop="1" thickBot="1" x14ac:dyDescent="0.25">
      <c r="B54" s="365"/>
      <c r="C54" s="633"/>
      <c r="D54" s="640"/>
      <c r="E54" s="635" t="s">
        <v>73</v>
      </c>
      <c r="F54" s="745"/>
      <c r="G54" s="745"/>
      <c r="H54" s="745"/>
      <c r="I54" s="745"/>
      <c r="J54" s="638">
        <f t="shared" si="1"/>
        <v>0</v>
      </c>
      <c r="K54" s="365"/>
    </row>
    <row r="55" spans="1:12" ht="17.25" thickTop="1" thickBot="1" x14ac:dyDescent="0.25">
      <c r="B55" s="365"/>
      <c r="C55" s="633"/>
      <c r="D55" s="793" t="s">
        <v>112</v>
      </c>
      <c r="E55" s="794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65"/>
      <c r="L55" s="614"/>
    </row>
    <row r="56" spans="1:12" ht="14.25" customHeight="1" thickTop="1" thickBot="1" x14ac:dyDescent="0.25">
      <c r="B56" s="365"/>
      <c r="C56" s="633"/>
      <c r="D56" s="126"/>
      <c r="E56" s="635" t="s">
        <v>75</v>
      </c>
      <c r="F56" s="745"/>
      <c r="G56" s="745"/>
      <c r="H56" s="745"/>
      <c r="I56" s="745"/>
      <c r="J56" s="106">
        <f>SUM(F56:F56:I56)</f>
        <v>0</v>
      </c>
      <c r="K56" s="365"/>
    </row>
    <row r="57" spans="1:12" ht="14.25" customHeight="1" thickTop="1" thickBot="1" x14ac:dyDescent="0.25">
      <c r="B57" s="365"/>
      <c r="C57" s="633"/>
      <c r="D57" s="70"/>
      <c r="E57" s="635" t="s">
        <v>76</v>
      </c>
      <c r="F57" s="745"/>
      <c r="G57" s="745"/>
      <c r="H57" s="745"/>
      <c r="I57" s="745"/>
      <c r="J57" s="106">
        <f>(I57+H57+G57+F57)</f>
        <v>0</v>
      </c>
      <c r="K57" s="365"/>
    </row>
    <row r="58" spans="1:12" ht="14.25" customHeight="1" thickTop="1" thickBot="1" x14ac:dyDescent="0.25">
      <c r="B58" s="365"/>
      <c r="C58" s="633"/>
      <c r="D58" s="70"/>
      <c r="E58" s="635" t="s">
        <v>38</v>
      </c>
      <c r="F58" s="745"/>
      <c r="G58" s="745"/>
      <c r="H58" s="745"/>
      <c r="I58" s="745"/>
      <c r="J58" s="106">
        <f>(I58+H58+G58+F58)</f>
        <v>0</v>
      </c>
      <c r="K58" s="365"/>
    </row>
    <row r="59" spans="1:12" ht="14.25" customHeight="1" thickTop="1" thickBot="1" x14ac:dyDescent="0.25">
      <c r="B59" s="365"/>
      <c r="C59" s="633"/>
      <c r="D59" s="70"/>
      <c r="E59" s="635" t="s">
        <v>52</v>
      </c>
      <c r="F59" s="745"/>
      <c r="G59" s="745"/>
      <c r="H59" s="745"/>
      <c r="I59" s="745"/>
      <c r="J59" s="106">
        <f>(I59+H59+G59+F59)</f>
        <v>0</v>
      </c>
      <c r="K59" s="365"/>
    </row>
    <row r="60" spans="1:12" ht="14.25" customHeight="1" thickTop="1" thickBot="1" x14ac:dyDescent="0.25">
      <c r="B60" s="365"/>
      <c r="C60" s="633"/>
      <c r="D60" s="127"/>
      <c r="E60" s="635" t="s">
        <v>74</v>
      </c>
      <c r="F60" s="745"/>
      <c r="G60" s="745"/>
      <c r="H60" s="745"/>
      <c r="I60" s="745"/>
      <c r="J60" s="106">
        <f>SUM(F60:F60:I60)</f>
        <v>0</v>
      </c>
      <c r="K60" s="365"/>
    </row>
    <row r="61" spans="1:12" ht="14.25" customHeight="1" thickTop="1" thickBot="1" x14ac:dyDescent="0.25">
      <c r="B61" s="365"/>
      <c r="C61" s="633"/>
      <c r="D61" s="127"/>
      <c r="E61" s="641" t="s">
        <v>156</v>
      </c>
      <c r="F61" s="745"/>
      <c r="G61" s="745"/>
      <c r="H61" s="745"/>
      <c r="I61" s="745"/>
      <c r="J61" s="106">
        <f>SUM(F61:F61:I61)</f>
        <v>0</v>
      </c>
      <c r="K61" s="365"/>
    </row>
    <row r="62" spans="1:12" ht="14.25" customHeight="1" thickTop="1" thickBot="1" x14ac:dyDescent="0.25">
      <c r="B62" s="365"/>
      <c r="C62" s="633"/>
      <c r="D62" s="127"/>
      <c r="E62" s="635" t="s">
        <v>51</v>
      </c>
      <c r="F62" s="745"/>
      <c r="G62" s="745"/>
      <c r="H62" s="745"/>
      <c r="I62" s="745"/>
      <c r="J62" s="106">
        <f>SUM(F62:F62:I62)</f>
        <v>0</v>
      </c>
      <c r="K62" s="365"/>
    </row>
    <row r="63" spans="1:12" ht="14.25" customHeight="1" thickTop="1" thickBot="1" x14ac:dyDescent="0.25">
      <c r="B63" s="365"/>
      <c r="C63" s="633"/>
      <c r="D63" s="127"/>
      <c r="E63" s="641" t="s">
        <v>131</v>
      </c>
      <c r="F63" s="745"/>
      <c r="G63" s="745"/>
      <c r="H63" s="745"/>
      <c r="I63" s="745"/>
      <c r="J63" s="106">
        <f>SUM(F63:F63:I63)</f>
        <v>0</v>
      </c>
      <c r="K63" s="365"/>
    </row>
    <row r="64" spans="1:12" ht="14.25" customHeight="1" thickTop="1" thickBot="1" x14ac:dyDescent="0.25">
      <c r="B64" s="365"/>
      <c r="C64" s="633"/>
      <c r="D64" s="70"/>
      <c r="E64" s="641" t="s">
        <v>132</v>
      </c>
      <c r="F64" s="745"/>
      <c r="G64" s="745"/>
      <c r="H64" s="745"/>
      <c r="I64" s="745"/>
      <c r="J64" s="106">
        <f>SUM(F64:F64:I64)</f>
        <v>0</v>
      </c>
      <c r="K64" s="633"/>
    </row>
    <row r="65" spans="2:11" ht="3.75" customHeight="1" thickTop="1" thickBot="1" x14ac:dyDescent="0.25">
      <c r="B65" s="642"/>
      <c r="C65" s="643"/>
      <c r="D65" s="49"/>
      <c r="E65" s="644"/>
      <c r="F65" s="51"/>
      <c r="G65" s="51"/>
      <c r="H65" s="51"/>
      <c r="I65" s="52"/>
      <c r="J65" s="645"/>
      <c r="K65" s="643"/>
    </row>
    <row r="66" spans="2:11" ht="13.5" thickTop="1" x14ac:dyDescent="0.2">
      <c r="B66" s="365"/>
      <c r="C66" s="795" t="s">
        <v>27</v>
      </c>
      <c r="D66" s="796"/>
      <c r="E66" s="796"/>
      <c r="F66" s="796"/>
      <c r="G66" s="796"/>
      <c r="H66" s="796"/>
      <c r="I66" s="797"/>
      <c r="J66" s="804">
        <f>(J71+J73+J74+J75+J79+J80+J81+J82+J84+J86+J37+J48+J50+J51+J54+J56+J57+J58+J62)</f>
        <v>1</v>
      </c>
      <c r="K66" s="365"/>
    </row>
    <row r="67" spans="2:11" x14ac:dyDescent="0.2">
      <c r="B67" s="365"/>
      <c r="C67" s="798"/>
      <c r="D67" s="799"/>
      <c r="E67" s="799"/>
      <c r="F67" s="799"/>
      <c r="G67" s="799"/>
      <c r="H67" s="799"/>
      <c r="I67" s="800"/>
      <c r="J67" s="805"/>
      <c r="K67" s="365"/>
    </row>
    <row r="68" spans="2:11" ht="13.5" thickBot="1" x14ac:dyDescent="0.25">
      <c r="B68" s="365"/>
      <c r="C68" s="801"/>
      <c r="D68" s="802"/>
      <c r="E68" s="802"/>
      <c r="F68" s="802"/>
      <c r="G68" s="802"/>
      <c r="H68" s="802"/>
      <c r="I68" s="803"/>
      <c r="J68" s="806"/>
      <c r="K68" s="633"/>
    </row>
    <row r="69" spans="2:11" ht="14.25" customHeight="1" thickTop="1" thickBot="1" x14ac:dyDescent="0.25">
      <c r="B69" s="646"/>
      <c r="C69" s="16"/>
      <c r="D69" s="16"/>
      <c r="E69" s="16"/>
      <c r="F69" s="647"/>
      <c r="G69" s="647"/>
      <c r="H69" s="647"/>
      <c r="I69" s="648"/>
      <c r="J69" s="649"/>
      <c r="K69" s="365"/>
    </row>
    <row r="70" spans="2:11" ht="15.95" customHeight="1" thickTop="1" thickBot="1" x14ac:dyDescent="0.25">
      <c r="B70" s="646"/>
      <c r="C70" s="16"/>
      <c r="D70" s="791" t="s">
        <v>133</v>
      </c>
      <c r="E70" s="792"/>
      <c r="F70" s="46">
        <f>(F71)</f>
        <v>0</v>
      </c>
      <c r="G70" s="46">
        <f>(G71)</f>
        <v>0</v>
      </c>
      <c r="H70" s="46">
        <f>(H71)</f>
        <v>0</v>
      </c>
      <c r="I70" s="46">
        <f>(I71)</f>
        <v>0</v>
      </c>
      <c r="J70" s="46">
        <f>SUM(F70:I70)</f>
        <v>0</v>
      </c>
      <c r="K70" s="365"/>
    </row>
    <row r="71" spans="2:11" ht="14.25" customHeight="1" thickTop="1" thickBot="1" x14ac:dyDescent="0.25">
      <c r="B71" s="646"/>
      <c r="C71" s="16"/>
      <c r="D71" s="634"/>
      <c r="E71" s="650" t="s">
        <v>117</v>
      </c>
      <c r="F71" s="745"/>
      <c r="G71" s="745"/>
      <c r="H71" s="745"/>
      <c r="I71" s="745"/>
      <c r="J71" s="638">
        <f>SUM(F71:I71)</f>
        <v>0</v>
      </c>
      <c r="K71" s="365"/>
    </row>
    <row r="72" spans="2:11" ht="14.25" customHeight="1" thickTop="1" thickBot="1" x14ac:dyDescent="0.25">
      <c r="B72" s="365"/>
      <c r="C72" s="651"/>
      <c r="D72" s="791" t="s">
        <v>134</v>
      </c>
      <c r="E72" s="792"/>
      <c r="F72" s="46">
        <f>SUM(F73:F75)</f>
        <v>0</v>
      </c>
      <c r="G72" s="46">
        <f>SUM(G73:G75)</f>
        <v>0</v>
      </c>
      <c r="H72" s="46">
        <f>SUM(H73:H75)</f>
        <v>0</v>
      </c>
      <c r="I72" s="46">
        <f>SUM(I73:I75)</f>
        <v>0</v>
      </c>
      <c r="J72" s="46">
        <f t="shared" ref="J72:J86" si="2">SUM(F72:I72)</f>
        <v>0</v>
      </c>
      <c r="K72" s="365"/>
    </row>
    <row r="73" spans="2:11" ht="14.25" thickTop="1" thickBot="1" x14ac:dyDescent="0.25">
      <c r="B73" s="365"/>
      <c r="C73" s="651"/>
      <c r="D73" s="634"/>
      <c r="E73" s="650" t="s">
        <v>28</v>
      </c>
      <c r="F73" s="745"/>
      <c r="G73" s="745"/>
      <c r="H73" s="745"/>
      <c r="I73" s="745"/>
      <c r="J73" s="638">
        <f t="shared" si="2"/>
        <v>0</v>
      </c>
      <c r="K73" s="365"/>
    </row>
    <row r="74" spans="2:11" ht="14.25" thickTop="1" thickBot="1" x14ac:dyDescent="0.25">
      <c r="B74" s="365"/>
      <c r="C74" s="651"/>
      <c r="D74" s="634"/>
      <c r="E74" s="652" t="s">
        <v>77</v>
      </c>
      <c r="F74" s="745"/>
      <c r="G74" s="745"/>
      <c r="H74" s="745"/>
      <c r="I74" s="745"/>
      <c r="J74" s="638">
        <f t="shared" si="2"/>
        <v>0</v>
      </c>
      <c r="K74" s="365"/>
    </row>
    <row r="75" spans="2:11" ht="14.25" thickTop="1" thickBot="1" x14ac:dyDescent="0.25">
      <c r="B75" s="365"/>
      <c r="C75" s="651"/>
      <c r="D75" s="637"/>
      <c r="E75" s="653" t="s">
        <v>174</v>
      </c>
      <c r="F75" s="745"/>
      <c r="G75" s="745"/>
      <c r="H75" s="745"/>
      <c r="I75" s="745"/>
      <c r="J75" s="649">
        <f t="shared" si="2"/>
        <v>0</v>
      </c>
      <c r="K75" s="365"/>
    </row>
    <row r="76" spans="2:11" ht="35.25" customHeight="1" thickTop="1" thickBot="1" x14ac:dyDescent="0.3">
      <c r="B76" s="365"/>
      <c r="C76" s="818" t="s">
        <v>49</v>
      </c>
      <c r="D76" s="819"/>
      <c r="E76" s="819"/>
      <c r="F76" s="819"/>
      <c r="G76" s="819"/>
      <c r="H76" s="819"/>
      <c r="I76" s="820"/>
      <c r="J76" s="202">
        <f>(H247-J66)</f>
        <v>17</v>
      </c>
      <c r="K76" s="365"/>
    </row>
    <row r="77" spans="2:11" ht="17.25" thickTop="1" thickBot="1" x14ac:dyDescent="0.3">
      <c r="B77" s="365"/>
      <c r="C77" s="616"/>
      <c r="D77" s="821" t="s">
        <v>136</v>
      </c>
      <c r="E77" s="822"/>
      <c r="F77" s="742"/>
      <c r="G77" s="742"/>
      <c r="H77" s="742"/>
      <c r="I77" s="742"/>
      <c r="J77" s="225">
        <f>SUM(F77:I77)</f>
        <v>0</v>
      </c>
      <c r="K77" s="365"/>
    </row>
    <row r="78" spans="2:11" ht="17.25" thickTop="1" thickBot="1" x14ac:dyDescent="0.3">
      <c r="B78" s="365"/>
      <c r="C78" s="616"/>
      <c r="D78" s="821" t="s">
        <v>135</v>
      </c>
      <c r="E78" s="822"/>
      <c r="F78" s="117">
        <f>(F79+F80+F81+F82+F83+F84+F85+F86)</f>
        <v>2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6">
        <f>SUM(F78:I78)</f>
        <v>2</v>
      </c>
      <c r="K78" s="365"/>
    </row>
    <row r="79" spans="2:11" ht="14.25" customHeight="1" thickTop="1" thickBot="1" x14ac:dyDescent="0.25">
      <c r="B79" s="365"/>
      <c r="C79" s="616"/>
      <c r="D79" s="634"/>
      <c r="E79" s="650" t="s">
        <v>39</v>
      </c>
      <c r="F79" s="742"/>
      <c r="G79" s="742"/>
      <c r="H79" s="742"/>
      <c r="I79" s="742"/>
      <c r="J79" s="655">
        <f t="shared" si="2"/>
        <v>0</v>
      </c>
      <c r="K79" s="365"/>
    </row>
    <row r="80" spans="2:11" ht="14.25" customHeight="1" thickTop="1" thickBot="1" x14ac:dyDescent="0.25">
      <c r="B80" s="365"/>
      <c r="C80" s="616"/>
      <c r="D80" s="634"/>
      <c r="E80" s="652" t="s">
        <v>78</v>
      </c>
      <c r="F80" s="742">
        <v>1</v>
      </c>
      <c r="G80" s="742"/>
      <c r="H80" s="742"/>
      <c r="I80" s="742"/>
      <c r="J80" s="656">
        <f>SUM(F80:I80)</f>
        <v>1</v>
      </c>
      <c r="K80" s="365"/>
    </row>
    <row r="81" spans="2:12" ht="14.25" customHeight="1" thickTop="1" thickBot="1" x14ac:dyDescent="0.25">
      <c r="B81" s="365"/>
      <c r="C81" s="616"/>
      <c r="D81" s="634"/>
      <c r="E81" s="652" t="s">
        <v>79</v>
      </c>
      <c r="F81" s="742"/>
      <c r="G81" s="742"/>
      <c r="H81" s="742"/>
      <c r="I81" s="742"/>
      <c r="J81" s="656">
        <f t="shared" si="2"/>
        <v>0</v>
      </c>
      <c r="K81" s="365"/>
    </row>
    <row r="82" spans="2:12" ht="14.25" customHeight="1" thickTop="1" thickBot="1" x14ac:dyDescent="0.25">
      <c r="B82" s="365"/>
      <c r="C82" s="616"/>
      <c r="D82" s="634"/>
      <c r="E82" s="652" t="s">
        <v>80</v>
      </c>
      <c r="F82" s="742"/>
      <c r="G82" s="742"/>
      <c r="H82" s="742"/>
      <c r="I82" s="742"/>
      <c r="J82" s="656">
        <f t="shared" si="2"/>
        <v>0</v>
      </c>
      <c r="K82" s="365"/>
    </row>
    <row r="83" spans="2:12" ht="14.25" customHeight="1" thickTop="1" thickBot="1" x14ac:dyDescent="0.25">
      <c r="B83" s="365"/>
      <c r="C83" s="616"/>
      <c r="D83" s="634"/>
      <c r="E83" s="652" t="s">
        <v>81</v>
      </c>
      <c r="F83" s="742"/>
      <c r="G83" s="742"/>
      <c r="H83" s="742"/>
      <c r="I83" s="742"/>
      <c r="J83" s="656">
        <f t="shared" si="2"/>
        <v>0</v>
      </c>
      <c r="K83" s="365"/>
    </row>
    <row r="84" spans="2:12" ht="14.25" customHeight="1" thickTop="1" thickBot="1" x14ac:dyDescent="0.25">
      <c r="B84" s="365"/>
      <c r="C84" s="616"/>
      <c r="D84" s="634"/>
      <c r="E84" s="652" t="s">
        <v>82</v>
      </c>
      <c r="F84" s="742"/>
      <c r="G84" s="742"/>
      <c r="H84" s="742"/>
      <c r="I84" s="742"/>
      <c r="J84" s="656">
        <f t="shared" si="2"/>
        <v>0</v>
      </c>
      <c r="K84" s="365"/>
    </row>
    <row r="85" spans="2:12" ht="14.25" customHeight="1" thickTop="1" thickBot="1" x14ac:dyDescent="0.25">
      <c r="B85" s="365"/>
      <c r="C85" s="616"/>
      <c r="D85" s="634"/>
      <c r="E85" s="652" t="s">
        <v>83</v>
      </c>
      <c r="F85" s="742">
        <v>1</v>
      </c>
      <c r="G85" s="742"/>
      <c r="H85" s="742"/>
      <c r="I85" s="742"/>
      <c r="J85" s="656">
        <f t="shared" si="2"/>
        <v>1</v>
      </c>
      <c r="K85" s="365"/>
    </row>
    <row r="86" spans="2:12" ht="14.25" customHeight="1" thickTop="1" thickBot="1" x14ac:dyDescent="0.25">
      <c r="B86" s="365"/>
      <c r="C86" s="616"/>
      <c r="D86" s="634"/>
      <c r="E86" s="635" t="s">
        <v>41</v>
      </c>
      <c r="F86" s="742"/>
      <c r="G86" s="742"/>
      <c r="H86" s="742"/>
      <c r="I86" s="742"/>
      <c r="J86" s="656">
        <f t="shared" si="2"/>
        <v>0</v>
      </c>
      <c r="K86" s="365"/>
    </row>
    <row r="87" spans="2:12" ht="4.5" customHeight="1" thickTop="1" thickBot="1" x14ac:dyDescent="0.25">
      <c r="B87" s="365"/>
      <c r="C87" s="10" t="s">
        <v>11</v>
      </c>
      <c r="D87" s="633"/>
      <c r="E87" s="365"/>
      <c r="F87" s="616"/>
      <c r="G87" s="616"/>
      <c r="H87" s="616"/>
      <c r="I87" s="616"/>
      <c r="J87" s="616"/>
      <c r="K87" s="616"/>
    </row>
    <row r="88" spans="2:12" ht="14.25" customHeight="1" thickTop="1" thickBot="1" x14ac:dyDescent="0.25">
      <c r="B88" s="365"/>
      <c r="C88" s="795" t="s">
        <v>84</v>
      </c>
      <c r="D88" s="796"/>
      <c r="E88" s="796"/>
      <c r="F88" s="796"/>
      <c r="G88" s="797"/>
      <c r="H88" s="787" t="s">
        <v>0</v>
      </c>
      <c r="I88" s="788"/>
      <c r="J88" s="365"/>
      <c r="K88" s="365"/>
    </row>
    <row r="89" spans="2:12" ht="14.25" customHeight="1" thickTop="1" thickBot="1" x14ac:dyDescent="0.25">
      <c r="B89" s="365"/>
      <c r="C89" s="798"/>
      <c r="D89" s="799"/>
      <c r="E89" s="799"/>
      <c r="F89" s="799"/>
      <c r="G89" s="800"/>
      <c r="H89" s="823">
        <f>SUM(H91:I94)</f>
        <v>0</v>
      </c>
      <c r="I89" s="823"/>
      <c r="J89" s="365"/>
      <c r="K89" s="365"/>
    </row>
    <row r="90" spans="2:12" ht="12.75" customHeight="1" thickTop="1" thickBot="1" x14ac:dyDescent="0.25">
      <c r="B90" s="365"/>
      <c r="C90" s="801"/>
      <c r="D90" s="802"/>
      <c r="E90" s="802"/>
      <c r="F90" s="802"/>
      <c r="G90" s="803"/>
      <c r="H90" s="823"/>
      <c r="I90" s="823"/>
      <c r="J90" s="365"/>
      <c r="K90" s="365"/>
      <c r="L90" s="617"/>
    </row>
    <row r="91" spans="2:12" ht="14.25" customHeight="1" thickTop="1" thickBot="1" x14ac:dyDescent="0.25">
      <c r="B91" s="365"/>
      <c r="C91" s="633"/>
      <c r="D91" s="616"/>
      <c r="E91" s="813" t="s">
        <v>138</v>
      </c>
      <c r="F91" s="814"/>
      <c r="G91" s="741"/>
      <c r="H91" s="815">
        <f>SUM(F91:G91)</f>
        <v>0</v>
      </c>
      <c r="I91" s="815"/>
      <c r="J91" s="365"/>
      <c r="K91" s="616"/>
    </row>
    <row r="92" spans="2:12" ht="14.25" customHeight="1" thickTop="1" thickBot="1" x14ac:dyDescent="0.25">
      <c r="B92" s="365"/>
      <c r="C92" s="633"/>
      <c r="D92" s="616"/>
      <c r="E92" s="746" t="s">
        <v>137</v>
      </c>
      <c r="F92" s="747"/>
      <c r="G92" s="741"/>
      <c r="H92" s="815">
        <f>SUM(F92:G92)</f>
        <v>0</v>
      </c>
      <c r="I92" s="815"/>
      <c r="J92" s="365"/>
      <c r="K92" s="616"/>
    </row>
    <row r="93" spans="2:12" ht="14.25" customHeight="1" thickTop="1" thickBot="1" x14ac:dyDescent="0.25">
      <c r="B93" s="365"/>
      <c r="C93" s="633"/>
      <c r="D93" s="616"/>
      <c r="E93" s="746" t="s">
        <v>139</v>
      </c>
      <c r="F93" s="747"/>
      <c r="G93" s="741"/>
      <c r="H93" s="815">
        <f>SUM(F93:G93)</f>
        <v>0</v>
      </c>
      <c r="I93" s="815"/>
      <c r="J93" s="365"/>
      <c r="K93" s="616"/>
    </row>
    <row r="94" spans="2:12" ht="14.25" customHeight="1" thickTop="1" thickBot="1" x14ac:dyDescent="0.25">
      <c r="B94" s="365"/>
      <c r="C94" s="10" t="s">
        <v>9</v>
      </c>
      <c r="D94" s="365"/>
      <c r="E94" s="816" t="s">
        <v>140</v>
      </c>
      <c r="F94" s="817"/>
      <c r="G94" s="659"/>
      <c r="H94" s="815">
        <f>SUM(F94:G94)</f>
        <v>0</v>
      </c>
      <c r="I94" s="815"/>
      <c r="J94" s="365"/>
      <c r="K94" s="616"/>
    </row>
    <row r="95" spans="2:12" ht="15" customHeight="1" thickTop="1" thickBot="1" x14ac:dyDescent="0.25">
      <c r="B95" s="365"/>
      <c r="C95" s="828" t="s">
        <v>141</v>
      </c>
      <c r="D95" s="829"/>
      <c r="E95" s="829"/>
      <c r="F95" s="829"/>
      <c r="G95" s="829"/>
      <c r="H95" s="830"/>
      <c r="I95" s="837" t="s">
        <v>0</v>
      </c>
      <c r="J95" s="838"/>
      <c r="K95" s="365"/>
      <c r="L95" s="617"/>
    </row>
    <row r="96" spans="2:12" ht="18" customHeight="1" thickTop="1" x14ac:dyDescent="0.2">
      <c r="B96" s="365"/>
      <c r="C96" s="831"/>
      <c r="D96" s="832"/>
      <c r="E96" s="832"/>
      <c r="F96" s="832"/>
      <c r="G96" s="832"/>
      <c r="H96" s="833"/>
      <c r="I96" s="771">
        <f>(I98+I137+I173+I211+I215+I218+I223+I227+I232+I237+I242)</f>
        <v>30</v>
      </c>
      <c r="J96" s="772"/>
      <c r="K96" s="365"/>
      <c r="L96" s="617"/>
    </row>
    <row r="97" spans="2:15" ht="21" customHeight="1" thickBot="1" x14ac:dyDescent="0.25">
      <c r="B97" s="365"/>
      <c r="C97" s="834"/>
      <c r="D97" s="835"/>
      <c r="E97" s="835"/>
      <c r="F97" s="835"/>
      <c r="G97" s="835"/>
      <c r="H97" s="836"/>
      <c r="I97" s="773"/>
      <c r="J97" s="774"/>
      <c r="K97" s="365"/>
      <c r="L97" s="617"/>
    </row>
    <row r="98" spans="2:15" ht="15" customHeight="1" thickTop="1" thickBot="1" x14ac:dyDescent="0.25">
      <c r="B98" s="365"/>
      <c r="C98" s="660"/>
      <c r="D98" s="138">
        <v>7.1</v>
      </c>
      <c r="E98" s="139" t="s">
        <v>124</v>
      </c>
      <c r="F98" s="618"/>
      <c r="G98" s="618"/>
      <c r="H98" s="618"/>
      <c r="I98" s="807">
        <f>(I99+I105+I111+I117+I121+I125+I131)</f>
        <v>2</v>
      </c>
      <c r="J98" s="807"/>
      <c r="K98" s="365"/>
    </row>
    <row r="99" spans="2:15" ht="12.75" customHeight="1" thickTop="1" thickBot="1" x14ac:dyDescent="0.25">
      <c r="B99" s="365"/>
      <c r="C99" s="651"/>
      <c r="D99" s="651"/>
      <c r="E99" s="203" t="s">
        <v>85</v>
      </c>
      <c r="F99" s="661"/>
      <c r="G99" s="661"/>
      <c r="H99" s="661"/>
      <c r="I99" s="839">
        <f>(I100+I101+I102+I103+I104)</f>
        <v>0</v>
      </c>
      <c r="J99" s="840"/>
      <c r="K99" s="365"/>
    </row>
    <row r="100" spans="2:15" ht="12.75" customHeight="1" thickTop="1" thickBot="1" x14ac:dyDescent="0.25">
      <c r="B100" s="365"/>
      <c r="C100" s="616"/>
      <c r="D100" s="616"/>
      <c r="E100" s="662" t="s">
        <v>42</v>
      </c>
      <c r="F100" s="663"/>
      <c r="G100" s="663"/>
      <c r="H100" s="664"/>
      <c r="I100" s="827"/>
      <c r="J100" s="827"/>
      <c r="K100" s="365"/>
    </row>
    <row r="101" spans="2:15" ht="15" customHeight="1" thickTop="1" thickBot="1" x14ac:dyDescent="0.25">
      <c r="B101" s="365"/>
      <c r="C101" s="616"/>
      <c r="D101" s="666"/>
      <c r="E101" s="667" t="s">
        <v>142</v>
      </c>
      <c r="F101" s="668"/>
      <c r="G101" s="668"/>
      <c r="H101" s="669"/>
      <c r="I101" s="824"/>
      <c r="J101" s="825"/>
      <c r="K101" s="616"/>
    </row>
    <row r="102" spans="2:15" ht="15" customHeight="1" thickTop="1" thickBot="1" x14ac:dyDescent="0.25">
      <c r="B102" s="365"/>
      <c r="C102" s="616"/>
      <c r="D102" s="616"/>
      <c r="E102" s="667" t="s">
        <v>22</v>
      </c>
      <c r="F102" s="668"/>
      <c r="G102" s="668"/>
      <c r="H102" s="669"/>
      <c r="I102" s="824"/>
      <c r="J102" s="825"/>
      <c r="K102" s="616"/>
    </row>
    <row r="103" spans="2:15" ht="15" customHeight="1" thickTop="1" thickBot="1" x14ac:dyDescent="0.25">
      <c r="B103" s="365"/>
      <c r="C103" s="616"/>
      <c r="D103" s="616"/>
      <c r="E103" s="667" t="s">
        <v>21</v>
      </c>
      <c r="F103" s="668"/>
      <c r="G103" s="668"/>
      <c r="H103" s="669"/>
      <c r="I103" s="824"/>
      <c r="J103" s="825"/>
      <c r="K103" s="616"/>
    </row>
    <row r="104" spans="2:15" ht="15" customHeight="1" thickTop="1" thickBot="1" x14ac:dyDescent="0.25">
      <c r="B104" s="365"/>
      <c r="C104" s="616"/>
      <c r="D104" s="616"/>
      <c r="E104" s="670" t="s">
        <v>143</v>
      </c>
      <c r="F104" s="660"/>
      <c r="G104" s="660"/>
      <c r="H104" s="660"/>
      <c r="I104" s="826"/>
      <c r="J104" s="826"/>
      <c r="K104" s="616"/>
    </row>
    <row r="105" spans="2:15" ht="13.5" customHeight="1" thickTop="1" thickBot="1" x14ac:dyDescent="0.25">
      <c r="B105" s="365"/>
      <c r="C105" s="616"/>
      <c r="D105" s="616"/>
      <c r="E105" s="204" t="s">
        <v>29</v>
      </c>
      <c r="F105" s="671"/>
      <c r="G105" s="671"/>
      <c r="H105" s="671"/>
      <c r="I105" s="815">
        <f>SUM(I106:J110)</f>
        <v>0</v>
      </c>
      <c r="J105" s="815"/>
      <c r="K105" s="616"/>
    </row>
    <row r="106" spans="2:15" ht="13.5" customHeight="1" thickTop="1" thickBot="1" x14ac:dyDescent="0.25">
      <c r="B106" s="365"/>
      <c r="C106" s="616"/>
      <c r="D106" s="666"/>
      <c r="E106" s="662" t="s">
        <v>42</v>
      </c>
      <c r="F106" s="663"/>
      <c r="G106" s="663"/>
      <c r="H106" s="664"/>
      <c r="I106" s="827"/>
      <c r="J106" s="827"/>
      <c r="K106" s="616"/>
      <c r="L106" s="617"/>
    </row>
    <row r="107" spans="2:15" ht="14.25" thickTop="1" thickBot="1" x14ac:dyDescent="0.25">
      <c r="B107" s="365"/>
      <c r="C107" s="616"/>
      <c r="D107" s="666"/>
      <c r="E107" s="667" t="s">
        <v>142</v>
      </c>
      <c r="F107" s="668"/>
      <c r="G107" s="668"/>
      <c r="H107" s="669"/>
      <c r="I107" s="824"/>
      <c r="J107" s="825"/>
      <c r="K107" s="616"/>
      <c r="L107" s="617"/>
    </row>
    <row r="108" spans="2:15" ht="14.25" thickTop="1" thickBot="1" x14ac:dyDescent="0.25">
      <c r="B108" s="365"/>
      <c r="C108" s="616"/>
      <c r="D108" s="666"/>
      <c r="E108" s="667" t="s">
        <v>22</v>
      </c>
      <c r="F108" s="668"/>
      <c r="G108" s="668"/>
      <c r="H108" s="669"/>
      <c r="I108" s="824"/>
      <c r="J108" s="825"/>
      <c r="K108" s="616"/>
      <c r="L108" s="617"/>
    </row>
    <row r="109" spans="2:15" ht="14.25" thickTop="1" thickBot="1" x14ac:dyDescent="0.25">
      <c r="B109" s="365"/>
      <c r="C109" s="616"/>
      <c r="D109" s="666"/>
      <c r="E109" s="667" t="s">
        <v>21</v>
      </c>
      <c r="F109" s="668"/>
      <c r="G109" s="668"/>
      <c r="H109" s="669"/>
      <c r="I109" s="824"/>
      <c r="J109" s="825"/>
      <c r="K109" s="616"/>
      <c r="L109" s="617"/>
    </row>
    <row r="110" spans="2:15" ht="14.25" thickTop="1" thickBot="1" x14ac:dyDescent="0.25">
      <c r="B110" s="365"/>
      <c r="C110" s="616"/>
      <c r="D110" s="666"/>
      <c r="E110" s="672" t="s">
        <v>143</v>
      </c>
      <c r="F110" s="673"/>
      <c r="G110" s="673"/>
      <c r="H110" s="674"/>
      <c r="I110" s="826"/>
      <c r="J110" s="826"/>
      <c r="K110" s="616"/>
      <c r="L110" s="617"/>
    </row>
    <row r="111" spans="2:15" ht="14.25" thickTop="1" thickBot="1" x14ac:dyDescent="0.25">
      <c r="B111" s="365"/>
      <c r="C111" s="616"/>
      <c r="D111" s="666"/>
      <c r="E111" s="206" t="s">
        <v>86</v>
      </c>
      <c r="F111" s="671"/>
      <c r="G111" s="671"/>
      <c r="H111" s="675"/>
      <c r="I111" s="841">
        <f>(I112+I113+I114+I115+I116)</f>
        <v>0</v>
      </c>
      <c r="J111" s="842"/>
      <c r="K111" s="616"/>
      <c r="L111" s="617"/>
      <c r="O111" s="614"/>
    </row>
    <row r="112" spans="2:15" ht="14.25" thickTop="1" thickBot="1" x14ac:dyDescent="0.25">
      <c r="B112" s="365"/>
      <c r="C112" s="616"/>
      <c r="D112" s="666"/>
      <c r="E112" s="662" t="s">
        <v>42</v>
      </c>
      <c r="F112" s="663"/>
      <c r="G112" s="663"/>
      <c r="H112" s="664"/>
      <c r="I112" s="827"/>
      <c r="J112" s="827"/>
      <c r="K112" s="616"/>
      <c r="L112" s="617"/>
      <c r="O112" s="614"/>
    </row>
    <row r="113" spans="2:15" ht="14.25" thickTop="1" thickBot="1" x14ac:dyDescent="0.25">
      <c r="B113" s="365"/>
      <c r="C113" s="616"/>
      <c r="D113" s="666"/>
      <c r="E113" s="667" t="s">
        <v>142</v>
      </c>
      <c r="F113" s="668"/>
      <c r="G113" s="668"/>
      <c r="H113" s="669"/>
      <c r="I113" s="824"/>
      <c r="J113" s="825"/>
      <c r="K113" s="616"/>
      <c r="L113" s="617"/>
      <c r="O113" s="614"/>
    </row>
    <row r="114" spans="2:15" ht="14.25" thickTop="1" thickBot="1" x14ac:dyDescent="0.25">
      <c r="B114" s="365"/>
      <c r="C114" s="616"/>
      <c r="D114" s="666"/>
      <c r="E114" s="667" t="s">
        <v>22</v>
      </c>
      <c r="F114" s="668"/>
      <c r="G114" s="668"/>
      <c r="H114" s="669"/>
      <c r="I114" s="824"/>
      <c r="J114" s="825"/>
      <c r="K114" s="616"/>
      <c r="L114" s="617"/>
      <c r="O114" s="614"/>
    </row>
    <row r="115" spans="2:15" ht="14.25" thickTop="1" thickBot="1" x14ac:dyDescent="0.25">
      <c r="B115" s="365"/>
      <c r="C115" s="616"/>
      <c r="D115" s="666"/>
      <c r="E115" s="667" t="s">
        <v>21</v>
      </c>
      <c r="F115" s="668"/>
      <c r="G115" s="668"/>
      <c r="H115" s="669"/>
      <c r="I115" s="824"/>
      <c r="J115" s="825"/>
      <c r="K115" s="616"/>
      <c r="L115" s="617"/>
      <c r="O115" s="614"/>
    </row>
    <row r="116" spans="2:15" ht="14.25" thickTop="1" thickBot="1" x14ac:dyDescent="0.25">
      <c r="B116" s="365"/>
      <c r="C116" s="616"/>
      <c r="D116" s="666"/>
      <c r="E116" s="670" t="s">
        <v>143</v>
      </c>
      <c r="F116" s="660"/>
      <c r="G116" s="660"/>
      <c r="H116" s="660"/>
      <c r="I116" s="826"/>
      <c r="J116" s="826"/>
      <c r="K116" s="616"/>
      <c r="L116" s="617"/>
      <c r="O116" s="614"/>
    </row>
    <row r="117" spans="2:15" ht="14.25" thickTop="1" thickBot="1" x14ac:dyDescent="0.25">
      <c r="B117" s="365"/>
      <c r="C117" s="616"/>
      <c r="D117" s="666"/>
      <c r="E117" s="206" t="s">
        <v>88</v>
      </c>
      <c r="F117" s="671"/>
      <c r="G117" s="671"/>
      <c r="H117" s="675"/>
      <c r="I117" s="841">
        <f>I119+I120+I118</f>
        <v>0</v>
      </c>
      <c r="J117" s="842"/>
      <c r="K117" s="616"/>
      <c r="L117" s="617"/>
      <c r="O117" s="614"/>
    </row>
    <row r="118" spans="2:15" ht="14.25" thickTop="1" thickBot="1" x14ac:dyDescent="0.25">
      <c r="B118" s="365"/>
      <c r="C118" s="616"/>
      <c r="D118" s="666"/>
      <c r="E118" s="676" t="s">
        <v>144</v>
      </c>
      <c r="F118" s="677"/>
      <c r="G118" s="677"/>
      <c r="H118" s="677"/>
      <c r="I118" s="827"/>
      <c r="J118" s="827"/>
      <c r="K118" s="616"/>
      <c r="L118" s="617"/>
      <c r="O118" s="614"/>
    </row>
    <row r="119" spans="2:15" ht="14.25" thickTop="1" thickBot="1" x14ac:dyDescent="0.25">
      <c r="B119" s="365"/>
      <c r="C119" s="616"/>
      <c r="D119" s="666"/>
      <c r="E119" s="676" t="s">
        <v>46</v>
      </c>
      <c r="F119" s="678"/>
      <c r="G119" s="678"/>
      <c r="H119" s="678"/>
      <c r="I119" s="824"/>
      <c r="J119" s="825"/>
      <c r="K119" s="616"/>
      <c r="L119" s="617"/>
      <c r="O119" s="614"/>
    </row>
    <row r="120" spans="2:15" ht="14.25" thickTop="1" thickBot="1" x14ac:dyDescent="0.25">
      <c r="B120" s="365"/>
      <c r="C120" s="616"/>
      <c r="D120" s="666"/>
      <c r="E120" s="662" t="s">
        <v>45</v>
      </c>
      <c r="F120" s="678"/>
      <c r="G120" s="678"/>
      <c r="H120" s="679"/>
      <c r="I120" s="826"/>
      <c r="J120" s="826"/>
      <c r="K120" s="616"/>
      <c r="L120" s="617"/>
      <c r="O120" s="614"/>
    </row>
    <row r="121" spans="2:15" ht="14.25" thickTop="1" thickBot="1" x14ac:dyDescent="0.25">
      <c r="B121" s="365"/>
      <c r="C121" s="616"/>
      <c r="D121" s="666"/>
      <c r="E121" s="206" t="s">
        <v>89</v>
      </c>
      <c r="F121" s="671"/>
      <c r="G121" s="671"/>
      <c r="H121" s="671"/>
      <c r="I121" s="841">
        <f>I123+I124+I122</f>
        <v>0</v>
      </c>
      <c r="J121" s="842"/>
      <c r="K121" s="616"/>
      <c r="L121" s="617"/>
    </row>
    <row r="122" spans="2:15" ht="14.25" thickTop="1" thickBot="1" x14ac:dyDescent="0.25">
      <c r="B122" s="365"/>
      <c r="C122" s="616"/>
      <c r="D122" s="666"/>
      <c r="E122" s="676" t="s">
        <v>47</v>
      </c>
      <c r="F122" s="677"/>
      <c r="G122" s="677"/>
      <c r="H122" s="677"/>
      <c r="I122" s="827"/>
      <c r="J122" s="827"/>
      <c r="K122" s="616"/>
      <c r="L122" s="617"/>
    </row>
    <row r="123" spans="2:15" ht="14.25" thickTop="1" thickBot="1" x14ac:dyDescent="0.25">
      <c r="B123" s="365"/>
      <c r="C123" s="616"/>
      <c r="D123" s="666"/>
      <c r="E123" s="676" t="s">
        <v>46</v>
      </c>
      <c r="F123" s="678"/>
      <c r="G123" s="678"/>
      <c r="H123" s="678"/>
      <c r="I123" s="824"/>
      <c r="J123" s="825"/>
      <c r="K123" s="616"/>
      <c r="L123" s="617"/>
    </row>
    <row r="124" spans="2:15" ht="14.25" thickTop="1" thickBot="1" x14ac:dyDescent="0.25">
      <c r="B124" s="365"/>
      <c r="C124" s="616"/>
      <c r="D124" s="666"/>
      <c r="E124" s="662" t="s">
        <v>45</v>
      </c>
      <c r="F124" s="678"/>
      <c r="G124" s="678"/>
      <c r="H124" s="679"/>
      <c r="I124" s="826"/>
      <c r="J124" s="826"/>
      <c r="K124" s="616"/>
      <c r="L124" s="617"/>
    </row>
    <row r="125" spans="2:15" ht="14.25" thickTop="1" thickBot="1" x14ac:dyDescent="0.25">
      <c r="B125" s="365"/>
      <c r="C125" s="616"/>
      <c r="D125" s="666"/>
      <c r="E125" s="206" t="s">
        <v>90</v>
      </c>
      <c r="F125" s="671"/>
      <c r="G125" s="671"/>
      <c r="H125" s="671"/>
      <c r="I125" s="815">
        <f>(I126+I127+I128+I129+I130)</f>
        <v>0</v>
      </c>
      <c r="J125" s="815"/>
      <c r="K125" s="616"/>
      <c r="L125" s="617"/>
    </row>
    <row r="126" spans="2:15" ht="14.25" thickTop="1" thickBot="1" x14ac:dyDescent="0.25">
      <c r="B126" s="365"/>
      <c r="C126" s="616"/>
      <c r="D126" s="666"/>
      <c r="E126" s="662" t="s">
        <v>42</v>
      </c>
      <c r="F126" s="663"/>
      <c r="G126" s="663"/>
      <c r="H126" s="664"/>
      <c r="I126" s="827"/>
      <c r="J126" s="827"/>
      <c r="K126" s="616"/>
      <c r="L126" s="617"/>
    </row>
    <row r="127" spans="2:15" ht="14.25" thickTop="1" thickBot="1" x14ac:dyDescent="0.25">
      <c r="B127" s="365"/>
      <c r="C127" s="616"/>
      <c r="D127" s="666"/>
      <c r="E127" s="667" t="s">
        <v>142</v>
      </c>
      <c r="F127" s="668"/>
      <c r="G127" s="668"/>
      <c r="H127" s="669"/>
      <c r="I127" s="824"/>
      <c r="J127" s="825"/>
      <c r="K127" s="616"/>
      <c r="L127" s="617"/>
    </row>
    <row r="128" spans="2:15" ht="14.25" thickTop="1" thickBot="1" x14ac:dyDescent="0.25">
      <c r="B128" s="365"/>
      <c r="C128" s="616"/>
      <c r="D128" s="666"/>
      <c r="E128" s="667" t="s">
        <v>22</v>
      </c>
      <c r="F128" s="668"/>
      <c r="G128" s="668"/>
      <c r="H128" s="669"/>
      <c r="I128" s="824"/>
      <c r="J128" s="825"/>
      <c r="K128" s="616"/>
      <c r="L128" s="617"/>
    </row>
    <row r="129" spans="2:14" ht="14.25" thickTop="1" thickBot="1" x14ac:dyDescent="0.25">
      <c r="B129" s="365"/>
      <c r="C129" s="616"/>
      <c r="D129" s="666"/>
      <c r="E129" s="667" t="s">
        <v>21</v>
      </c>
      <c r="F129" s="668"/>
      <c r="G129" s="668"/>
      <c r="H129" s="669"/>
      <c r="I129" s="824"/>
      <c r="J129" s="825"/>
      <c r="K129" s="616"/>
      <c r="L129" s="617"/>
    </row>
    <row r="130" spans="2:14" ht="14.25" thickTop="1" thickBot="1" x14ac:dyDescent="0.25">
      <c r="B130" s="365"/>
      <c r="C130" s="616"/>
      <c r="D130" s="666"/>
      <c r="E130" s="670" t="s">
        <v>143</v>
      </c>
      <c r="F130" s="660"/>
      <c r="G130" s="660"/>
      <c r="H130" s="660"/>
      <c r="I130" s="826"/>
      <c r="J130" s="826"/>
      <c r="K130" s="616"/>
      <c r="L130" s="617"/>
    </row>
    <row r="131" spans="2:14" ht="14.25" thickTop="1" thickBot="1" x14ac:dyDescent="0.25">
      <c r="B131" s="365"/>
      <c r="C131" s="616"/>
      <c r="D131" s="666"/>
      <c r="E131" s="207" t="s">
        <v>87</v>
      </c>
      <c r="F131" s="671"/>
      <c r="G131" s="671"/>
      <c r="H131" s="671"/>
      <c r="I131" s="815">
        <f>(I132+I133++I134+I135+I136)</f>
        <v>2</v>
      </c>
      <c r="J131" s="815"/>
      <c r="K131" s="616"/>
      <c r="L131" s="617"/>
    </row>
    <row r="132" spans="2:14" ht="14.25" thickTop="1" thickBot="1" x14ac:dyDescent="0.25">
      <c r="B132" s="365"/>
      <c r="C132" s="616"/>
      <c r="D132" s="666"/>
      <c r="E132" s="662" t="s">
        <v>47</v>
      </c>
      <c r="F132" s="663"/>
      <c r="G132" s="663"/>
      <c r="H132" s="664"/>
      <c r="I132" s="826"/>
      <c r="J132" s="826"/>
      <c r="K132" s="616"/>
      <c r="L132" s="617"/>
    </row>
    <row r="133" spans="2:14" ht="14.25" thickTop="1" thickBot="1" x14ac:dyDescent="0.25">
      <c r="B133" s="365"/>
      <c r="C133" s="616"/>
      <c r="D133" s="666"/>
      <c r="E133" s="667" t="s">
        <v>142</v>
      </c>
      <c r="F133" s="668"/>
      <c r="G133" s="668"/>
      <c r="H133" s="669"/>
      <c r="I133" s="826"/>
      <c r="J133" s="826"/>
      <c r="K133" s="616"/>
      <c r="L133" s="617"/>
    </row>
    <row r="134" spans="2:14" ht="14.25" thickTop="1" thickBot="1" x14ac:dyDescent="0.25">
      <c r="B134" s="365"/>
      <c r="C134" s="616"/>
      <c r="D134" s="666"/>
      <c r="E134" s="667" t="s">
        <v>46</v>
      </c>
      <c r="F134" s="668"/>
      <c r="G134" s="668"/>
      <c r="H134" s="669"/>
      <c r="I134" s="826">
        <v>2</v>
      </c>
      <c r="J134" s="826"/>
      <c r="K134" s="616"/>
      <c r="L134" s="617"/>
    </row>
    <row r="135" spans="2:14" ht="14.25" thickTop="1" thickBot="1" x14ac:dyDescent="0.25">
      <c r="B135" s="365"/>
      <c r="C135" s="616"/>
      <c r="D135" s="666"/>
      <c r="E135" s="680" t="s">
        <v>45</v>
      </c>
      <c r="F135" s="678"/>
      <c r="G135" s="678"/>
      <c r="H135" s="678"/>
      <c r="I135" s="826"/>
      <c r="J135" s="826"/>
      <c r="K135" s="616"/>
      <c r="L135" s="617"/>
    </row>
    <row r="136" spans="2:14" ht="14.25" thickTop="1" thickBot="1" x14ac:dyDescent="0.25">
      <c r="B136" s="365"/>
      <c r="C136" s="616"/>
      <c r="D136" s="666"/>
      <c r="E136" s="670" t="s">
        <v>145</v>
      </c>
      <c r="F136" s="660"/>
      <c r="G136" s="660"/>
      <c r="H136" s="660"/>
      <c r="I136" s="826"/>
      <c r="J136" s="826"/>
      <c r="K136" s="616"/>
      <c r="L136" s="617"/>
    </row>
    <row r="137" spans="2:14" ht="16.5" thickTop="1" thickBot="1" x14ac:dyDescent="0.25">
      <c r="B137" s="365"/>
      <c r="C137" s="616"/>
      <c r="D137" s="73" t="s">
        <v>146</v>
      </c>
      <c r="E137" s="155"/>
      <c r="F137" s="156"/>
      <c r="G137" s="681"/>
      <c r="H137" s="681"/>
      <c r="I137" s="779">
        <f>(I138+I143+I148+I153+I158+I163+I168)</f>
        <v>1</v>
      </c>
      <c r="J137" s="780"/>
      <c r="K137" s="616"/>
      <c r="L137" s="617"/>
    </row>
    <row r="138" spans="2:14" ht="14.25" thickTop="1" thickBot="1" x14ac:dyDescent="0.25">
      <c r="B138" s="365"/>
      <c r="C138" s="616"/>
      <c r="D138" s="682"/>
      <c r="E138" s="209" t="s">
        <v>23</v>
      </c>
      <c r="F138" s="671"/>
      <c r="G138" s="671"/>
      <c r="H138" s="675"/>
      <c r="I138" s="841">
        <f>(I139+I140+I141+I142)</f>
        <v>1</v>
      </c>
      <c r="J138" s="842"/>
      <c r="K138" s="616"/>
      <c r="L138" s="617"/>
      <c r="N138" s="614"/>
    </row>
    <row r="139" spans="2:14" ht="14.25" thickTop="1" thickBot="1" x14ac:dyDescent="0.25">
      <c r="B139" s="365"/>
      <c r="C139" s="616"/>
      <c r="D139" s="683"/>
      <c r="E139" s="684" t="s">
        <v>42</v>
      </c>
      <c r="F139" s="678"/>
      <c r="G139" s="678"/>
      <c r="H139" s="679"/>
      <c r="I139" s="826">
        <v>1</v>
      </c>
      <c r="J139" s="826"/>
      <c r="K139" s="616"/>
      <c r="L139" s="617"/>
      <c r="N139" s="614"/>
    </row>
    <row r="140" spans="2:14" ht="14.25" thickTop="1" thickBot="1" x14ac:dyDescent="0.25">
      <c r="B140" s="365"/>
      <c r="C140" s="616"/>
      <c r="D140" s="683"/>
      <c r="E140" s="684" t="s">
        <v>142</v>
      </c>
      <c r="F140" s="678"/>
      <c r="G140" s="678"/>
      <c r="H140" s="679"/>
      <c r="I140" s="826"/>
      <c r="J140" s="826"/>
      <c r="K140" s="616"/>
      <c r="L140" s="617"/>
      <c r="N140" s="614"/>
    </row>
    <row r="141" spans="2:14" ht="14.25" thickTop="1" thickBot="1" x14ac:dyDescent="0.25">
      <c r="B141" s="365"/>
      <c r="C141" s="616"/>
      <c r="D141" s="683"/>
      <c r="E141" s="684" t="s">
        <v>22</v>
      </c>
      <c r="F141" s="678"/>
      <c r="G141" s="678"/>
      <c r="H141" s="679"/>
      <c r="I141" s="826"/>
      <c r="J141" s="826"/>
      <c r="K141" s="616"/>
      <c r="L141" s="617"/>
      <c r="N141" s="614"/>
    </row>
    <row r="142" spans="2:14" ht="14.25" thickTop="1" thickBot="1" x14ac:dyDescent="0.25">
      <c r="B142" s="365"/>
      <c r="C142" s="616"/>
      <c r="D142" s="683"/>
      <c r="E142" s="684" t="s">
        <v>21</v>
      </c>
      <c r="F142" s="685"/>
      <c r="G142" s="685"/>
      <c r="H142" s="686"/>
      <c r="I142" s="826"/>
      <c r="J142" s="826"/>
      <c r="K142" s="616"/>
      <c r="L142" s="617"/>
      <c r="M142" s="614"/>
      <c r="N142" s="614"/>
    </row>
    <row r="143" spans="2:14" ht="14.25" thickTop="1" thickBot="1" x14ac:dyDescent="0.25">
      <c r="B143" s="365"/>
      <c r="C143" s="616"/>
      <c r="D143" s="683"/>
      <c r="E143" s="210" t="s">
        <v>8</v>
      </c>
      <c r="F143" s="687"/>
      <c r="G143" s="687"/>
      <c r="H143" s="687"/>
      <c r="I143" s="843">
        <f>(I144+I145+I146+I147)</f>
        <v>0</v>
      </c>
      <c r="J143" s="843"/>
      <c r="K143" s="616"/>
      <c r="L143" s="617"/>
      <c r="M143" s="614"/>
      <c r="N143" s="614"/>
    </row>
    <row r="144" spans="2:14" ht="14.25" thickTop="1" thickBot="1" x14ac:dyDescent="0.25">
      <c r="B144" s="365"/>
      <c r="C144" s="616"/>
      <c r="D144" s="683"/>
      <c r="E144" s="684" t="s">
        <v>42</v>
      </c>
      <c r="F144" s="678"/>
      <c r="G144" s="678"/>
      <c r="H144" s="679"/>
      <c r="I144" s="826"/>
      <c r="J144" s="826"/>
      <c r="K144" s="616"/>
      <c r="L144" s="617"/>
      <c r="M144" s="614"/>
      <c r="N144" s="614"/>
    </row>
    <row r="145" spans="1:14" ht="14.25" thickTop="1" thickBot="1" x14ac:dyDescent="0.25">
      <c r="B145" s="365"/>
      <c r="C145" s="616"/>
      <c r="D145" s="683"/>
      <c r="E145" s="684" t="s">
        <v>142</v>
      </c>
      <c r="F145" s="678"/>
      <c r="G145" s="678"/>
      <c r="H145" s="679"/>
      <c r="I145" s="826"/>
      <c r="J145" s="826"/>
      <c r="K145" s="616"/>
      <c r="L145" s="617"/>
      <c r="M145" s="614"/>
      <c r="N145" s="614"/>
    </row>
    <row r="146" spans="1:14" ht="14.25" thickTop="1" thickBot="1" x14ac:dyDescent="0.25">
      <c r="B146" s="365"/>
      <c r="C146" s="616"/>
      <c r="D146" s="683"/>
      <c r="E146" s="684" t="s">
        <v>22</v>
      </c>
      <c r="F146" s="678"/>
      <c r="G146" s="678"/>
      <c r="H146" s="679"/>
      <c r="I146" s="826"/>
      <c r="J146" s="826"/>
      <c r="K146" s="616"/>
      <c r="L146" s="617"/>
      <c r="M146" s="614"/>
      <c r="N146" s="614"/>
    </row>
    <row r="147" spans="1:14" ht="14.25" thickTop="1" thickBot="1" x14ac:dyDescent="0.25">
      <c r="B147" s="365"/>
      <c r="C147" s="616"/>
      <c r="D147" s="683"/>
      <c r="E147" s="684" t="s">
        <v>21</v>
      </c>
      <c r="F147" s="685"/>
      <c r="G147" s="685"/>
      <c r="H147" s="686"/>
      <c r="I147" s="826"/>
      <c r="J147" s="826"/>
      <c r="K147" s="616"/>
      <c r="L147" s="617"/>
      <c r="M147" s="614"/>
      <c r="N147" s="614"/>
    </row>
    <row r="148" spans="1:14" ht="14.25" thickTop="1" thickBot="1" x14ac:dyDescent="0.25">
      <c r="B148" s="365"/>
      <c r="C148" s="616"/>
      <c r="D148" s="683"/>
      <c r="E148" s="209" t="s">
        <v>147</v>
      </c>
      <c r="F148" s="671"/>
      <c r="G148" s="671"/>
      <c r="H148" s="675"/>
      <c r="I148" s="841">
        <f>(I149+I150+I151+I152)</f>
        <v>0</v>
      </c>
      <c r="J148" s="842"/>
      <c r="K148" s="616"/>
      <c r="L148" s="617"/>
      <c r="M148" s="614"/>
      <c r="N148" s="614"/>
    </row>
    <row r="149" spans="1:14" ht="14.25" thickTop="1" thickBot="1" x14ac:dyDescent="0.25">
      <c r="B149" s="365"/>
      <c r="C149" s="616"/>
      <c r="D149" s="683"/>
      <c r="E149" s="684" t="s">
        <v>42</v>
      </c>
      <c r="F149" s="678"/>
      <c r="G149" s="678"/>
      <c r="H149" s="679"/>
      <c r="I149" s="826"/>
      <c r="J149" s="826"/>
      <c r="K149" s="616"/>
      <c r="L149" s="617"/>
      <c r="M149" s="614"/>
      <c r="N149" s="614"/>
    </row>
    <row r="150" spans="1:14" ht="14.25" thickTop="1" thickBot="1" x14ac:dyDescent="0.25">
      <c r="B150" s="365"/>
      <c r="C150" s="616"/>
      <c r="D150" s="683"/>
      <c r="E150" s="684" t="s">
        <v>142</v>
      </c>
      <c r="F150" s="678"/>
      <c r="G150" s="678"/>
      <c r="H150" s="679"/>
      <c r="I150" s="826"/>
      <c r="J150" s="826"/>
      <c r="K150" s="616"/>
      <c r="L150" s="617"/>
      <c r="M150" s="614"/>
      <c r="N150" s="614"/>
    </row>
    <row r="151" spans="1:14" ht="14.25" thickTop="1" thickBot="1" x14ac:dyDescent="0.25">
      <c r="B151" s="365"/>
      <c r="C151" s="616"/>
      <c r="D151" s="683"/>
      <c r="E151" s="684" t="s">
        <v>22</v>
      </c>
      <c r="F151" s="678"/>
      <c r="G151" s="678"/>
      <c r="H151" s="679"/>
      <c r="I151" s="826"/>
      <c r="J151" s="826"/>
      <c r="K151" s="616"/>
      <c r="L151" s="617"/>
      <c r="M151" s="614"/>
      <c r="N151" s="614"/>
    </row>
    <row r="152" spans="1:14" ht="14.25" thickTop="1" thickBot="1" x14ac:dyDescent="0.25">
      <c r="B152" s="365"/>
      <c r="C152" s="616"/>
      <c r="D152" s="683"/>
      <c r="E152" s="684" t="s">
        <v>21</v>
      </c>
      <c r="F152" s="685"/>
      <c r="G152" s="685"/>
      <c r="H152" s="686"/>
      <c r="I152" s="826"/>
      <c r="J152" s="826"/>
      <c r="K152" s="616"/>
      <c r="L152" s="617"/>
      <c r="M152" s="614"/>
      <c r="N152" s="614"/>
    </row>
    <row r="153" spans="1:14" ht="14.25" thickTop="1" thickBot="1" x14ac:dyDescent="0.25">
      <c r="B153" s="365"/>
      <c r="C153" s="616"/>
      <c r="D153" s="683"/>
      <c r="E153" s="211" t="s">
        <v>91</v>
      </c>
      <c r="F153" s="671"/>
      <c r="G153" s="671"/>
      <c r="H153" s="675"/>
      <c r="I153" s="843">
        <f>(I154+I155+I156+I157)</f>
        <v>0</v>
      </c>
      <c r="J153" s="843"/>
      <c r="K153" s="616"/>
      <c r="L153" s="617"/>
      <c r="M153" s="614"/>
      <c r="N153" s="614"/>
    </row>
    <row r="154" spans="1:14" ht="14.25" thickTop="1" thickBot="1" x14ac:dyDescent="0.25">
      <c r="B154" s="365"/>
      <c r="C154" s="616"/>
      <c r="D154" s="683"/>
      <c r="E154" s="688" t="s">
        <v>44</v>
      </c>
      <c r="F154" s="663"/>
      <c r="G154" s="663"/>
      <c r="H154" s="664"/>
      <c r="I154" s="826"/>
      <c r="J154" s="826"/>
      <c r="K154" s="616"/>
      <c r="L154" s="617"/>
      <c r="M154" s="614"/>
      <c r="N154" s="614"/>
    </row>
    <row r="155" spans="1:14" ht="14.25" thickTop="1" thickBot="1" x14ac:dyDescent="0.25">
      <c r="B155" s="365"/>
      <c r="C155" s="616"/>
      <c r="D155" s="683"/>
      <c r="E155" s="688" t="s">
        <v>142</v>
      </c>
      <c r="F155" s="663"/>
      <c r="G155" s="663"/>
      <c r="H155" s="664"/>
      <c r="I155" s="826"/>
      <c r="J155" s="826"/>
      <c r="K155" s="616"/>
      <c r="L155" s="617"/>
      <c r="M155" s="614"/>
      <c r="N155" s="614"/>
    </row>
    <row r="156" spans="1:14" ht="14.25" thickTop="1" thickBot="1" x14ac:dyDescent="0.25">
      <c r="B156" s="365"/>
      <c r="C156" s="616"/>
      <c r="D156" s="683"/>
      <c r="E156" s="688" t="s">
        <v>46</v>
      </c>
      <c r="F156" s="663"/>
      <c r="G156" s="663"/>
      <c r="H156" s="664"/>
      <c r="I156" s="826"/>
      <c r="J156" s="826"/>
      <c r="K156" s="616"/>
      <c r="L156" s="617"/>
      <c r="M156" s="614"/>
      <c r="N156" s="614"/>
    </row>
    <row r="157" spans="1:14" ht="14.25" thickTop="1" thickBot="1" x14ac:dyDescent="0.25">
      <c r="A157" s="614"/>
      <c r="B157" s="633"/>
      <c r="C157" s="616"/>
      <c r="D157" s="683"/>
      <c r="E157" s="688" t="s">
        <v>45</v>
      </c>
      <c r="F157" s="663"/>
      <c r="G157" s="663"/>
      <c r="H157" s="664"/>
      <c r="I157" s="826"/>
      <c r="J157" s="826"/>
      <c r="K157" s="616"/>
      <c r="L157" s="617"/>
      <c r="M157" s="614"/>
    </row>
    <row r="158" spans="1:14" ht="14.25" thickTop="1" thickBot="1" x14ac:dyDescent="0.25">
      <c r="A158" s="614"/>
      <c r="B158" s="633"/>
      <c r="C158" s="616"/>
      <c r="D158" s="683"/>
      <c r="E158" s="212" t="s">
        <v>92</v>
      </c>
      <c r="F158" s="671"/>
      <c r="G158" s="671"/>
      <c r="H158" s="675"/>
      <c r="I158" s="843">
        <f>(I159+I160+I161+I162)</f>
        <v>0</v>
      </c>
      <c r="J158" s="843"/>
      <c r="K158" s="616"/>
      <c r="L158" s="617"/>
      <c r="M158" s="614"/>
    </row>
    <row r="159" spans="1:14" ht="14.25" thickTop="1" thickBot="1" x14ac:dyDescent="0.25">
      <c r="A159" s="614"/>
      <c r="B159" s="633"/>
      <c r="C159" s="616"/>
      <c r="D159" s="683"/>
      <c r="E159" s="688" t="s">
        <v>47</v>
      </c>
      <c r="F159" s="663"/>
      <c r="G159" s="663"/>
      <c r="H159" s="664"/>
      <c r="I159" s="826"/>
      <c r="J159" s="826"/>
      <c r="K159" s="616"/>
      <c r="L159" s="617"/>
      <c r="M159" s="614"/>
    </row>
    <row r="160" spans="1:14" ht="14.25" thickTop="1" thickBot="1" x14ac:dyDescent="0.25">
      <c r="A160" s="614"/>
      <c r="B160" s="633"/>
      <c r="C160" s="616"/>
      <c r="D160" s="683"/>
      <c r="E160" s="688" t="s">
        <v>142</v>
      </c>
      <c r="F160" s="663"/>
      <c r="G160" s="663"/>
      <c r="H160" s="664"/>
      <c r="I160" s="826"/>
      <c r="J160" s="826"/>
      <c r="K160" s="616"/>
      <c r="L160" s="617"/>
      <c r="M160" s="614"/>
    </row>
    <row r="161" spans="1:17" ht="14.25" thickTop="1" thickBot="1" x14ac:dyDescent="0.25">
      <c r="A161" s="614"/>
      <c r="B161" s="633"/>
      <c r="C161" s="616"/>
      <c r="D161" s="683"/>
      <c r="E161" s="688" t="s">
        <v>46</v>
      </c>
      <c r="F161" s="663"/>
      <c r="G161" s="663"/>
      <c r="H161" s="664"/>
      <c r="I161" s="826"/>
      <c r="J161" s="826"/>
      <c r="K161" s="616"/>
      <c r="L161" s="617"/>
      <c r="M161" s="614"/>
    </row>
    <row r="162" spans="1:17" ht="14.25" thickTop="1" thickBot="1" x14ac:dyDescent="0.25">
      <c r="A162" s="614"/>
      <c r="B162" s="633"/>
      <c r="C162" s="616"/>
      <c r="D162" s="683"/>
      <c r="E162" s="688" t="s">
        <v>45</v>
      </c>
      <c r="F162" s="663"/>
      <c r="G162" s="663"/>
      <c r="H162" s="664"/>
      <c r="I162" s="826"/>
      <c r="J162" s="826"/>
      <c r="K162" s="616"/>
      <c r="L162" s="617"/>
      <c r="M162" s="614"/>
    </row>
    <row r="163" spans="1:17" ht="14.25" thickTop="1" thickBot="1" x14ac:dyDescent="0.25">
      <c r="A163" s="614"/>
      <c r="B163" s="633"/>
      <c r="C163" s="616"/>
      <c r="D163" s="683"/>
      <c r="E163" s="212" t="s">
        <v>148</v>
      </c>
      <c r="F163" s="689"/>
      <c r="G163" s="689"/>
      <c r="H163" s="690"/>
      <c r="I163" s="843">
        <f>(I164+I165+I166+I167)</f>
        <v>0</v>
      </c>
      <c r="J163" s="843"/>
      <c r="K163" s="616"/>
      <c r="L163" s="617"/>
      <c r="M163" s="614"/>
    </row>
    <row r="164" spans="1:17" ht="14.25" thickTop="1" thickBot="1" x14ac:dyDescent="0.25">
      <c r="A164" s="614"/>
      <c r="B164" s="633"/>
      <c r="C164" s="616"/>
      <c r="D164" s="683"/>
      <c r="E164" s="688" t="s">
        <v>47</v>
      </c>
      <c r="F164" s="663"/>
      <c r="G164" s="663"/>
      <c r="H164" s="664"/>
      <c r="I164" s="826"/>
      <c r="J164" s="826"/>
      <c r="K164" s="616"/>
      <c r="L164" s="617"/>
      <c r="M164" s="614"/>
    </row>
    <row r="165" spans="1:17" ht="14.25" thickTop="1" thickBot="1" x14ac:dyDescent="0.25">
      <c r="A165" s="614"/>
      <c r="B165" s="633"/>
      <c r="C165" s="616"/>
      <c r="D165" s="683"/>
      <c r="E165" s="688" t="s">
        <v>142</v>
      </c>
      <c r="F165" s="663"/>
      <c r="G165" s="663"/>
      <c r="H165" s="664"/>
      <c r="I165" s="844"/>
      <c r="J165" s="844"/>
      <c r="K165" s="616"/>
      <c r="L165" s="617"/>
      <c r="M165" s="614"/>
    </row>
    <row r="166" spans="1:17" ht="14.25" thickTop="1" thickBot="1" x14ac:dyDescent="0.25">
      <c r="A166" s="614"/>
      <c r="B166" s="633"/>
      <c r="C166" s="616"/>
      <c r="D166" s="683"/>
      <c r="E166" s="688" t="s">
        <v>46</v>
      </c>
      <c r="F166" s="663"/>
      <c r="G166" s="663"/>
      <c r="H166" s="664"/>
      <c r="I166" s="826"/>
      <c r="J166" s="826"/>
      <c r="K166" s="616"/>
      <c r="L166" s="617"/>
      <c r="M166" s="614"/>
    </row>
    <row r="167" spans="1:17" ht="14.25" thickTop="1" thickBot="1" x14ac:dyDescent="0.25">
      <c r="A167" s="614"/>
      <c r="B167" s="633"/>
      <c r="C167" s="616"/>
      <c r="D167" s="683"/>
      <c r="E167" s="688" t="s">
        <v>45</v>
      </c>
      <c r="F167" s="663"/>
      <c r="G167" s="663"/>
      <c r="H167" s="664"/>
      <c r="I167" s="826"/>
      <c r="J167" s="826"/>
      <c r="K167" s="616"/>
      <c r="L167" s="617"/>
      <c r="M167" s="614"/>
    </row>
    <row r="168" spans="1:17" ht="14.25" thickTop="1" thickBot="1" x14ac:dyDescent="0.25">
      <c r="A168" s="614"/>
      <c r="B168" s="633"/>
      <c r="C168" s="616"/>
      <c r="D168" s="683"/>
      <c r="E168" s="212" t="s">
        <v>149</v>
      </c>
      <c r="F168" s="689"/>
      <c r="G168" s="689"/>
      <c r="H168" s="690"/>
      <c r="I168" s="843">
        <f>(I169+I170+I171+I172)</f>
        <v>0</v>
      </c>
      <c r="J168" s="843"/>
      <c r="K168" s="616"/>
      <c r="L168" s="617"/>
      <c r="M168" s="614"/>
    </row>
    <row r="169" spans="1:17" ht="14.25" thickTop="1" thickBot="1" x14ac:dyDescent="0.25">
      <c r="A169" s="614"/>
      <c r="B169" s="633"/>
      <c r="C169" s="616"/>
      <c r="D169" s="683"/>
      <c r="E169" s="688" t="s">
        <v>47</v>
      </c>
      <c r="F169" s="663"/>
      <c r="G169" s="663"/>
      <c r="H169" s="664"/>
      <c r="I169" s="826"/>
      <c r="J169" s="826"/>
      <c r="K169" s="616"/>
      <c r="L169" s="617"/>
      <c r="M169" s="614"/>
    </row>
    <row r="170" spans="1:17" ht="14.25" thickTop="1" thickBot="1" x14ac:dyDescent="0.25">
      <c r="A170" s="614"/>
      <c r="B170" s="633"/>
      <c r="C170" s="616"/>
      <c r="D170" s="683"/>
      <c r="E170" s="688" t="s">
        <v>142</v>
      </c>
      <c r="F170" s="663"/>
      <c r="G170" s="663"/>
      <c r="H170" s="664"/>
      <c r="I170" s="826"/>
      <c r="J170" s="826"/>
      <c r="K170" s="616"/>
      <c r="L170" s="617"/>
      <c r="M170" s="614"/>
    </row>
    <row r="171" spans="1:17" ht="14.25" thickTop="1" thickBot="1" x14ac:dyDescent="0.25">
      <c r="A171" s="614"/>
      <c r="B171" s="633"/>
      <c r="C171" s="616"/>
      <c r="D171" s="683"/>
      <c r="E171" s="688" t="s">
        <v>46</v>
      </c>
      <c r="F171" s="663"/>
      <c r="G171" s="663"/>
      <c r="H171" s="664"/>
      <c r="I171" s="826"/>
      <c r="J171" s="826"/>
      <c r="K171" s="616"/>
      <c r="L171" s="617"/>
      <c r="M171" s="614"/>
    </row>
    <row r="172" spans="1:17" ht="14.25" thickTop="1" thickBot="1" x14ac:dyDescent="0.25">
      <c r="A172" s="614"/>
      <c r="B172" s="633"/>
      <c r="C172" s="616"/>
      <c r="D172" s="691"/>
      <c r="E172" s="688" t="s">
        <v>45</v>
      </c>
      <c r="F172" s="663"/>
      <c r="G172" s="663"/>
      <c r="H172" s="664"/>
      <c r="I172" s="826"/>
      <c r="J172" s="826"/>
      <c r="K172" s="616"/>
      <c r="L172" s="617"/>
    </row>
    <row r="173" spans="1:17" ht="16.5" thickTop="1" thickBot="1" x14ac:dyDescent="0.25">
      <c r="B173" s="365"/>
      <c r="C173" s="616"/>
      <c r="D173" s="749" t="s">
        <v>95</v>
      </c>
      <c r="E173" s="692"/>
      <c r="F173" s="681"/>
      <c r="G173" s="681"/>
      <c r="H173" s="693"/>
      <c r="I173" s="807">
        <f>SUM(I174:J210)</f>
        <v>0</v>
      </c>
      <c r="J173" s="807"/>
      <c r="K173" s="616"/>
      <c r="L173" s="617"/>
      <c r="P173" s="614"/>
      <c r="Q173" s="614"/>
    </row>
    <row r="174" spans="1:17" s="614" customFormat="1" ht="14.25" customHeight="1" thickTop="1" thickBot="1" x14ac:dyDescent="0.25">
      <c r="A174" s="608"/>
      <c r="B174" s="365"/>
      <c r="C174" s="365"/>
      <c r="D174" s="694"/>
      <c r="E174" s="695" t="s">
        <v>54</v>
      </c>
      <c r="F174" s="695"/>
      <c r="G174" s="695"/>
      <c r="H174" s="696"/>
      <c r="I174" s="826"/>
      <c r="J174" s="826"/>
      <c r="K174" s="616"/>
      <c r="L174" s="617"/>
      <c r="M174" s="608"/>
      <c r="N174" s="608"/>
      <c r="O174" s="608"/>
      <c r="P174" s="608"/>
      <c r="Q174" s="608"/>
    </row>
    <row r="175" spans="1:17" ht="14.25" customHeight="1" thickTop="1" thickBot="1" x14ac:dyDescent="0.25">
      <c r="B175" s="365"/>
      <c r="C175" s="365"/>
      <c r="D175" s="694"/>
      <c r="E175" s="695" t="s">
        <v>30</v>
      </c>
      <c r="F175" s="663"/>
      <c r="G175" s="663"/>
      <c r="H175" s="664"/>
      <c r="I175" s="826"/>
      <c r="J175" s="826"/>
      <c r="K175" s="616"/>
      <c r="L175" s="617"/>
    </row>
    <row r="176" spans="1:17" ht="14.25" customHeight="1" thickTop="1" thickBot="1" x14ac:dyDescent="0.25">
      <c r="B176" s="365"/>
      <c r="C176" s="365"/>
      <c r="D176" s="694"/>
      <c r="E176" s="695" t="s">
        <v>55</v>
      </c>
      <c r="F176" s="697"/>
      <c r="G176" s="663"/>
      <c r="H176" s="664"/>
      <c r="I176" s="826"/>
      <c r="J176" s="826"/>
      <c r="K176" s="616"/>
      <c r="L176" s="617"/>
    </row>
    <row r="177" spans="2:13" ht="14.25" customHeight="1" thickTop="1" thickBot="1" x14ac:dyDescent="0.25">
      <c r="B177" s="365"/>
      <c r="C177" s="616"/>
      <c r="D177" s="694"/>
      <c r="E177" s="695" t="s">
        <v>97</v>
      </c>
      <c r="F177" s="663"/>
      <c r="G177" s="663"/>
      <c r="H177" s="664"/>
      <c r="I177" s="826"/>
      <c r="J177" s="826"/>
      <c r="K177" s="616"/>
      <c r="L177" s="617"/>
    </row>
    <row r="178" spans="2:13" ht="14.25" customHeight="1" thickTop="1" thickBot="1" x14ac:dyDescent="0.4">
      <c r="B178" s="365"/>
      <c r="C178" s="616"/>
      <c r="D178" s="694"/>
      <c r="E178" s="695" t="s">
        <v>28</v>
      </c>
      <c r="F178" s="663"/>
      <c r="G178" s="663"/>
      <c r="H178" s="664"/>
      <c r="I178" s="826"/>
      <c r="J178" s="826"/>
      <c r="K178" s="616"/>
      <c r="L178" s="617"/>
      <c r="M178" s="61"/>
    </row>
    <row r="179" spans="2:13" ht="14.25" customHeight="1" thickTop="1" thickBot="1" x14ac:dyDescent="0.4">
      <c r="B179" s="365"/>
      <c r="C179" s="616"/>
      <c r="D179" s="694"/>
      <c r="E179" s="198" t="s">
        <v>129</v>
      </c>
      <c r="F179" s="663"/>
      <c r="G179" s="663"/>
      <c r="H179" s="664"/>
      <c r="I179" s="826"/>
      <c r="J179" s="826"/>
      <c r="K179" s="616"/>
      <c r="L179" s="617"/>
      <c r="M179" s="61"/>
    </row>
    <row r="180" spans="2:13" ht="14.25" customHeight="1" thickTop="1" thickBot="1" x14ac:dyDescent="0.25">
      <c r="B180" s="365"/>
      <c r="C180" s="616"/>
      <c r="D180" s="698"/>
      <c r="E180" s="695" t="s">
        <v>98</v>
      </c>
      <c r="F180" s="663"/>
      <c r="G180" s="663"/>
      <c r="H180" s="664"/>
      <c r="I180" s="826"/>
      <c r="J180" s="826"/>
      <c r="K180" s="616"/>
      <c r="L180" s="617"/>
    </row>
    <row r="181" spans="2:13" ht="14.25" customHeight="1" thickTop="1" thickBot="1" x14ac:dyDescent="0.25">
      <c r="B181" s="365"/>
      <c r="C181" s="616"/>
      <c r="D181" s="694"/>
      <c r="E181" s="695" t="s">
        <v>56</v>
      </c>
      <c r="F181" s="663"/>
      <c r="G181" s="663"/>
      <c r="H181" s="664"/>
      <c r="I181" s="826"/>
      <c r="J181" s="826"/>
      <c r="K181" s="616"/>
      <c r="L181" s="617"/>
    </row>
    <row r="182" spans="2:13" ht="14.25" customHeight="1" thickTop="1" thickBot="1" x14ac:dyDescent="0.25">
      <c r="B182" s="365"/>
      <c r="C182" s="616"/>
      <c r="D182" s="698"/>
      <c r="E182" s="699" t="s">
        <v>100</v>
      </c>
      <c r="F182" s="663"/>
      <c r="G182" s="663"/>
      <c r="H182" s="664"/>
      <c r="I182" s="826"/>
      <c r="J182" s="826"/>
      <c r="K182" s="616"/>
      <c r="L182" s="617"/>
    </row>
    <row r="183" spans="2:13" ht="14.25" customHeight="1" thickTop="1" thickBot="1" x14ac:dyDescent="0.25">
      <c r="B183" s="365"/>
      <c r="C183" s="616"/>
      <c r="D183" s="694"/>
      <c r="E183" s="695" t="s">
        <v>99</v>
      </c>
      <c r="F183" s="663"/>
      <c r="G183" s="663"/>
      <c r="H183" s="664"/>
      <c r="I183" s="826"/>
      <c r="J183" s="826"/>
      <c r="K183" s="616"/>
      <c r="L183" s="617"/>
    </row>
    <row r="184" spans="2:13" ht="14.25" customHeight="1" thickTop="1" thickBot="1" x14ac:dyDescent="0.25">
      <c r="B184" s="365"/>
      <c r="C184" s="616"/>
      <c r="D184" s="694"/>
      <c r="E184" s="695" t="s">
        <v>94</v>
      </c>
      <c r="F184" s="663"/>
      <c r="G184" s="663"/>
      <c r="H184" s="664"/>
      <c r="I184" s="826"/>
      <c r="J184" s="826"/>
      <c r="K184" s="616"/>
      <c r="L184" s="617"/>
    </row>
    <row r="185" spans="2:13" ht="14.25" customHeight="1" thickTop="1" thickBot="1" x14ac:dyDescent="0.25">
      <c r="B185" s="365"/>
      <c r="C185" s="616"/>
      <c r="D185" s="694"/>
      <c r="E185" s="700" t="s">
        <v>59</v>
      </c>
      <c r="F185" s="660"/>
      <c r="G185" s="660"/>
      <c r="H185" s="660"/>
      <c r="I185" s="826"/>
      <c r="J185" s="826"/>
      <c r="K185" s="616"/>
      <c r="L185" s="617"/>
    </row>
    <row r="186" spans="2:13" ht="14.25" customHeight="1" thickTop="1" thickBot="1" x14ac:dyDescent="0.25">
      <c r="B186" s="365"/>
      <c r="C186" s="616"/>
      <c r="D186" s="694"/>
      <c r="E186" s="701" t="s">
        <v>103</v>
      </c>
      <c r="F186" s="663"/>
      <c r="G186" s="663"/>
      <c r="H186" s="664"/>
      <c r="I186" s="826"/>
      <c r="J186" s="826"/>
      <c r="K186" s="616"/>
      <c r="L186" s="617"/>
    </row>
    <row r="187" spans="2:13" ht="14.25" customHeight="1" thickTop="1" thickBot="1" x14ac:dyDescent="0.25">
      <c r="B187" s="365"/>
      <c r="C187" s="616"/>
      <c r="D187" s="694"/>
      <c r="E187" s="695" t="s">
        <v>101</v>
      </c>
      <c r="F187" s="660"/>
      <c r="G187" s="660"/>
      <c r="H187" s="660"/>
      <c r="I187" s="826"/>
      <c r="J187" s="826"/>
      <c r="K187" s="616"/>
      <c r="L187" s="617"/>
    </row>
    <row r="188" spans="2:13" ht="14.25" customHeight="1" thickTop="1" thickBot="1" x14ac:dyDescent="0.25">
      <c r="B188" s="365"/>
      <c r="C188" s="616"/>
      <c r="D188" s="694"/>
      <c r="E188" s="695" t="s">
        <v>107</v>
      </c>
      <c r="F188" s="663"/>
      <c r="G188" s="663"/>
      <c r="H188" s="664"/>
      <c r="I188" s="826"/>
      <c r="J188" s="826"/>
      <c r="K188" s="616"/>
      <c r="L188" s="617"/>
    </row>
    <row r="189" spans="2:13" ht="14.25" customHeight="1" thickTop="1" thickBot="1" x14ac:dyDescent="0.25">
      <c r="B189" s="365"/>
      <c r="C189" s="616"/>
      <c r="D189" s="694"/>
      <c r="E189" s="695" t="s">
        <v>93</v>
      </c>
      <c r="F189" s="663"/>
      <c r="G189" s="663"/>
      <c r="H189" s="664"/>
      <c r="I189" s="826"/>
      <c r="J189" s="826"/>
      <c r="K189" s="616"/>
      <c r="L189" s="617"/>
    </row>
    <row r="190" spans="2:13" ht="14.25" customHeight="1" thickTop="1" thickBot="1" x14ac:dyDescent="0.25">
      <c r="B190" s="365"/>
      <c r="C190" s="616"/>
      <c r="D190" s="694"/>
      <c r="E190" s="695" t="s">
        <v>102</v>
      </c>
      <c r="F190" s="697"/>
      <c r="G190" s="663"/>
      <c r="H190" s="664"/>
      <c r="I190" s="826"/>
      <c r="J190" s="826"/>
      <c r="K190" s="616"/>
      <c r="L190" s="617"/>
    </row>
    <row r="191" spans="2:13" ht="14.25" customHeight="1" thickTop="1" thickBot="1" x14ac:dyDescent="0.25">
      <c r="B191" s="365"/>
      <c r="C191" s="365"/>
      <c r="D191" s="698"/>
      <c r="E191" s="695" t="s">
        <v>106</v>
      </c>
      <c r="F191" s="697"/>
      <c r="G191" s="663"/>
      <c r="H191" s="664"/>
      <c r="I191" s="826"/>
      <c r="J191" s="826"/>
      <c r="K191" s="616"/>
      <c r="L191" s="617"/>
    </row>
    <row r="192" spans="2:13" ht="14.25" customHeight="1" thickTop="1" thickBot="1" x14ac:dyDescent="0.25">
      <c r="B192" s="365"/>
      <c r="C192" s="365"/>
      <c r="D192" s="698"/>
      <c r="E192" s="695" t="s">
        <v>70</v>
      </c>
      <c r="F192" s="697"/>
      <c r="G192" s="663"/>
      <c r="H192" s="664"/>
      <c r="I192" s="826"/>
      <c r="J192" s="826"/>
      <c r="K192" s="616"/>
      <c r="L192" s="617"/>
    </row>
    <row r="193" spans="2:12" ht="14.25" customHeight="1" thickTop="1" thickBot="1" x14ac:dyDescent="0.25">
      <c r="B193" s="365"/>
      <c r="C193" s="365"/>
      <c r="D193" s="694"/>
      <c r="E193" s="702" t="s">
        <v>109</v>
      </c>
      <c r="F193" s="660"/>
      <c r="G193" s="660"/>
      <c r="H193" s="660"/>
      <c r="I193" s="826"/>
      <c r="J193" s="826"/>
      <c r="K193" s="616"/>
      <c r="L193" s="617"/>
    </row>
    <row r="194" spans="2:12" ht="14.25" customHeight="1" thickTop="1" thickBot="1" x14ac:dyDescent="0.25">
      <c r="B194" s="365"/>
      <c r="C194" s="365"/>
      <c r="D194" s="694"/>
      <c r="E194" s="702" t="s">
        <v>38</v>
      </c>
      <c r="F194" s="663"/>
      <c r="G194" s="663"/>
      <c r="H194" s="664"/>
      <c r="I194" s="826"/>
      <c r="J194" s="826"/>
      <c r="K194" s="616"/>
      <c r="L194" s="617"/>
    </row>
    <row r="195" spans="2:12" ht="14.25" customHeight="1" thickTop="1" thickBot="1" x14ac:dyDescent="0.25">
      <c r="B195" s="365"/>
      <c r="C195" s="365"/>
      <c r="D195" s="694"/>
      <c r="E195" s="703" t="s">
        <v>74</v>
      </c>
      <c r="F195" s="660"/>
      <c r="G195" s="660"/>
      <c r="H195" s="660"/>
      <c r="I195" s="826"/>
      <c r="J195" s="826"/>
      <c r="K195" s="616"/>
      <c r="L195" s="617"/>
    </row>
    <row r="196" spans="2:12" ht="14.25" customHeight="1" thickTop="1" thickBot="1" x14ac:dyDescent="0.25">
      <c r="B196" s="365"/>
      <c r="C196" s="365"/>
      <c r="D196" s="694"/>
      <c r="E196" s="702" t="s">
        <v>150</v>
      </c>
      <c r="F196" s="663"/>
      <c r="G196" s="663"/>
      <c r="H196" s="664"/>
      <c r="I196" s="826"/>
      <c r="J196" s="826"/>
      <c r="K196" s="616"/>
      <c r="L196" s="617"/>
    </row>
    <row r="197" spans="2:12" ht="14.25" customHeight="1" thickTop="1" thickBot="1" x14ac:dyDescent="0.25">
      <c r="B197" s="365"/>
      <c r="C197" s="365"/>
      <c r="D197" s="698"/>
      <c r="E197" s="702" t="s">
        <v>52</v>
      </c>
      <c r="F197" s="663"/>
      <c r="G197" s="663"/>
      <c r="H197" s="664"/>
      <c r="I197" s="826"/>
      <c r="J197" s="826"/>
      <c r="K197" s="616"/>
      <c r="L197" s="617"/>
    </row>
    <row r="198" spans="2:12" ht="14.25" customHeight="1" thickTop="1" thickBot="1" x14ac:dyDescent="0.25">
      <c r="B198" s="365"/>
      <c r="C198" s="365"/>
      <c r="D198" s="698"/>
      <c r="E198" s="704" t="s">
        <v>110</v>
      </c>
      <c r="F198" s="663"/>
      <c r="G198" s="663"/>
      <c r="H198" s="664"/>
      <c r="I198" s="826"/>
      <c r="J198" s="826"/>
      <c r="K198" s="616"/>
      <c r="L198" s="617"/>
    </row>
    <row r="199" spans="2:12" ht="14.25" customHeight="1" thickTop="1" thickBot="1" x14ac:dyDescent="0.25">
      <c r="B199" s="365"/>
      <c r="C199" s="365"/>
      <c r="D199" s="698"/>
      <c r="E199" s="702" t="s">
        <v>75</v>
      </c>
      <c r="F199" s="663"/>
      <c r="G199" s="663"/>
      <c r="H199" s="664"/>
      <c r="I199" s="826"/>
      <c r="J199" s="826"/>
      <c r="K199" s="616"/>
      <c r="L199" s="617"/>
    </row>
    <row r="200" spans="2:12" ht="14.25" customHeight="1" thickTop="1" thickBot="1" x14ac:dyDescent="0.25">
      <c r="B200" s="365"/>
      <c r="C200" s="365"/>
      <c r="D200" s="698"/>
      <c r="E200" s="702" t="s">
        <v>111</v>
      </c>
      <c r="F200" s="663"/>
      <c r="G200" s="663"/>
      <c r="H200" s="664"/>
      <c r="I200" s="826"/>
      <c r="J200" s="826"/>
      <c r="K200" s="616"/>
      <c r="L200" s="617"/>
    </row>
    <row r="201" spans="2:12" ht="14.25" customHeight="1" thickTop="1" thickBot="1" x14ac:dyDescent="0.25">
      <c r="B201" s="365"/>
      <c r="C201" s="365"/>
      <c r="D201" s="698"/>
      <c r="E201" s="702" t="s">
        <v>151</v>
      </c>
      <c r="F201" s="663"/>
      <c r="G201" s="663"/>
      <c r="H201" s="664"/>
      <c r="I201" s="826"/>
      <c r="J201" s="826"/>
      <c r="K201" s="616"/>
      <c r="L201" s="617"/>
    </row>
    <row r="202" spans="2:12" ht="14.25" customHeight="1" thickTop="1" thickBot="1" x14ac:dyDescent="0.25">
      <c r="B202" s="365"/>
      <c r="C202" s="365"/>
      <c r="D202" s="698"/>
      <c r="E202" s="702" t="s">
        <v>152</v>
      </c>
      <c r="F202" s="663"/>
      <c r="G202" s="663"/>
      <c r="H202" s="664"/>
      <c r="I202" s="826"/>
      <c r="J202" s="826"/>
      <c r="K202" s="616"/>
      <c r="L202" s="617"/>
    </row>
    <row r="203" spans="2:12" ht="14.25" customHeight="1" thickTop="1" thickBot="1" x14ac:dyDescent="0.25">
      <c r="B203" s="365"/>
      <c r="C203" s="365"/>
      <c r="D203" s="698"/>
      <c r="E203" s="702" t="s">
        <v>153</v>
      </c>
      <c r="F203" s="663"/>
      <c r="G203" s="663"/>
      <c r="H203" s="664"/>
      <c r="I203" s="826"/>
      <c r="J203" s="826"/>
      <c r="K203" s="616"/>
      <c r="L203" s="617"/>
    </row>
    <row r="204" spans="2:12" ht="14.25" customHeight="1" thickTop="1" thickBot="1" x14ac:dyDescent="0.25">
      <c r="B204" s="365"/>
      <c r="C204" s="365"/>
      <c r="D204" s="698"/>
      <c r="E204" s="702" t="s">
        <v>154</v>
      </c>
      <c r="F204" s="663"/>
      <c r="G204" s="663"/>
      <c r="H204" s="664"/>
      <c r="I204" s="826"/>
      <c r="J204" s="826"/>
      <c r="K204" s="616"/>
      <c r="L204" s="617"/>
    </row>
    <row r="205" spans="2:12" ht="14.25" customHeight="1" thickTop="1" thickBot="1" x14ac:dyDescent="0.25">
      <c r="B205" s="365"/>
      <c r="C205" s="365"/>
      <c r="D205" s="698"/>
      <c r="E205" s="703" t="s">
        <v>108</v>
      </c>
      <c r="F205" s="663"/>
      <c r="G205" s="663"/>
      <c r="H205" s="664"/>
      <c r="I205" s="826"/>
      <c r="J205" s="826"/>
      <c r="K205" s="616"/>
      <c r="L205" s="617"/>
    </row>
    <row r="206" spans="2:12" ht="14.25" customHeight="1" thickTop="1" thickBot="1" x14ac:dyDescent="0.25">
      <c r="B206" s="365"/>
      <c r="C206" s="365"/>
      <c r="D206" s="694"/>
      <c r="E206" s="678" t="s">
        <v>105</v>
      </c>
      <c r="F206" s="660"/>
      <c r="G206" s="660"/>
      <c r="H206" s="660"/>
      <c r="I206" s="826"/>
      <c r="J206" s="826"/>
      <c r="K206" s="616"/>
      <c r="L206" s="617"/>
    </row>
    <row r="207" spans="2:12" ht="14.25" customHeight="1" thickTop="1" thickBot="1" x14ac:dyDescent="0.25">
      <c r="B207" s="365"/>
      <c r="C207" s="365"/>
      <c r="D207" s="68"/>
      <c r="E207" s="702" t="s">
        <v>104</v>
      </c>
      <c r="F207" s="663"/>
      <c r="G207" s="663"/>
      <c r="H207" s="664"/>
      <c r="I207" s="826"/>
      <c r="J207" s="826"/>
      <c r="K207" s="616"/>
      <c r="L207" s="617"/>
    </row>
    <row r="208" spans="2:12" ht="14.25" customHeight="1" thickTop="1" thickBot="1" x14ac:dyDescent="0.25">
      <c r="B208" s="365"/>
      <c r="C208" s="365"/>
      <c r="D208" s="698"/>
      <c r="E208" s="678" t="s">
        <v>96</v>
      </c>
      <c r="F208" s="663"/>
      <c r="G208" s="663"/>
      <c r="H208" s="664"/>
      <c r="I208" s="845"/>
      <c r="J208" s="845"/>
      <c r="K208" s="616"/>
      <c r="L208" s="617"/>
    </row>
    <row r="209" spans="2:12" ht="14.25" customHeight="1" thickTop="1" thickBot="1" x14ac:dyDescent="0.25">
      <c r="B209" s="365"/>
      <c r="C209" s="365"/>
      <c r="D209" s="698"/>
      <c r="E209" s="702" t="s">
        <v>155</v>
      </c>
      <c r="F209" s="663"/>
      <c r="G209" s="663"/>
      <c r="H209" s="664"/>
      <c r="I209" s="845"/>
      <c r="J209" s="845"/>
      <c r="K209" s="616"/>
      <c r="L209" s="617"/>
    </row>
    <row r="210" spans="2:12" ht="14.25" customHeight="1" thickTop="1" thickBot="1" x14ac:dyDescent="0.25">
      <c r="B210" s="365"/>
      <c r="C210" s="365"/>
      <c r="D210" s="706"/>
      <c r="E210" s="216" t="s">
        <v>50</v>
      </c>
      <c r="F210" s="663"/>
      <c r="G210" s="663"/>
      <c r="H210" s="664"/>
      <c r="I210" s="845"/>
      <c r="J210" s="845"/>
      <c r="K210" s="616"/>
      <c r="L210" s="617"/>
    </row>
    <row r="211" spans="2:12" ht="16.5" thickTop="1" thickBot="1" x14ac:dyDescent="0.25">
      <c r="B211" s="365"/>
      <c r="C211" s="365"/>
      <c r="D211" s="75" t="s">
        <v>157</v>
      </c>
      <c r="E211" s="220"/>
      <c r="F211" s="171"/>
      <c r="G211" s="171"/>
      <c r="H211" s="172"/>
      <c r="I211" s="769">
        <f>SUM(I212:J214)</f>
        <v>2</v>
      </c>
      <c r="J211" s="770"/>
      <c r="K211" s="616"/>
      <c r="L211" s="617"/>
    </row>
    <row r="212" spans="2:12" ht="14.25" thickTop="1" thickBot="1" x14ac:dyDescent="0.25">
      <c r="B212" s="365"/>
      <c r="C212" s="365"/>
      <c r="D212" s="707"/>
      <c r="E212" s="688" t="s">
        <v>115</v>
      </c>
      <c r="F212" s="663"/>
      <c r="G212" s="663"/>
      <c r="H212" s="664"/>
      <c r="I212" s="845">
        <v>1</v>
      </c>
      <c r="J212" s="845"/>
      <c r="K212" s="616"/>
      <c r="L212" s="617"/>
    </row>
    <row r="213" spans="2:12" ht="14.25" thickTop="1" thickBot="1" x14ac:dyDescent="0.25">
      <c r="B213" s="365"/>
      <c r="C213" s="365"/>
      <c r="D213" s="708"/>
      <c r="E213" s="688" t="s">
        <v>158</v>
      </c>
      <c r="F213" s="663"/>
      <c r="G213" s="663"/>
      <c r="H213" s="664"/>
      <c r="I213" s="845"/>
      <c r="J213" s="845"/>
      <c r="K213" s="616"/>
      <c r="L213" s="617"/>
    </row>
    <row r="214" spans="2:12" ht="14.25" thickTop="1" thickBot="1" x14ac:dyDescent="0.25">
      <c r="B214" s="365"/>
      <c r="C214" s="365"/>
      <c r="D214" s="708"/>
      <c r="E214" s="688" t="s">
        <v>159</v>
      </c>
      <c r="F214" s="668"/>
      <c r="G214" s="668"/>
      <c r="H214" s="669"/>
      <c r="I214" s="846">
        <v>1</v>
      </c>
      <c r="J214" s="847"/>
      <c r="K214" s="616"/>
      <c r="L214" s="617"/>
    </row>
    <row r="215" spans="2:12" ht="16.5" thickTop="1" thickBot="1" x14ac:dyDescent="0.3">
      <c r="B215" s="365"/>
      <c r="C215" s="365"/>
      <c r="D215" s="633"/>
      <c r="E215" s="224" t="s">
        <v>116</v>
      </c>
      <c r="F215" s="709"/>
      <c r="G215" s="709"/>
      <c r="H215" s="710"/>
      <c r="I215" s="815">
        <f>(I216+I217)</f>
        <v>0</v>
      </c>
      <c r="J215" s="815"/>
      <c r="K215" s="616"/>
      <c r="L215" s="617"/>
    </row>
    <row r="216" spans="2:12" ht="14.25" thickTop="1" thickBot="1" x14ac:dyDescent="0.25">
      <c r="B216" s="365"/>
      <c r="C216" s="365"/>
      <c r="D216" s="708"/>
      <c r="E216" s="711" t="s">
        <v>175</v>
      </c>
      <c r="F216" s="663"/>
      <c r="G216" s="663"/>
      <c r="H216" s="664"/>
      <c r="I216" s="845"/>
      <c r="J216" s="845"/>
      <c r="K216" s="616"/>
      <c r="L216" s="617"/>
    </row>
    <row r="217" spans="2:12" ht="14.25" thickTop="1" thickBot="1" x14ac:dyDescent="0.25">
      <c r="B217"/>
      <c r="C217" s="365"/>
      <c r="D217" s="28"/>
      <c r="E217" s="712" t="s">
        <v>176</v>
      </c>
      <c r="F217" s="713"/>
      <c r="G217" s="713"/>
      <c r="H217" s="714"/>
      <c r="I217" s="851"/>
      <c r="J217" s="851"/>
      <c r="K217" s="616"/>
      <c r="L217" s="617"/>
    </row>
    <row r="218" spans="2:12" ht="15.75" thickTop="1" thickBot="1" x14ac:dyDescent="0.25">
      <c r="B218" s="365"/>
      <c r="C218" s="365"/>
      <c r="D218" s="708"/>
      <c r="E218" s="223" t="s">
        <v>120</v>
      </c>
      <c r="F218" s="217"/>
      <c r="G218" s="217"/>
      <c r="H218" s="218"/>
      <c r="I218" s="815">
        <f>(I219+I220+I221+I222)</f>
        <v>0</v>
      </c>
      <c r="J218" s="815"/>
      <c r="K218" s="616"/>
      <c r="L218" s="617"/>
    </row>
    <row r="219" spans="2:12" ht="14.25" thickTop="1" thickBot="1" x14ac:dyDescent="0.25">
      <c r="B219" s="365"/>
      <c r="C219" s="365"/>
      <c r="D219" s="708"/>
      <c r="E219" s="716" t="s">
        <v>160</v>
      </c>
      <c r="F219" s="684"/>
      <c r="G219" s="684"/>
      <c r="H219" s="717"/>
      <c r="I219" s="852"/>
      <c r="J219" s="853"/>
      <c r="K219" s="616"/>
      <c r="L219" s="617"/>
    </row>
    <row r="220" spans="2:12" ht="14.25" thickTop="1" thickBot="1" x14ac:dyDescent="0.25">
      <c r="B220" s="365"/>
      <c r="C220" s="365"/>
      <c r="D220" s="708"/>
      <c r="E220" s="716" t="s">
        <v>118</v>
      </c>
      <c r="F220" s="684"/>
      <c r="G220" s="684"/>
      <c r="H220" s="717"/>
      <c r="I220" s="846"/>
      <c r="J220" s="847"/>
      <c r="K220" s="616"/>
      <c r="L220" s="617"/>
    </row>
    <row r="221" spans="2:12" ht="14.25" thickTop="1" thickBot="1" x14ac:dyDescent="0.25">
      <c r="B221" s="365"/>
      <c r="C221" s="365"/>
      <c r="D221" s="708"/>
      <c r="E221" s="716" t="s">
        <v>119</v>
      </c>
      <c r="F221" s="684"/>
      <c r="G221" s="684"/>
      <c r="H221" s="717"/>
      <c r="I221" s="846"/>
      <c r="J221" s="847"/>
      <c r="K221" s="616"/>
      <c r="L221" s="617"/>
    </row>
    <row r="222" spans="2:12" ht="14.25" thickTop="1" thickBot="1" x14ac:dyDescent="0.25">
      <c r="B222" s="365"/>
      <c r="C222" s="365"/>
      <c r="D222" s="708"/>
      <c r="E222" s="704" t="s">
        <v>161</v>
      </c>
      <c r="F222" s="663"/>
      <c r="G222" s="663"/>
      <c r="H222" s="664"/>
      <c r="I222" s="846"/>
      <c r="J222" s="847"/>
      <c r="K222" s="616"/>
      <c r="L222" s="617"/>
    </row>
    <row r="223" spans="2:12" ht="16.5" thickTop="1" thickBot="1" x14ac:dyDescent="0.25">
      <c r="B223" s="365"/>
      <c r="C223" s="365"/>
      <c r="D223" s="221" t="s">
        <v>162</v>
      </c>
      <c r="E223" s="220"/>
      <c r="F223" s="220"/>
      <c r="G223" s="220"/>
      <c r="H223" s="222"/>
      <c r="I223" s="769">
        <f>(I224+I225+I226)</f>
        <v>1</v>
      </c>
      <c r="J223" s="770"/>
      <c r="K223" s="616"/>
      <c r="L223" s="617"/>
    </row>
    <row r="224" spans="2:12" ht="14.25" thickTop="1" thickBot="1" x14ac:dyDescent="0.25">
      <c r="B224" s="365"/>
      <c r="C224" s="365"/>
      <c r="D224" s="708"/>
      <c r="E224" s="718" t="s">
        <v>10</v>
      </c>
      <c r="F224" s="660"/>
      <c r="G224" s="660"/>
      <c r="H224" s="660"/>
      <c r="I224" s="851">
        <v>1</v>
      </c>
      <c r="J224" s="851"/>
      <c r="K224" s="616"/>
      <c r="L224" s="617"/>
    </row>
    <row r="225" spans="2:13" ht="14.25" thickTop="1" thickBot="1" x14ac:dyDescent="0.25">
      <c r="B225" s="365"/>
      <c r="C225" s="365"/>
      <c r="D225" s="708"/>
      <c r="E225" s="688" t="s">
        <v>163</v>
      </c>
      <c r="F225" s="663"/>
      <c r="G225" s="663"/>
      <c r="H225" s="664"/>
      <c r="I225" s="845"/>
      <c r="J225" s="845"/>
      <c r="K225" s="616"/>
      <c r="L225" s="617"/>
    </row>
    <row r="226" spans="2:13" ht="14.25" thickTop="1" thickBot="1" x14ac:dyDescent="0.25">
      <c r="B226" s="365"/>
      <c r="C226" s="365"/>
      <c r="D226" s="708"/>
      <c r="E226" s="719" t="s">
        <v>164</v>
      </c>
      <c r="F226" s="668"/>
      <c r="G226" s="668"/>
      <c r="H226" s="669"/>
      <c r="I226" s="845"/>
      <c r="J226" s="845"/>
      <c r="K226" s="616"/>
      <c r="L226" s="617"/>
    </row>
    <row r="227" spans="2:13" ht="16.5" thickTop="1" thickBot="1" x14ac:dyDescent="0.25">
      <c r="B227" s="365"/>
      <c r="C227" s="365"/>
      <c r="D227" s="221" t="s">
        <v>165</v>
      </c>
      <c r="E227" s="220"/>
      <c r="F227" s="220"/>
      <c r="G227" s="220"/>
      <c r="H227" s="222"/>
      <c r="I227" s="769">
        <f>(I228+I229+I230+I231)</f>
        <v>0</v>
      </c>
      <c r="J227" s="770"/>
      <c r="K227" s="616"/>
      <c r="L227" s="617"/>
      <c r="M227" s="720"/>
    </row>
    <row r="228" spans="2:13" ht="14.25" thickTop="1" thickBot="1" x14ac:dyDescent="0.25">
      <c r="B228" s="365"/>
      <c r="C228" s="365"/>
      <c r="D228" s="707"/>
      <c r="E228" s="688" t="s">
        <v>10</v>
      </c>
      <c r="F228" s="663"/>
      <c r="G228" s="663"/>
      <c r="H228" s="664"/>
      <c r="I228" s="846"/>
      <c r="J228" s="847"/>
      <c r="K228" s="616"/>
      <c r="L228" s="617"/>
    </row>
    <row r="229" spans="2:13" ht="14.25" thickTop="1" thickBot="1" x14ac:dyDescent="0.25">
      <c r="B229" s="365"/>
      <c r="C229" s="365"/>
      <c r="D229" s="708"/>
      <c r="E229" s="688" t="s">
        <v>163</v>
      </c>
      <c r="F229" s="663"/>
      <c r="G229" s="663"/>
      <c r="H229" s="664"/>
      <c r="I229" s="846"/>
      <c r="J229" s="847"/>
      <c r="K229" s="616"/>
      <c r="L229" s="721"/>
    </row>
    <row r="230" spans="2:13" ht="14.25" thickTop="1" thickBot="1" x14ac:dyDescent="0.25">
      <c r="B230" s="365"/>
      <c r="C230" s="365"/>
      <c r="D230" s="708"/>
      <c r="E230" s="719" t="s">
        <v>164</v>
      </c>
      <c r="F230" s="668"/>
      <c r="G230" s="668"/>
      <c r="H230" s="669"/>
      <c r="I230" s="846"/>
      <c r="J230" s="847"/>
      <c r="K230" s="616"/>
      <c r="L230" s="617"/>
    </row>
    <row r="231" spans="2:13" ht="14.25" thickTop="1" thickBot="1" x14ac:dyDescent="0.25">
      <c r="B231" s="365"/>
      <c r="C231" s="365"/>
      <c r="D231" s="708"/>
      <c r="E231" s="719" t="s">
        <v>166</v>
      </c>
      <c r="F231" s="668"/>
      <c r="G231" s="668"/>
      <c r="H231" s="669"/>
      <c r="I231" s="846"/>
      <c r="J231" s="847"/>
      <c r="K231" s="616"/>
      <c r="L231" s="617"/>
    </row>
    <row r="232" spans="2:13" ht="16.5" thickTop="1" thickBot="1" x14ac:dyDescent="0.3">
      <c r="B232" s="365"/>
      <c r="C232" s="365"/>
      <c r="D232" s="708"/>
      <c r="E232" s="848" t="s">
        <v>31</v>
      </c>
      <c r="F232" s="849"/>
      <c r="G232" s="849"/>
      <c r="H232" s="850"/>
      <c r="I232" s="815">
        <f>(I233+I234+I235+I236)</f>
        <v>0</v>
      </c>
      <c r="J232" s="815"/>
      <c r="K232" s="616"/>
      <c r="L232" s="617"/>
    </row>
    <row r="233" spans="2:13" ht="14.25" thickTop="1" thickBot="1" x14ac:dyDescent="0.25">
      <c r="B233" s="365"/>
      <c r="C233" s="365"/>
      <c r="D233" s="708"/>
      <c r="E233" s="718" t="s">
        <v>10</v>
      </c>
      <c r="F233" s="660"/>
      <c r="G233" s="660"/>
      <c r="H233" s="660"/>
      <c r="I233" s="846"/>
      <c r="J233" s="847"/>
      <c r="K233" s="616"/>
      <c r="L233" s="617"/>
    </row>
    <row r="234" spans="2:13" ht="14.25" thickTop="1" thickBot="1" x14ac:dyDescent="0.25">
      <c r="B234" s="365"/>
      <c r="C234" s="365"/>
      <c r="D234" s="708"/>
      <c r="E234" s="688" t="s">
        <v>163</v>
      </c>
      <c r="F234" s="663"/>
      <c r="G234" s="663"/>
      <c r="H234" s="664"/>
      <c r="I234" s="846"/>
      <c r="J234" s="847"/>
      <c r="K234" s="616"/>
      <c r="L234" s="617"/>
    </row>
    <row r="235" spans="2:13" ht="14.25" thickTop="1" thickBot="1" x14ac:dyDescent="0.25">
      <c r="B235" s="365"/>
      <c r="C235" s="365"/>
      <c r="D235" s="708"/>
      <c r="E235" s="719" t="s">
        <v>164</v>
      </c>
      <c r="F235" s="668"/>
      <c r="G235" s="668"/>
      <c r="H235" s="669"/>
      <c r="I235" s="846"/>
      <c r="J235" s="847"/>
      <c r="K235" s="616"/>
      <c r="L235" s="617"/>
    </row>
    <row r="236" spans="2:13" ht="14.25" thickTop="1" thickBot="1" x14ac:dyDescent="0.25">
      <c r="B236" s="365"/>
      <c r="C236" s="365"/>
      <c r="D236" s="708"/>
      <c r="E236" s="688" t="s">
        <v>44</v>
      </c>
      <c r="F236" s="668"/>
      <c r="G236" s="668"/>
      <c r="H236" s="669"/>
      <c r="I236" s="846"/>
      <c r="J236" s="847"/>
      <c r="K236" s="616"/>
      <c r="L236" s="617"/>
    </row>
    <row r="237" spans="2:13" ht="16.5" thickTop="1" thickBot="1" x14ac:dyDescent="0.25">
      <c r="B237" s="365"/>
      <c r="C237" s="722"/>
      <c r="D237" s="748" t="s">
        <v>171</v>
      </c>
      <c r="E237" s="155"/>
      <c r="F237" s="723"/>
      <c r="G237" s="681"/>
      <c r="H237" s="693"/>
      <c r="I237" s="787">
        <f>(I238+I239+I240+I241)</f>
        <v>24</v>
      </c>
      <c r="J237" s="787"/>
      <c r="K237" s="365"/>
      <c r="L237" s="617"/>
    </row>
    <row r="238" spans="2:13" ht="14.25" thickTop="1" thickBot="1" x14ac:dyDescent="0.25">
      <c r="B238" s="365"/>
      <c r="C238" s="609"/>
      <c r="D238" s="724"/>
      <c r="E238" s="725" t="s">
        <v>167</v>
      </c>
      <c r="F238" s="713"/>
      <c r="G238" s="713"/>
      <c r="H238" s="714"/>
      <c r="I238" s="845"/>
      <c r="J238" s="845"/>
      <c r="K238" s="365"/>
      <c r="L238" s="617"/>
    </row>
    <row r="239" spans="2:13" ht="12.75" customHeight="1" thickTop="1" thickBot="1" x14ac:dyDescent="0.25">
      <c r="B239" s="365"/>
      <c r="C239" s="87"/>
      <c r="D239" s="722"/>
      <c r="E239" s="713" t="s">
        <v>168</v>
      </c>
      <c r="F239" s="713"/>
      <c r="G239" s="713"/>
      <c r="H239" s="713"/>
      <c r="I239" s="851">
        <v>15</v>
      </c>
      <c r="J239" s="851"/>
      <c r="K239" s="365"/>
    </row>
    <row r="240" spans="2:13" ht="12.75" customHeight="1" thickTop="1" thickBot="1" x14ac:dyDescent="0.25">
      <c r="B240" s="365"/>
      <c r="C240" s="87"/>
      <c r="D240" s="722"/>
      <c r="E240" s="726" t="s">
        <v>169</v>
      </c>
      <c r="F240" s="713"/>
      <c r="G240" s="713"/>
      <c r="H240" s="714"/>
      <c r="I240" s="845">
        <v>9</v>
      </c>
      <c r="J240" s="845"/>
      <c r="K240" s="365"/>
    </row>
    <row r="241" spans="2:11" ht="13.5" customHeight="1" thickTop="1" thickBot="1" x14ac:dyDescent="0.25">
      <c r="B241" s="365"/>
      <c r="C241" s="87"/>
      <c r="D241" s="722"/>
      <c r="E241" s="726" t="s">
        <v>170</v>
      </c>
      <c r="F241" s="713"/>
      <c r="G241" s="713"/>
      <c r="H241" s="714"/>
      <c r="I241" s="845"/>
      <c r="J241" s="845"/>
      <c r="K241" s="365"/>
    </row>
    <row r="242" spans="2:11" ht="15" customHeight="1" thickTop="1" thickBot="1" x14ac:dyDescent="0.3">
      <c r="B242" s="365"/>
      <c r="C242" s="10"/>
      <c r="D242" s="708"/>
      <c r="E242" s="224" t="s">
        <v>40</v>
      </c>
      <c r="F242" s="709"/>
      <c r="G242" s="709"/>
      <c r="H242" s="710"/>
      <c r="I242" s="815">
        <f>I243+I244+I245</f>
        <v>0</v>
      </c>
      <c r="J242" s="815"/>
      <c r="K242" s="365"/>
    </row>
    <row r="243" spans="2:11" ht="13.5" customHeight="1" thickTop="1" thickBot="1" x14ac:dyDescent="0.25">
      <c r="B243" s="365"/>
      <c r="C243" s="365"/>
      <c r="D243" s="708"/>
      <c r="E243" s="186" t="s">
        <v>13</v>
      </c>
      <c r="F243" s="663"/>
      <c r="G243" s="663"/>
      <c r="H243" s="664"/>
      <c r="I243" s="845"/>
      <c r="J243" s="845"/>
      <c r="K243" s="365"/>
    </row>
    <row r="244" spans="2:11" ht="13.5" customHeight="1" thickTop="1" thickBot="1" x14ac:dyDescent="0.25">
      <c r="B244" s="365"/>
      <c r="C244" s="10"/>
      <c r="D244" s="708"/>
      <c r="E244" s="187" t="s">
        <v>14</v>
      </c>
      <c r="F244" s="713"/>
      <c r="G244" s="713"/>
      <c r="H244" s="714"/>
      <c r="I244" s="851"/>
      <c r="J244" s="851"/>
      <c r="K244" s="365"/>
    </row>
    <row r="245" spans="2:11" ht="15.75" customHeight="1" thickTop="1" thickBot="1" x14ac:dyDescent="0.25">
      <c r="B245" s="365"/>
      <c r="C245" s="10"/>
      <c r="D245" s="708"/>
      <c r="E245" s="727" t="s">
        <v>121</v>
      </c>
      <c r="F245" s="713"/>
      <c r="G245" s="713"/>
      <c r="H245" s="714"/>
      <c r="I245" s="845"/>
      <c r="J245" s="845"/>
      <c r="K245" s="633"/>
    </row>
    <row r="246" spans="2:11" ht="17.25" thickTop="1" thickBot="1" x14ac:dyDescent="0.25">
      <c r="B246" s="365"/>
      <c r="C246" s="190" t="s">
        <v>172</v>
      </c>
      <c r="D246" s="189"/>
      <c r="E246" s="189"/>
      <c r="F246" s="189"/>
      <c r="G246" s="191"/>
      <c r="H246" s="769" t="s">
        <v>0</v>
      </c>
      <c r="I246" s="854"/>
      <c r="J246" s="770"/>
      <c r="K246" s="365"/>
    </row>
    <row r="247" spans="2:11" ht="16.5" thickTop="1" x14ac:dyDescent="0.2">
      <c r="B247" s="365"/>
      <c r="C247" s="192"/>
      <c r="D247" s="193"/>
      <c r="E247" s="193"/>
      <c r="F247" s="193"/>
      <c r="G247" s="194"/>
      <c r="H247" s="855">
        <f>(F10+J15-F21+J77-H89)</f>
        <v>18</v>
      </c>
      <c r="I247" s="856"/>
      <c r="J247" s="857"/>
      <c r="K247" s="365"/>
    </row>
    <row r="248" spans="2:11" ht="16.5" thickBot="1" x14ac:dyDescent="0.25">
      <c r="B248" s="633"/>
      <c r="C248" s="195"/>
      <c r="D248" s="196"/>
      <c r="E248" s="196"/>
      <c r="F248" s="196"/>
      <c r="G248" s="197"/>
      <c r="H248" s="858"/>
      <c r="I248" s="859"/>
      <c r="J248" s="860"/>
      <c r="K248" s="633"/>
    </row>
    <row r="249" spans="2:11" ht="13.5" thickTop="1" x14ac:dyDescent="0.2">
      <c r="E249" s="614"/>
    </row>
    <row r="251" spans="2:11" x14ac:dyDescent="0.2">
      <c r="E251" s="728"/>
    </row>
    <row r="252" spans="2:11" x14ac:dyDescent="0.2">
      <c r="E252" s="728"/>
    </row>
    <row r="253" spans="2:11" x14ac:dyDescent="0.2">
      <c r="E253" s="728"/>
    </row>
    <row r="254" spans="2:11" x14ac:dyDescent="0.2">
      <c r="E254" s="728"/>
    </row>
    <row r="255" spans="2:11" x14ac:dyDescent="0.2">
      <c r="E255" s="728"/>
    </row>
    <row r="256" spans="2:11" x14ac:dyDescent="0.2">
      <c r="E256" s="614"/>
    </row>
    <row r="258" spans="5:5" x14ac:dyDescent="0.2">
      <c r="E258" s="614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76" zoomScale="120" zoomScaleNormal="120" zoomScaleSheetLayoutView="75" workbookViewId="0">
      <selection activeCell="C28" sqref="C28"/>
    </sheetView>
  </sheetViews>
  <sheetFormatPr baseColWidth="10" defaultRowHeight="12.75" x14ac:dyDescent="0.2"/>
  <cols>
    <col min="1" max="1" width="7.5703125" style="608" customWidth="1"/>
    <col min="2" max="2" width="18.7109375" style="608" customWidth="1"/>
    <col min="3" max="3" width="13.5703125" style="608" customWidth="1"/>
    <col min="4" max="4" width="13.85546875" style="608" customWidth="1"/>
    <col min="5" max="5" width="46.85546875" style="608" customWidth="1"/>
    <col min="6" max="6" width="9.28515625" style="608" customWidth="1"/>
    <col min="7" max="7" width="7.7109375" style="608" customWidth="1"/>
    <col min="8" max="8" width="8.7109375" style="608" customWidth="1"/>
    <col min="9" max="9" width="7.85546875" style="608" customWidth="1"/>
    <col min="10" max="10" width="9.7109375" style="608" customWidth="1"/>
    <col min="11" max="17" width="7.7109375" style="608" customWidth="1"/>
    <col min="18" max="256" width="11.42578125" style="608"/>
    <col min="257" max="257" width="7.5703125" style="608" customWidth="1"/>
    <col min="258" max="258" width="18.7109375" style="608" customWidth="1"/>
    <col min="259" max="259" width="13.5703125" style="608" customWidth="1"/>
    <col min="260" max="260" width="13.85546875" style="608" customWidth="1"/>
    <col min="261" max="261" width="46.85546875" style="608" customWidth="1"/>
    <col min="262" max="262" width="9.28515625" style="608" customWidth="1"/>
    <col min="263" max="263" width="7.7109375" style="608" customWidth="1"/>
    <col min="264" max="264" width="8.7109375" style="608" customWidth="1"/>
    <col min="265" max="265" width="7.85546875" style="608" customWidth="1"/>
    <col min="266" max="266" width="9.7109375" style="608" customWidth="1"/>
    <col min="267" max="273" width="7.7109375" style="608" customWidth="1"/>
    <col min="274" max="512" width="11.42578125" style="608"/>
    <col min="513" max="513" width="7.5703125" style="608" customWidth="1"/>
    <col min="514" max="514" width="18.7109375" style="608" customWidth="1"/>
    <col min="515" max="515" width="13.5703125" style="608" customWidth="1"/>
    <col min="516" max="516" width="13.85546875" style="608" customWidth="1"/>
    <col min="517" max="517" width="46.85546875" style="608" customWidth="1"/>
    <col min="518" max="518" width="9.28515625" style="608" customWidth="1"/>
    <col min="519" max="519" width="7.7109375" style="608" customWidth="1"/>
    <col min="520" max="520" width="8.7109375" style="608" customWidth="1"/>
    <col min="521" max="521" width="7.85546875" style="608" customWidth="1"/>
    <col min="522" max="522" width="9.7109375" style="608" customWidth="1"/>
    <col min="523" max="529" width="7.7109375" style="608" customWidth="1"/>
    <col min="530" max="768" width="11.42578125" style="608"/>
    <col min="769" max="769" width="7.5703125" style="608" customWidth="1"/>
    <col min="770" max="770" width="18.7109375" style="608" customWidth="1"/>
    <col min="771" max="771" width="13.5703125" style="608" customWidth="1"/>
    <col min="772" max="772" width="13.85546875" style="608" customWidth="1"/>
    <col min="773" max="773" width="46.85546875" style="608" customWidth="1"/>
    <col min="774" max="774" width="9.28515625" style="608" customWidth="1"/>
    <col min="775" max="775" width="7.7109375" style="608" customWidth="1"/>
    <col min="776" max="776" width="8.7109375" style="608" customWidth="1"/>
    <col min="777" max="777" width="7.85546875" style="608" customWidth="1"/>
    <col min="778" max="778" width="9.7109375" style="608" customWidth="1"/>
    <col min="779" max="785" width="7.7109375" style="608" customWidth="1"/>
    <col min="786" max="1024" width="11.42578125" style="608"/>
    <col min="1025" max="1025" width="7.5703125" style="608" customWidth="1"/>
    <col min="1026" max="1026" width="18.7109375" style="608" customWidth="1"/>
    <col min="1027" max="1027" width="13.5703125" style="608" customWidth="1"/>
    <col min="1028" max="1028" width="13.85546875" style="608" customWidth="1"/>
    <col min="1029" max="1029" width="46.85546875" style="608" customWidth="1"/>
    <col min="1030" max="1030" width="9.28515625" style="608" customWidth="1"/>
    <col min="1031" max="1031" width="7.7109375" style="608" customWidth="1"/>
    <col min="1032" max="1032" width="8.7109375" style="608" customWidth="1"/>
    <col min="1033" max="1033" width="7.85546875" style="608" customWidth="1"/>
    <col min="1034" max="1034" width="9.7109375" style="608" customWidth="1"/>
    <col min="1035" max="1041" width="7.7109375" style="608" customWidth="1"/>
    <col min="1042" max="1280" width="11.42578125" style="608"/>
    <col min="1281" max="1281" width="7.5703125" style="608" customWidth="1"/>
    <col min="1282" max="1282" width="18.7109375" style="608" customWidth="1"/>
    <col min="1283" max="1283" width="13.5703125" style="608" customWidth="1"/>
    <col min="1284" max="1284" width="13.85546875" style="608" customWidth="1"/>
    <col min="1285" max="1285" width="46.85546875" style="608" customWidth="1"/>
    <col min="1286" max="1286" width="9.28515625" style="608" customWidth="1"/>
    <col min="1287" max="1287" width="7.7109375" style="608" customWidth="1"/>
    <col min="1288" max="1288" width="8.7109375" style="608" customWidth="1"/>
    <col min="1289" max="1289" width="7.85546875" style="608" customWidth="1"/>
    <col min="1290" max="1290" width="9.7109375" style="608" customWidth="1"/>
    <col min="1291" max="1297" width="7.7109375" style="608" customWidth="1"/>
    <col min="1298" max="1536" width="11.42578125" style="608"/>
    <col min="1537" max="1537" width="7.5703125" style="608" customWidth="1"/>
    <col min="1538" max="1538" width="18.7109375" style="608" customWidth="1"/>
    <col min="1539" max="1539" width="13.5703125" style="608" customWidth="1"/>
    <col min="1540" max="1540" width="13.85546875" style="608" customWidth="1"/>
    <col min="1541" max="1541" width="46.85546875" style="608" customWidth="1"/>
    <col min="1542" max="1542" width="9.28515625" style="608" customWidth="1"/>
    <col min="1543" max="1543" width="7.7109375" style="608" customWidth="1"/>
    <col min="1544" max="1544" width="8.7109375" style="608" customWidth="1"/>
    <col min="1545" max="1545" width="7.85546875" style="608" customWidth="1"/>
    <col min="1546" max="1546" width="9.7109375" style="608" customWidth="1"/>
    <col min="1547" max="1553" width="7.7109375" style="608" customWidth="1"/>
    <col min="1554" max="1792" width="11.42578125" style="608"/>
    <col min="1793" max="1793" width="7.5703125" style="608" customWidth="1"/>
    <col min="1794" max="1794" width="18.7109375" style="608" customWidth="1"/>
    <col min="1795" max="1795" width="13.5703125" style="608" customWidth="1"/>
    <col min="1796" max="1796" width="13.85546875" style="608" customWidth="1"/>
    <col min="1797" max="1797" width="46.85546875" style="608" customWidth="1"/>
    <col min="1798" max="1798" width="9.28515625" style="608" customWidth="1"/>
    <col min="1799" max="1799" width="7.7109375" style="608" customWidth="1"/>
    <col min="1800" max="1800" width="8.7109375" style="608" customWidth="1"/>
    <col min="1801" max="1801" width="7.85546875" style="608" customWidth="1"/>
    <col min="1802" max="1802" width="9.7109375" style="608" customWidth="1"/>
    <col min="1803" max="1809" width="7.7109375" style="608" customWidth="1"/>
    <col min="1810" max="2048" width="11.42578125" style="608"/>
    <col min="2049" max="2049" width="7.5703125" style="608" customWidth="1"/>
    <col min="2050" max="2050" width="18.7109375" style="608" customWidth="1"/>
    <col min="2051" max="2051" width="13.5703125" style="608" customWidth="1"/>
    <col min="2052" max="2052" width="13.85546875" style="608" customWidth="1"/>
    <col min="2053" max="2053" width="46.85546875" style="608" customWidth="1"/>
    <col min="2054" max="2054" width="9.28515625" style="608" customWidth="1"/>
    <col min="2055" max="2055" width="7.7109375" style="608" customWidth="1"/>
    <col min="2056" max="2056" width="8.7109375" style="608" customWidth="1"/>
    <col min="2057" max="2057" width="7.85546875" style="608" customWidth="1"/>
    <col min="2058" max="2058" width="9.7109375" style="608" customWidth="1"/>
    <col min="2059" max="2065" width="7.7109375" style="608" customWidth="1"/>
    <col min="2066" max="2304" width="11.42578125" style="608"/>
    <col min="2305" max="2305" width="7.5703125" style="608" customWidth="1"/>
    <col min="2306" max="2306" width="18.7109375" style="608" customWidth="1"/>
    <col min="2307" max="2307" width="13.5703125" style="608" customWidth="1"/>
    <col min="2308" max="2308" width="13.85546875" style="608" customWidth="1"/>
    <col min="2309" max="2309" width="46.85546875" style="608" customWidth="1"/>
    <col min="2310" max="2310" width="9.28515625" style="608" customWidth="1"/>
    <col min="2311" max="2311" width="7.7109375" style="608" customWidth="1"/>
    <col min="2312" max="2312" width="8.7109375" style="608" customWidth="1"/>
    <col min="2313" max="2313" width="7.85546875" style="608" customWidth="1"/>
    <col min="2314" max="2314" width="9.7109375" style="608" customWidth="1"/>
    <col min="2315" max="2321" width="7.7109375" style="608" customWidth="1"/>
    <col min="2322" max="2560" width="11.42578125" style="608"/>
    <col min="2561" max="2561" width="7.5703125" style="608" customWidth="1"/>
    <col min="2562" max="2562" width="18.7109375" style="608" customWidth="1"/>
    <col min="2563" max="2563" width="13.5703125" style="608" customWidth="1"/>
    <col min="2564" max="2564" width="13.85546875" style="608" customWidth="1"/>
    <col min="2565" max="2565" width="46.85546875" style="608" customWidth="1"/>
    <col min="2566" max="2566" width="9.28515625" style="608" customWidth="1"/>
    <col min="2567" max="2567" width="7.7109375" style="608" customWidth="1"/>
    <col min="2568" max="2568" width="8.7109375" style="608" customWidth="1"/>
    <col min="2569" max="2569" width="7.85546875" style="608" customWidth="1"/>
    <col min="2570" max="2570" width="9.7109375" style="608" customWidth="1"/>
    <col min="2571" max="2577" width="7.7109375" style="608" customWidth="1"/>
    <col min="2578" max="2816" width="11.42578125" style="608"/>
    <col min="2817" max="2817" width="7.5703125" style="608" customWidth="1"/>
    <col min="2818" max="2818" width="18.7109375" style="608" customWidth="1"/>
    <col min="2819" max="2819" width="13.5703125" style="608" customWidth="1"/>
    <col min="2820" max="2820" width="13.85546875" style="608" customWidth="1"/>
    <col min="2821" max="2821" width="46.85546875" style="608" customWidth="1"/>
    <col min="2822" max="2822" width="9.28515625" style="608" customWidth="1"/>
    <col min="2823" max="2823" width="7.7109375" style="608" customWidth="1"/>
    <col min="2824" max="2824" width="8.7109375" style="608" customWidth="1"/>
    <col min="2825" max="2825" width="7.85546875" style="608" customWidth="1"/>
    <col min="2826" max="2826" width="9.7109375" style="608" customWidth="1"/>
    <col min="2827" max="2833" width="7.7109375" style="608" customWidth="1"/>
    <col min="2834" max="3072" width="11.42578125" style="608"/>
    <col min="3073" max="3073" width="7.5703125" style="608" customWidth="1"/>
    <col min="3074" max="3074" width="18.7109375" style="608" customWidth="1"/>
    <col min="3075" max="3075" width="13.5703125" style="608" customWidth="1"/>
    <col min="3076" max="3076" width="13.85546875" style="608" customWidth="1"/>
    <col min="3077" max="3077" width="46.85546875" style="608" customWidth="1"/>
    <col min="3078" max="3078" width="9.28515625" style="608" customWidth="1"/>
    <col min="3079" max="3079" width="7.7109375" style="608" customWidth="1"/>
    <col min="3080" max="3080" width="8.7109375" style="608" customWidth="1"/>
    <col min="3081" max="3081" width="7.85546875" style="608" customWidth="1"/>
    <col min="3082" max="3082" width="9.7109375" style="608" customWidth="1"/>
    <col min="3083" max="3089" width="7.7109375" style="608" customWidth="1"/>
    <col min="3090" max="3328" width="11.42578125" style="608"/>
    <col min="3329" max="3329" width="7.5703125" style="608" customWidth="1"/>
    <col min="3330" max="3330" width="18.7109375" style="608" customWidth="1"/>
    <col min="3331" max="3331" width="13.5703125" style="608" customWidth="1"/>
    <col min="3332" max="3332" width="13.85546875" style="608" customWidth="1"/>
    <col min="3333" max="3333" width="46.85546875" style="608" customWidth="1"/>
    <col min="3334" max="3334" width="9.28515625" style="608" customWidth="1"/>
    <col min="3335" max="3335" width="7.7109375" style="608" customWidth="1"/>
    <col min="3336" max="3336" width="8.7109375" style="608" customWidth="1"/>
    <col min="3337" max="3337" width="7.85546875" style="608" customWidth="1"/>
    <col min="3338" max="3338" width="9.7109375" style="608" customWidth="1"/>
    <col min="3339" max="3345" width="7.7109375" style="608" customWidth="1"/>
    <col min="3346" max="3584" width="11.42578125" style="608"/>
    <col min="3585" max="3585" width="7.5703125" style="608" customWidth="1"/>
    <col min="3586" max="3586" width="18.7109375" style="608" customWidth="1"/>
    <col min="3587" max="3587" width="13.5703125" style="608" customWidth="1"/>
    <col min="3588" max="3588" width="13.85546875" style="608" customWidth="1"/>
    <col min="3589" max="3589" width="46.85546875" style="608" customWidth="1"/>
    <col min="3590" max="3590" width="9.28515625" style="608" customWidth="1"/>
    <col min="3591" max="3591" width="7.7109375" style="608" customWidth="1"/>
    <col min="3592" max="3592" width="8.7109375" style="608" customWidth="1"/>
    <col min="3593" max="3593" width="7.85546875" style="608" customWidth="1"/>
    <col min="3594" max="3594" width="9.7109375" style="608" customWidth="1"/>
    <col min="3595" max="3601" width="7.7109375" style="608" customWidth="1"/>
    <col min="3602" max="3840" width="11.42578125" style="608"/>
    <col min="3841" max="3841" width="7.5703125" style="608" customWidth="1"/>
    <col min="3842" max="3842" width="18.7109375" style="608" customWidth="1"/>
    <col min="3843" max="3843" width="13.5703125" style="608" customWidth="1"/>
    <col min="3844" max="3844" width="13.85546875" style="608" customWidth="1"/>
    <col min="3845" max="3845" width="46.85546875" style="608" customWidth="1"/>
    <col min="3846" max="3846" width="9.28515625" style="608" customWidth="1"/>
    <col min="3847" max="3847" width="7.7109375" style="608" customWidth="1"/>
    <col min="3848" max="3848" width="8.7109375" style="608" customWidth="1"/>
    <col min="3849" max="3849" width="7.85546875" style="608" customWidth="1"/>
    <col min="3850" max="3850" width="9.7109375" style="608" customWidth="1"/>
    <col min="3851" max="3857" width="7.7109375" style="608" customWidth="1"/>
    <col min="3858" max="4096" width="11.42578125" style="608"/>
    <col min="4097" max="4097" width="7.5703125" style="608" customWidth="1"/>
    <col min="4098" max="4098" width="18.7109375" style="608" customWidth="1"/>
    <col min="4099" max="4099" width="13.5703125" style="608" customWidth="1"/>
    <col min="4100" max="4100" width="13.85546875" style="608" customWidth="1"/>
    <col min="4101" max="4101" width="46.85546875" style="608" customWidth="1"/>
    <col min="4102" max="4102" width="9.28515625" style="608" customWidth="1"/>
    <col min="4103" max="4103" width="7.7109375" style="608" customWidth="1"/>
    <col min="4104" max="4104" width="8.7109375" style="608" customWidth="1"/>
    <col min="4105" max="4105" width="7.85546875" style="608" customWidth="1"/>
    <col min="4106" max="4106" width="9.7109375" style="608" customWidth="1"/>
    <col min="4107" max="4113" width="7.7109375" style="608" customWidth="1"/>
    <col min="4114" max="4352" width="11.42578125" style="608"/>
    <col min="4353" max="4353" width="7.5703125" style="608" customWidth="1"/>
    <col min="4354" max="4354" width="18.7109375" style="608" customWidth="1"/>
    <col min="4355" max="4355" width="13.5703125" style="608" customWidth="1"/>
    <col min="4356" max="4356" width="13.85546875" style="608" customWidth="1"/>
    <col min="4357" max="4357" width="46.85546875" style="608" customWidth="1"/>
    <col min="4358" max="4358" width="9.28515625" style="608" customWidth="1"/>
    <col min="4359" max="4359" width="7.7109375" style="608" customWidth="1"/>
    <col min="4360" max="4360" width="8.7109375" style="608" customWidth="1"/>
    <col min="4361" max="4361" width="7.85546875" style="608" customWidth="1"/>
    <col min="4362" max="4362" width="9.7109375" style="608" customWidth="1"/>
    <col min="4363" max="4369" width="7.7109375" style="608" customWidth="1"/>
    <col min="4370" max="4608" width="11.42578125" style="608"/>
    <col min="4609" max="4609" width="7.5703125" style="608" customWidth="1"/>
    <col min="4610" max="4610" width="18.7109375" style="608" customWidth="1"/>
    <col min="4611" max="4611" width="13.5703125" style="608" customWidth="1"/>
    <col min="4612" max="4612" width="13.85546875" style="608" customWidth="1"/>
    <col min="4613" max="4613" width="46.85546875" style="608" customWidth="1"/>
    <col min="4614" max="4614" width="9.28515625" style="608" customWidth="1"/>
    <col min="4615" max="4615" width="7.7109375" style="608" customWidth="1"/>
    <col min="4616" max="4616" width="8.7109375" style="608" customWidth="1"/>
    <col min="4617" max="4617" width="7.85546875" style="608" customWidth="1"/>
    <col min="4618" max="4618" width="9.7109375" style="608" customWidth="1"/>
    <col min="4619" max="4625" width="7.7109375" style="608" customWidth="1"/>
    <col min="4626" max="4864" width="11.42578125" style="608"/>
    <col min="4865" max="4865" width="7.5703125" style="608" customWidth="1"/>
    <col min="4866" max="4866" width="18.7109375" style="608" customWidth="1"/>
    <col min="4867" max="4867" width="13.5703125" style="608" customWidth="1"/>
    <col min="4868" max="4868" width="13.85546875" style="608" customWidth="1"/>
    <col min="4869" max="4869" width="46.85546875" style="608" customWidth="1"/>
    <col min="4870" max="4870" width="9.28515625" style="608" customWidth="1"/>
    <col min="4871" max="4871" width="7.7109375" style="608" customWidth="1"/>
    <col min="4872" max="4872" width="8.7109375" style="608" customWidth="1"/>
    <col min="4873" max="4873" width="7.85546875" style="608" customWidth="1"/>
    <col min="4874" max="4874" width="9.7109375" style="608" customWidth="1"/>
    <col min="4875" max="4881" width="7.7109375" style="608" customWidth="1"/>
    <col min="4882" max="5120" width="11.42578125" style="608"/>
    <col min="5121" max="5121" width="7.5703125" style="608" customWidth="1"/>
    <col min="5122" max="5122" width="18.7109375" style="608" customWidth="1"/>
    <col min="5123" max="5123" width="13.5703125" style="608" customWidth="1"/>
    <col min="5124" max="5124" width="13.85546875" style="608" customWidth="1"/>
    <col min="5125" max="5125" width="46.85546875" style="608" customWidth="1"/>
    <col min="5126" max="5126" width="9.28515625" style="608" customWidth="1"/>
    <col min="5127" max="5127" width="7.7109375" style="608" customWidth="1"/>
    <col min="5128" max="5128" width="8.7109375" style="608" customWidth="1"/>
    <col min="5129" max="5129" width="7.85546875" style="608" customWidth="1"/>
    <col min="5130" max="5130" width="9.7109375" style="608" customWidth="1"/>
    <col min="5131" max="5137" width="7.7109375" style="608" customWidth="1"/>
    <col min="5138" max="5376" width="11.42578125" style="608"/>
    <col min="5377" max="5377" width="7.5703125" style="608" customWidth="1"/>
    <col min="5378" max="5378" width="18.7109375" style="608" customWidth="1"/>
    <col min="5379" max="5379" width="13.5703125" style="608" customWidth="1"/>
    <col min="5380" max="5380" width="13.85546875" style="608" customWidth="1"/>
    <col min="5381" max="5381" width="46.85546875" style="608" customWidth="1"/>
    <col min="5382" max="5382" width="9.28515625" style="608" customWidth="1"/>
    <col min="5383" max="5383" width="7.7109375" style="608" customWidth="1"/>
    <col min="5384" max="5384" width="8.7109375" style="608" customWidth="1"/>
    <col min="5385" max="5385" width="7.85546875" style="608" customWidth="1"/>
    <col min="5386" max="5386" width="9.7109375" style="608" customWidth="1"/>
    <col min="5387" max="5393" width="7.7109375" style="608" customWidth="1"/>
    <col min="5394" max="5632" width="11.42578125" style="608"/>
    <col min="5633" max="5633" width="7.5703125" style="608" customWidth="1"/>
    <col min="5634" max="5634" width="18.7109375" style="608" customWidth="1"/>
    <col min="5635" max="5635" width="13.5703125" style="608" customWidth="1"/>
    <col min="5636" max="5636" width="13.85546875" style="608" customWidth="1"/>
    <col min="5637" max="5637" width="46.85546875" style="608" customWidth="1"/>
    <col min="5638" max="5638" width="9.28515625" style="608" customWidth="1"/>
    <col min="5639" max="5639" width="7.7109375" style="608" customWidth="1"/>
    <col min="5640" max="5640" width="8.7109375" style="608" customWidth="1"/>
    <col min="5641" max="5641" width="7.85546875" style="608" customWidth="1"/>
    <col min="5642" max="5642" width="9.7109375" style="608" customWidth="1"/>
    <col min="5643" max="5649" width="7.7109375" style="608" customWidth="1"/>
    <col min="5650" max="5888" width="11.42578125" style="608"/>
    <col min="5889" max="5889" width="7.5703125" style="608" customWidth="1"/>
    <col min="5890" max="5890" width="18.7109375" style="608" customWidth="1"/>
    <col min="5891" max="5891" width="13.5703125" style="608" customWidth="1"/>
    <col min="5892" max="5892" width="13.85546875" style="608" customWidth="1"/>
    <col min="5893" max="5893" width="46.85546875" style="608" customWidth="1"/>
    <col min="5894" max="5894" width="9.28515625" style="608" customWidth="1"/>
    <col min="5895" max="5895" width="7.7109375" style="608" customWidth="1"/>
    <col min="5896" max="5896" width="8.7109375" style="608" customWidth="1"/>
    <col min="5897" max="5897" width="7.85546875" style="608" customWidth="1"/>
    <col min="5898" max="5898" width="9.7109375" style="608" customWidth="1"/>
    <col min="5899" max="5905" width="7.7109375" style="608" customWidth="1"/>
    <col min="5906" max="6144" width="11.42578125" style="608"/>
    <col min="6145" max="6145" width="7.5703125" style="608" customWidth="1"/>
    <col min="6146" max="6146" width="18.7109375" style="608" customWidth="1"/>
    <col min="6147" max="6147" width="13.5703125" style="608" customWidth="1"/>
    <col min="6148" max="6148" width="13.85546875" style="608" customWidth="1"/>
    <col min="6149" max="6149" width="46.85546875" style="608" customWidth="1"/>
    <col min="6150" max="6150" width="9.28515625" style="608" customWidth="1"/>
    <col min="6151" max="6151" width="7.7109375" style="608" customWidth="1"/>
    <col min="6152" max="6152" width="8.7109375" style="608" customWidth="1"/>
    <col min="6153" max="6153" width="7.85546875" style="608" customWidth="1"/>
    <col min="6154" max="6154" width="9.7109375" style="608" customWidth="1"/>
    <col min="6155" max="6161" width="7.7109375" style="608" customWidth="1"/>
    <col min="6162" max="6400" width="11.42578125" style="608"/>
    <col min="6401" max="6401" width="7.5703125" style="608" customWidth="1"/>
    <col min="6402" max="6402" width="18.7109375" style="608" customWidth="1"/>
    <col min="6403" max="6403" width="13.5703125" style="608" customWidth="1"/>
    <col min="6404" max="6404" width="13.85546875" style="608" customWidth="1"/>
    <col min="6405" max="6405" width="46.85546875" style="608" customWidth="1"/>
    <col min="6406" max="6406" width="9.28515625" style="608" customWidth="1"/>
    <col min="6407" max="6407" width="7.7109375" style="608" customWidth="1"/>
    <col min="6408" max="6408" width="8.7109375" style="608" customWidth="1"/>
    <col min="6409" max="6409" width="7.85546875" style="608" customWidth="1"/>
    <col min="6410" max="6410" width="9.7109375" style="608" customWidth="1"/>
    <col min="6411" max="6417" width="7.7109375" style="608" customWidth="1"/>
    <col min="6418" max="6656" width="11.42578125" style="608"/>
    <col min="6657" max="6657" width="7.5703125" style="608" customWidth="1"/>
    <col min="6658" max="6658" width="18.7109375" style="608" customWidth="1"/>
    <col min="6659" max="6659" width="13.5703125" style="608" customWidth="1"/>
    <col min="6660" max="6660" width="13.85546875" style="608" customWidth="1"/>
    <col min="6661" max="6661" width="46.85546875" style="608" customWidth="1"/>
    <col min="6662" max="6662" width="9.28515625" style="608" customWidth="1"/>
    <col min="6663" max="6663" width="7.7109375" style="608" customWidth="1"/>
    <col min="6664" max="6664" width="8.7109375" style="608" customWidth="1"/>
    <col min="6665" max="6665" width="7.85546875" style="608" customWidth="1"/>
    <col min="6666" max="6666" width="9.7109375" style="608" customWidth="1"/>
    <col min="6667" max="6673" width="7.7109375" style="608" customWidth="1"/>
    <col min="6674" max="6912" width="11.42578125" style="608"/>
    <col min="6913" max="6913" width="7.5703125" style="608" customWidth="1"/>
    <col min="6914" max="6914" width="18.7109375" style="608" customWidth="1"/>
    <col min="6915" max="6915" width="13.5703125" style="608" customWidth="1"/>
    <col min="6916" max="6916" width="13.85546875" style="608" customWidth="1"/>
    <col min="6917" max="6917" width="46.85546875" style="608" customWidth="1"/>
    <col min="6918" max="6918" width="9.28515625" style="608" customWidth="1"/>
    <col min="6919" max="6919" width="7.7109375" style="608" customWidth="1"/>
    <col min="6920" max="6920" width="8.7109375" style="608" customWidth="1"/>
    <col min="6921" max="6921" width="7.85546875" style="608" customWidth="1"/>
    <col min="6922" max="6922" width="9.7109375" style="608" customWidth="1"/>
    <col min="6923" max="6929" width="7.7109375" style="608" customWidth="1"/>
    <col min="6930" max="7168" width="11.42578125" style="608"/>
    <col min="7169" max="7169" width="7.5703125" style="608" customWidth="1"/>
    <col min="7170" max="7170" width="18.7109375" style="608" customWidth="1"/>
    <col min="7171" max="7171" width="13.5703125" style="608" customWidth="1"/>
    <col min="7172" max="7172" width="13.85546875" style="608" customWidth="1"/>
    <col min="7173" max="7173" width="46.85546875" style="608" customWidth="1"/>
    <col min="7174" max="7174" width="9.28515625" style="608" customWidth="1"/>
    <col min="7175" max="7175" width="7.7109375" style="608" customWidth="1"/>
    <col min="7176" max="7176" width="8.7109375" style="608" customWidth="1"/>
    <col min="7177" max="7177" width="7.85546875" style="608" customWidth="1"/>
    <col min="7178" max="7178" width="9.7109375" style="608" customWidth="1"/>
    <col min="7179" max="7185" width="7.7109375" style="608" customWidth="1"/>
    <col min="7186" max="7424" width="11.42578125" style="608"/>
    <col min="7425" max="7425" width="7.5703125" style="608" customWidth="1"/>
    <col min="7426" max="7426" width="18.7109375" style="608" customWidth="1"/>
    <col min="7427" max="7427" width="13.5703125" style="608" customWidth="1"/>
    <col min="7428" max="7428" width="13.85546875" style="608" customWidth="1"/>
    <col min="7429" max="7429" width="46.85546875" style="608" customWidth="1"/>
    <col min="7430" max="7430" width="9.28515625" style="608" customWidth="1"/>
    <col min="7431" max="7431" width="7.7109375" style="608" customWidth="1"/>
    <col min="7432" max="7432" width="8.7109375" style="608" customWidth="1"/>
    <col min="7433" max="7433" width="7.85546875" style="608" customWidth="1"/>
    <col min="7434" max="7434" width="9.7109375" style="608" customWidth="1"/>
    <col min="7435" max="7441" width="7.7109375" style="608" customWidth="1"/>
    <col min="7442" max="7680" width="11.42578125" style="608"/>
    <col min="7681" max="7681" width="7.5703125" style="608" customWidth="1"/>
    <col min="7682" max="7682" width="18.7109375" style="608" customWidth="1"/>
    <col min="7683" max="7683" width="13.5703125" style="608" customWidth="1"/>
    <col min="7684" max="7684" width="13.85546875" style="608" customWidth="1"/>
    <col min="7685" max="7685" width="46.85546875" style="608" customWidth="1"/>
    <col min="7686" max="7686" width="9.28515625" style="608" customWidth="1"/>
    <col min="7687" max="7687" width="7.7109375" style="608" customWidth="1"/>
    <col min="7688" max="7688" width="8.7109375" style="608" customWidth="1"/>
    <col min="7689" max="7689" width="7.85546875" style="608" customWidth="1"/>
    <col min="7690" max="7690" width="9.7109375" style="608" customWidth="1"/>
    <col min="7691" max="7697" width="7.7109375" style="608" customWidth="1"/>
    <col min="7698" max="7936" width="11.42578125" style="608"/>
    <col min="7937" max="7937" width="7.5703125" style="608" customWidth="1"/>
    <col min="7938" max="7938" width="18.7109375" style="608" customWidth="1"/>
    <col min="7939" max="7939" width="13.5703125" style="608" customWidth="1"/>
    <col min="7940" max="7940" width="13.85546875" style="608" customWidth="1"/>
    <col min="7941" max="7941" width="46.85546875" style="608" customWidth="1"/>
    <col min="7942" max="7942" width="9.28515625" style="608" customWidth="1"/>
    <col min="7943" max="7943" width="7.7109375" style="608" customWidth="1"/>
    <col min="7944" max="7944" width="8.7109375" style="608" customWidth="1"/>
    <col min="7945" max="7945" width="7.85546875" style="608" customWidth="1"/>
    <col min="7946" max="7946" width="9.7109375" style="608" customWidth="1"/>
    <col min="7947" max="7953" width="7.7109375" style="608" customWidth="1"/>
    <col min="7954" max="8192" width="11.42578125" style="608"/>
    <col min="8193" max="8193" width="7.5703125" style="608" customWidth="1"/>
    <col min="8194" max="8194" width="18.7109375" style="608" customWidth="1"/>
    <col min="8195" max="8195" width="13.5703125" style="608" customWidth="1"/>
    <col min="8196" max="8196" width="13.85546875" style="608" customWidth="1"/>
    <col min="8197" max="8197" width="46.85546875" style="608" customWidth="1"/>
    <col min="8198" max="8198" width="9.28515625" style="608" customWidth="1"/>
    <col min="8199" max="8199" width="7.7109375" style="608" customWidth="1"/>
    <col min="8200" max="8200" width="8.7109375" style="608" customWidth="1"/>
    <col min="8201" max="8201" width="7.85546875" style="608" customWidth="1"/>
    <col min="8202" max="8202" width="9.7109375" style="608" customWidth="1"/>
    <col min="8203" max="8209" width="7.7109375" style="608" customWidth="1"/>
    <col min="8210" max="8448" width="11.42578125" style="608"/>
    <col min="8449" max="8449" width="7.5703125" style="608" customWidth="1"/>
    <col min="8450" max="8450" width="18.7109375" style="608" customWidth="1"/>
    <col min="8451" max="8451" width="13.5703125" style="608" customWidth="1"/>
    <col min="8452" max="8452" width="13.85546875" style="608" customWidth="1"/>
    <col min="8453" max="8453" width="46.85546875" style="608" customWidth="1"/>
    <col min="8454" max="8454" width="9.28515625" style="608" customWidth="1"/>
    <col min="8455" max="8455" width="7.7109375" style="608" customWidth="1"/>
    <col min="8456" max="8456" width="8.7109375" style="608" customWidth="1"/>
    <col min="8457" max="8457" width="7.85546875" style="608" customWidth="1"/>
    <col min="8458" max="8458" width="9.7109375" style="608" customWidth="1"/>
    <col min="8459" max="8465" width="7.7109375" style="608" customWidth="1"/>
    <col min="8466" max="8704" width="11.42578125" style="608"/>
    <col min="8705" max="8705" width="7.5703125" style="608" customWidth="1"/>
    <col min="8706" max="8706" width="18.7109375" style="608" customWidth="1"/>
    <col min="8707" max="8707" width="13.5703125" style="608" customWidth="1"/>
    <col min="8708" max="8708" width="13.85546875" style="608" customWidth="1"/>
    <col min="8709" max="8709" width="46.85546875" style="608" customWidth="1"/>
    <col min="8710" max="8710" width="9.28515625" style="608" customWidth="1"/>
    <col min="8711" max="8711" width="7.7109375" style="608" customWidth="1"/>
    <col min="8712" max="8712" width="8.7109375" style="608" customWidth="1"/>
    <col min="8713" max="8713" width="7.85546875" style="608" customWidth="1"/>
    <col min="8714" max="8714" width="9.7109375" style="608" customWidth="1"/>
    <col min="8715" max="8721" width="7.7109375" style="608" customWidth="1"/>
    <col min="8722" max="8960" width="11.42578125" style="608"/>
    <col min="8961" max="8961" width="7.5703125" style="608" customWidth="1"/>
    <col min="8962" max="8962" width="18.7109375" style="608" customWidth="1"/>
    <col min="8963" max="8963" width="13.5703125" style="608" customWidth="1"/>
    <col min="8964" max="8964" width="13.85546875" style="608" customWidth="1"/>
    <col min="8965" max="8965" width="46.85546875" style="608" customWidth="1"/>
    <col min="8966" max="8966" width="9.28515625" style="608" customWidth="1"/>
    <col min="8967" max="8967" width="7.7109375" style="608" customWidth="1"/>
    <col min="8968" max="8968" width="8.7109375" style="608" customWidth="1"/>
    <col min="8969" max="8969" width="7.85546875" style="608" customWidth="1"/>
    <col min="8970" max="8970" width="9.7109375" style="608" customWidth="1"/>
    <col min="8971" max="8977" width="7.7109375" style="608" customWidth="1"/>
    <col min="8978" max="9216" width="11.42578125" style="608"/>
    <col min="9217" max="9217" width="7.5703125" style="608" customWidth="1"/>
    <col min="9218" max="9218" width="18.7109375" style="608" customWidth="1"/>
    <col min="9219" max="9219" width="13.5703125" style="608" customWidth="1"/>
    <col min="9220" max="9220" width="13.85546875" style="608" customWidth="1"/>
    <col min="9221" max="9221" width="46.85546875" style="608" customWidth="1"/>
    <col min="9222" max="9222" width="9.28515625" style="608" customWidth="1"/>
    <col min="9223" max="9223" width="7.7109375" style="608" customWidth="1"/>
    <col min="9224" max="9224" width="8.7109375" style="608" customWidth="1"/>
    <col min="9225" max="9225" width="7.85546875" style="608" customWidth="1"/>
    <col min="9226" max="9226" width="9.7109375" style="608" customWidth="1"/>
    <col min="9227" max="9233" width="7.7109375" style="608" customWidth="1"/>
    <col min="9234" max="9472" width="11.42578125" style="608"/>
    <col min="9473" max="9473" width="7.5703125" style="608" customWidth="1"/>
    <col min="9474" max="9474" width="18.7109375" style="608" customWidth="1"/>
    <col min="9475" max="9475" width="13.5703125" style="608" customWidth="1"/>
    <col min="9476" max="9476" width="13.85546875" style="608" customWidth="1"/>
    <col min="9477" max="9477" width="46.85546875" style="608" customWidth="1"/>
    <col min="9478" max="9478" width="9.28515625" style="608" customWidth="1"/>
    <col min="9479" max="9479" width="7.7109375" style="608" customWidth="1"/>
    <col min="9480" max="9480" width="8.7109375" style="608" customWidth="1"/>
    <col min="9481" max="9481" width="7.85546875" style="608" customWidth="1"/>
    <col min="9482" max="9482" width="9.7109375" style="608" customWidth="1"/>
    <col min="9483" max="9489" width="7.7109375" style="608" customWidth="1"/>
    <col min="9490" max="9728" width="11.42578125" style="608"/>
    <col min="9729" max="9729" width="7.5703125" style="608" customWidth="1"/>
    <col min="9730" max="9730" width="18.7109375" style="608" customWidth="1"/>
    <col min="9731" max="9731" width="13.5703125" style="608" customWidth="1"/>
    <col min="9732" max="9732" width="13.85546875" style="608" customWidth="1"/>
    <col min="9733" max="9733" width="46.85546875" style="608" customWidth="1"/>
    <col min="9734" max="9734" width="9.28515625" style="608" customWidth="1"/>
    <col min="9735" max="9735" width="7.7109375" style="608" customWidth="1"/>
    <col min="9736" max="9736" width="8.7109375" style="608" customWidth="1"/>
    <col min="9737" max="9737" width="7.85546875" style="608" customWidth="1"/>
    <col min="9738" max="9738" width="9.7109375" style="608" customWidth="1"/>
    <col min="9739" max="9745" width="7.7109375" style="608" customWidth="1"/>
    <col min="9746" max="9984" width="11.42578125" style="608"/>
    <col min="9985" max="9985" width="7.5703125" style="608" customWidth="1"/>
    <col min="9986" max="9986" width="18.7109375" style="608" customWidth="1"/>
    <col min="9987" max="9987" width="13.5703125" style="608" customWidth="1"/>
    <col min="9988" max="9988" width="13.85546875" style="608" customWidth="1"/>
    <col min="9989" max="9989" width="46.85546875" style="608" customWidth="1"/>
    <col min="9990" max="9990" width="9.28515625" style="608" customWidth="1"/>
    <col min="9991" max="9991" width="7.7109375" style="608" customWidth="1"/>
    <col min="9992" max="9992" width="8.7109375" style="608" customWidth="1"/>
    <col min="9993" max="9993" width="7.85546875" style="608" customWidth="1"/>
    <col min="9994" max="9994" width="9.7109375" style="608" customWidth="1"/>
    <col min="9995" max="10001" width="7.7109375" style="608" customWidth="1"/>
    <col min="10002" max="10240" width="11.42578125" style="608"/>
    <col min="10241" max="10241" width="7.5703125" style="608" customWidth="1"/>
    <col min="10242" max="10242" width="18.7109375" style="608" customWidth="1"/>
    <col min="10243" max="10243" width="13.5703125" style="608" customWidth="1"/>
    <col min="10244" max="10244" width="13.85546875" style="608" customWidth="1"/>
    <col min="10245" max="10245" width="46.85546875" style="608" customWidth="1"/>
    <col min="10246" max="10246" width="9.28515625" style="608" customWidth="1"/>
    <col min="10247" max="10247" width="7.7109375" style="608" customWidth="1"/>
    <col min="10248" max="10248" width="8.7109375" style="608" customWidth="1"/>
    <col min="10249" max="10249" width="7.85546875" style="608" customWidth="1"/>
    <col min="10250" max="10250" width="9.7109375" style="608" customWidth="1"/>
    <col min="10251" max="10257" width="7.7109375" style="608" customWidth="1"/>
    <col min="10258" max="10496" width="11.42578125" style="608"/>
    <col min="10497" max="10497" width="7.5703125" style="608" customWidth="1"/>
    <col min="10498" max="10498" width="18.7109375" style="608" customWidth="1"/>
    <col min="10499" max="10499" width="13.5703125" style="608" customWidth="1"/>
    <col min="10500" max="10500" width="13.85546875" style="608" customWidth="1"/>
    <col min="10501" max="10501" width="46.85546875" style="608" customWidth="1"/>
    <col min="10502" max="10502" width="9.28515625" style="608" customWidth="1"/>
    <col min="10503" max="10503" width="7.7109375" style="608" customWidth="1"/>
    <col min="10504" max="10504" width="8.7109375" style="608" customWidth="1"/>
    <col min="10505" max="10505" width="7.85546875" style="608" customWidth="1"/>
    <col min="10506" max="10506" width="9.7109375" style="608" customWidth="1"/>
    <col min="10507" max="10513" width="7.7109375" style="608" customWidth="1"/>
    <col min="10514" max="10752" width="11.42578125" style="608"/>
    <col min="10753" max="10753" width="7.5703125" style="608" customWidth="1"/>
    <col min="10754" max="10754" width="18.7109375" style="608" customWidth="1"/>
    <col min="10755" max="10755" width="13.5703125" style="608" customWidth="1"/>
    <col min="10756" max="10756" width="13.85546875" style="608" customWidth="1"/>
    <col min="10757" max="10757" width="46.85546875" style="608" customWidth="1"/>
    <col min="10758" max="10758" width="9.28515625" style="608" customWidth="1"/>
    <col min="10759" max="10759" width="7.7109375" style="608" customWidth="1"/>
    <col min="10760" max="10760" width="8.7109375" style="608" customWidth="1"/>
    <col min="10761" max="10761" width="7.85546875" style="608" customWidth="1"/>
    <col min="10762" max="10762" width="9.7109375" style="608" customWidth="1"/>
    <col min="10763" max="10769" width="7.7109375" style="608" customWidth="1"/>
    <col min="10770" max="11008" width="11.42578125" style="608"/>
    <col min="11009" max="11009" width="7.5703125" style="608" customWidth="1"/>
    <col min="11010" max="11010" width="18.7109375" style="608" customWidth="1"/>
    <col min="11011" max="11011" width="13.5703125" style="608" customWidth="1"/>
    <col min="11012" max="11012" width="13.85546875" style="608" customWidth="1"/>
    <col min="11013" max="11013" width="46.85546875" style="608" customWidth="1"/>
    <col min="11014" max="11014" width="9.28515625" style="608" customWidth="1"/>
    <col min="11015" max="11015" width="7.7109375" style="608" customWidth="1"/>
    <col min="11016" max="11016" width="8.7109375" style="608" customWidth="1"/>
    <col min="11017" max="11017" width="7.85546875" style="608" customWidth="1"/>
    <col min="11018" max="11018" width="9.7109375" style="608" customWidth="1"/>
    <col min="11019" max="11025" width="7.7109375" style="608" customWidth="1"/>
    <col min="11026" max="11264" width="11.42578125" style="608"/>
    <col min="11265" max="11265" width="7.5703125" style="608" customWidth="1"/>
    <col min="11266" max="11266" width="18.7109375" style="608" customWidth="1"/>
    <col min="11267" max="11267" width="13.5703125" style="608" customWidth="1"/>
    <col min="11268" max="11268" width="13.85546875" style="608" customWidth="1"/>
    <col min="11269" max="11269" width="46.85546875" style="608" customWidth="1"/>
    <col min="11270" max="11270" width="9.28515625" style="608" customWidth="1"/>
    <col min="11271" max="11271" width="7.7109375" style="608" customWidth="1"/>
    <col min="11272" max="11272" width="8.7109375" style="608" customWidth="1"/>
    <col min="11273" max="11273" width="7.85546875" style="608" customWidth="1"/>
    <col min="11274" max="11274" width="9.7109375" style="608" customWidth="1"/>
    <col min="11275" max="11281" width="7.7109375" style="608" customWidth="1"/>
    <col min="11282" max="11520" width="11.42578125" style="608"/>
    <col min="11521" max="11521" width="7.5703125" style="608" customWidth="1"/>
    <col min="11522" max="11522" width="18.7109375" style="608" customWidth="1"/>
    <col min="11523" max="11523" width="13.5703125" style="608" customWidth="1"/>
    <col min="11524" max="11524" width="13.85546875" style="608" customWidth="1"/>
    <col min="11525" max="11525" width="46.85546875" style="608" customWidth="1"/>
    <col min="11526" max="11526" width="9.28515625" style="608" customWidth="1"/>
    <col min="11527" max="11527" width="7.7109375" style="608" customWidth="1"/>
    <col min="11528" max="11528" width="8.7109375" style="608" customWidth="1"/>
    <col min="11529" max="11529" width="7.85546875" style="608" customWidth="1"/>
    <col min="11530" max="11530" width="9.7109375" style="608" customWidth="1"/>
    <col min="11531" max="11537" width="7.7109375" style="608" customWidth="1"/>
    <col min="11538" max="11776" width="11.42578125" style="608"/>
    <col min="11777" max="11777" width="7.5703125" style="608" customWidth="1"/>
    <col min="11778" max="11778" width="18.7109375" style="608" customWidth="1"/>
    <col min="11779" max="11779" width="13.5703125" style="608" customWidth="1"/>
    <col min="11780" max="11780" width="13.85546875" style="608" customWidth="1"/>
    <col min="11781" max="11781" width="46.85546875" style="608" customWidth="1"/>
    <col min="11782" max="11782" width="9.28515625" style="608" customWidth="1"/>
    <col min="11783" max="11783" width="7.7109375" style="608" customWidth="1"/>
    <col min="11784" max="11784" width="8.7109375" style="608" customWidth="1"/>
    <col min="11785" max="11785" width="7.85546875" style="608" customWidth="1"/>
    <col min="11786" max="11786" width="9.7109375" style="608" customWidth="1"/>
    <col min="11787" max="11793" width="7.7109375" style="608" customWidth="1"/>
    <col min="11794" max="12032" width="11.42578125" style="608"/>
    <col min="12033" max="12033" width="7.5703125" style="608" customWidth="1"/>
    <col min="12034" max="12034" width="18.7109375" style="608" customWidth="1"/>
    <col min="12035" max="12035" width="13.5703125" style="608" customWidth="1"/>
    <col min="12036" max="12036" width="13.85546875" style="608" customWidth="1"/>
    <col min="12037" max="12037" width="46.85546875" style="608" customWidth="1"/>
    <col min="12038" max="12038" width="9.28515625" style="608" customWidth="1"/>
    <col min="12039" max="12039" width="7.7109375" style="608" customWidth="1"/>
    <col min="12040" max="12040" width="8.7109375" style="608" customWidth="1"/>
    <col min="12041" max="12041" width="7.85546875" style="608" customWidth="1"/>
    <col min="12042" max="12042" width="9.7109375" style="608" customWidth="1"/>
    <col min="12043" max="12049" width="7.7109375" style="608" customWidth="1"/>
    <col min="12050" max="12288" width="11.42578125" style="608"/>
    <col min="12289" max="12289" width="7.5703125" style="608" customWidth="1"/>
    <col min="12290" max="12290" width="18.7109375" style="608" customWidth="1"/>
    <col min="12291" max="12291" width="13.5703125" style="608" customWidth="1"/>
    <col min="12292" max="12292" width="13.85546875" style="608" customWidth="1"/>
    <col min="12293" max="12293" width="46.85546875" style="608" customWidth="1"/>
    <col min="12294" max="12294" width="9.28515625" style="608" customWidth="1"/>
    <col min="12295" max="12295" width="7.7109375" style="608" customWidth="1"/>
    <col min="12296" max="12296" width="8.7109375" style="608" customWidth="1"/>
    <col min="12297" max="12297" width="7.85546875" style="608" customWidth="1"/>
    <col min="12298" max="12298" width="9.7109375" style="608" customWidth="1"/>
    <col min="12299" max="12305" width="7.7109375" style="608" customWidth="1"/>
    <col min="12306" max="12544" width="11.42578125" style="608"/>
    <col min="12545" max="12545" width="7.5703125" style="608" customWidth="1"/>
    <col min="12546" max="12546" width="18.7109375" style="608" customWidth="1"/>
    <col min="12547" max="12547" width="13.5703125" style="608" customWidth="1"/>
    <col min="12548" max="12548" width="13.85546875" style="608" customWidth="1"/>
    <col min="12549" max="12549" width="46.85546875" style="608" customWidth="1"/>
    <col min="12550" max="12550" width="9.28515625" style="608" customWidth="1"/>
    <col min="12551" max="12551" width="7.7109375" style="608" customWidth="1"/>
    <col min="12552" max="12552" width="8.7109375" style="608" customWidth="1"/>
    <col min="12553" max="12553" width="7.85546875" style="608" customWidth="1"/>
    <col min="12554" max="12554" width="9.7109375" style="608" customWidth="1"/>
    <col min="12555" max="12561" width="7.7109375" style="608" customWidth="1"/>
    <col min="12562" max="12800" width="11.42578125" style="608"/>
    <col min="12801" max="12801" width="7.5703125" style="608" customWidth="1"/>
    <col min="12802" max="12802" width="18.7109375" style="608" customWidth="1"/>
    <col min="12803" max="12803" width="13.5703125" style="608" customWidth="1"/>
    <col min="12804" max="12804" width="13.85546875" style="608" customWidth="1"/>
    <col min="12805" max="12805" width="46.85546875" style="608" customWidth="1"/>
    <col min="12806" max="12806" width="9.28515625" style="608" customWidth="1"/>
    <col min="12807" max="12807" width="7.7109375" style="608" customWidth="1"/>
    <col min="12808" max="12808" width="8.7109375" style="608" customWidth="1"/>
    <col min="12809" max="12809" width="7.85546875" style="608" customWidth="1"/>
    <col min="12810" max="12810" width="9.7109375" style="608" customWidth="1"/>
    <col min="12811" max="12817" width="7.7109375" style="608" customWidth="1"/>
    <col min="12818" max="13056" width="11.42578125" style="608"/>
    <col min="13057" max="13057" width="7.5703125" style="608" customWidth="1"/>
    <col min="13058" max="13058" width="18.7109375" style="608" customWidth="1"/>
    <col min="13059" max="13059" width="13.5703125" style="608" customWidth="1"/>
    <col min="13060" max="13060" width="13.85546875" style="608" customWidth="1"/>
    <col min="13061" max="13061" width="46.85546875" style="608" customWidth="1"/>
    <col min="13062" max="13062" width="9.28515625" style="608" customWidth="1"/>
    <col min="13063" max="13063" width="7.7109375" style="608" customWidth="1"/>
    <col min="13064" max="13064" width="8.7109375" style="608" customWidth="1"/>
    <col min="13065" max="13065" width="7.85546875" style="608" customWidth="1"/>
    <col min="13066" max="13066" width="9.7109375" style="608" customWidth="1"/>
    <col min="13067" max="13073" width="7.7109375" style="608" customWidth="1"/>
    <col min="13074" max="13312" width="11.42578125" style="608"/>
    <col min="13313" max="13313" width="7.5703125" style="608" customWidth="1"/>
    <col min="13314" max="13314" width="18.7109375" style="608" customWidth="1"/>
    <col min="13315" max="13315" width="13.5703125" style="608" customWidth="1"/>
    <col min="13316" max="13316" width="13.85546875" style="608" customWidth="1"/>
    <col min="13317" max="13317" width="46.85546875" style="608" customWidth="1"/>
    <col min="13318" max="13318" width="9.28515625" style="608" customWidth="1"/>
    <col min="13319" max="13319" width="7.7109375" style="608" customWidth="1"/>
    <col min="13320" max="13320" width="8.7109375" style="608" customWidth="1"/>
    <col min="13321" max="13321" width="7.85546875" style="608" customWidth="1"/>
    <col min="13322" max="13322" width="9.7109375" style="608" customWidth="1"/>
    <col min="13323" max="13329" width="7.7109375" style="608" customWidth="1"/>
    <col min="13330" max="13568" width="11.42578125" style="608"/>
    <col min="13569" max="13569" width="7.5703125" style="608" customWidth="1"/>
    <col min="13570" max="13570" width="18.7109375" style="608" customWidth="1"/>
    <col min="13571" max="13571" width="13.5703125" style="608" customWidth="1"/>
    <col min="13572" max="13572" width="13.85546875" style="608" customWidth="1"/>
    <col min="13573" max="13573" width="46.85546875" style="608" customWidth="1"/>
    <col min="13574" max="13574" width="9.28515625" style="608" customWidth="1"/>
    <col min="13575" max="13575" width="7.7109375" style="608" customWidth="1"/>
    <col min="13576" max="13576" width="8.7109375" style="608" customWidth="1"/>
    <col min="13577" max="13577" width="7.85546875" style="608" customWidth="1"/>
    <col min="13578" max="13578" width="9.7109375" style="608" customWidth="1"/>
    <col min="13579" max="13585" width="7.7109375" style="608" customWidth="1"/>
    <col min="13586" max="13824" width="11.42578125" style="608"/>
    <col min="13825" max="13825" width="7.5703125" style="608" customWidth="1"/>
    <col min="13826" max="13826" width="18.7109375" style="608" customWidth="1"/>
    <col min="13827" max="13827" width="13.5703125" style="608" customWidth="1"/>
    <col min="13828" max="13828" width="13.85546875" style="608" customWidth="1"/>
    <col min="13829" max="13829" width="46.85546875" style="608" customWidth="1"/>
    <col min="13830" max="13830" width="9.28515625" style="608" customWidth="1"/>
    <col min="13831" max="13831" width="7.7109375" style="608" customWidth="1"/>
    <col min="13832" max="13832" width="8.7109375" style="608" customWidth="1"/>
    <col min="13833" max="13833" width="7.85546875" style="608" customWidth="1"/>
    <col min="13834" max="13834" width="9.7109375" style="608" customWidth="1"/>
    <col min="13835" max="13841" width="7.7109375" style="608" customWidth="1"/>
    <col min="13842" max="14080" width="11.42578125" style="608"/>
    <col min="14081" max="14081" width="7.5703125" style="608" customWidth="1"/>
    <col min="14082" max="14082" width="18.7109375" style="608" customWidth="1"/>
    <col min="14083" max="14083" width="13.5703125" style="608" customWidth="1"/>
    <col min="14084" max="14084" width="13.85546875" style="608" customWidth="1"/>
    <col min="14085" max="14085" width="46.85546875" style="608" customWidth="1"/>
    <col min="14086" max="14086" width="9.28515625" style="608" customWidth="1"/>
    <col min="14087" max="14087" width="7.7109375" style="608" customWidth="1"/>
    <col min="14088" max="14088" width="8.7109375" style="608" customWidth="1"/>
    <col min="14089" max="14089" width="7.85546875" style="608" customWidth="1"/>
    <col min="14090" max="14090" width="9.7109375" style="608" customWidth="1"/>
    <col min="14091" max="14097" width="7.7109375" style="608" customWidth="1"/>
    <col min="14098" max="14336" width="11.42578125" style="608"/>
    <col min="14337" max="14337" width="7.5703125" style="608" customWidth="1"/>
    <col min="14338" max="14338" width="18.7109375" style="608" customWidth="1"/>
    <col min="14339" max="14339" width="13.5703125" style="608" customWidth="1"/>
    <col min="14340" max="14340" width="13.85546875" style="608" customWidth="1"/>
    <col min="14341" max="14341" width="46.85546875" style="608" customWidth="1"/>
    <col min="14342" max="14342" width="9.28515625" style="608" customWidth="1"/>
    <col min="14343" max="14343" width="7.7109375" style="608" customWidth="1"/>
    <col min="14344" max="14344" width="8.7109375" style="608" customWidth="1"/>
    <col min="14345" max="14345" width="7.85546875" style="608" customWidth="1"/>
    <col min="14346" max="14346" width="9.7109375" style="608" customWidth="1"/>
    <col min="14347" max="14353" width="7.7109375" style="608" customWidth="1"/>
    <col min="14354" max="14592" width="11.42578125" style="608"/>
    <col min="14593" max="14593" width="7.5703125" style="608" customWidth="1"/>
    <col min="14594" max="14594" width="18.7109375" style="608" customWidth="1"/>
    <col min="14595" max="14595" width="13.5703125" style="608" customWidth="1"/>
    <col min="14596" max="14596" width="13.85546875" style="608" customWidth="1"/>
    <col min="14597" max="14597" width="46.85546875" style="608" customWidth="1"/>
    <col min="14598" max="14598" width="9.28515625" style="608" customWidth="1"/>
    <col min="14599" max="14599" width="7.7109375" style="608" customWidth="1"/>
    <col min="14600" max="14600" width="8.7109375" style="608" customWidth="1"/>
    <col min="14601" max="14601" width="7.85546875" style="608" customWidth="1"/>
    <col min="14602" max="14602" width="9.7109375" style="608" customWidth="1"/>
    <col min="14603" max="14609" width="7.7109375" style="608" customWidth="1"/>
    <col min="14610" max="14848" width="11.42578125" style="608"/>
    <col min="14849" max="14849" width="7.5703125" style="608" customWidth="1"/>
    <col min="14850" max="14850" width="18.7109375" style="608" customWidth="1"/>
    <col min="14851" max="14851" width="13.5703125" style="608" customWidth="1"/>
    <col min="14852" max="14852" width="13.85546875" style="608" customWidth="1"/>
    <col min="14853" max="14853" width="46.85546875" style="608" customWidth="1"/>
    <col min="14854" max="14854" width="9.28515625" style="608" customWidth="1"/>
    <col min="14855" max="14855" width="7.7109375" style="608" customWidth="1"/>
    <col min="14856" max="14856" width="8.7109375" style="608" customWidth="1"/>
    <col min="14857" max="14857" width="7.85546875" style="608" customWidth="1"/>
    <col min="14858" max="14858" width="9.7109375" style="608" customWidth="1"/>
    <col min="14859" max="14865" width="7.7109375" style="608" customWidth="1"/>
    <col min="14866" max="15104" width="11.42578125" style="608"/>
    <col min="15105" max="15105" width="7.5703125" style="608" customWidth="1"/>
    <col min="15106" max="15106" width="18.7109375" style="608" customWidth="1"/>
    <col min="15107" max="15107" width="13.5703125" style="608" customWidth="1"/>
    <col min="15108" max="15108" width="13.85546875" style="608" customWidth="1"/>
    <col min="15109" max="15109" width="46.85546875" style="608" customWidth="1"/>
    <col min="15110" max="15110" width="9.28515625" style="608" customWidth="1"/>
    <col min="15111" max="15111" width="7.7109375" style="608" customWidth="1"/>
    <col min="15112" max="15112" width="8.7109375" style="608" customWidth="1"/>
    <col min="15113" max="15113" width="7.85546875" style="608" customWidth="1"/>
    <col min="15114" max="15114" width="9.7109375" style="608" customWidth="1"/>
    <col min="15115" max="15121" width="7.7109375" style="608" customWidth="1"/>
    <col min="15122" max="15360" width="11.42578125" style="608"/>
    <col min="15361" max="15361" width="7.5703125" style="608" customWidth="1"/>
    <col min="15362" max="15362" width="18.7109375" style="608" customWidth="1"/>
    <col min="15363" max="15363" width="13.5703125" style="608" customWidth="1"/>
    <col min="15364" max="15364" width="13.85546875" style="608" customWidth="1"/>
    <col min="15365" max="15365" width="46.85546875" style="608" customWidth="1"/>
    <col min="15366" max="15366" width="9.28515625" style="608" customWidth="1"/>
    <col min="15367" max="15367" width="7.7109375" style="608" customWidth="1"/>
    <col min="15368" max="15368" width="8.7109375" style="608" customWidth="1"/>
    <col min="15369" max="15369" width="7.85546875" style="608" customWidth="1"/>
    <col min="15370" max="15370" width="9.7109375" style="608" customWidth="1"/>
    <col min="15371" max="15377" width="7.7109375" style="608" customWidth="1"/>
    <col min="15378" max="15616" width="11.42578125" style="608"/>
    <col min="15617" max="15617" width="7.5703125" style="608" customWidth="1"/>
    <col min="15618" max="15618" width="18.7109375" style="608" customWidth="1"/>
    <col min="15619" max="15619" width="13.5703125" style="608" customWidth="1"/>
    <col min="15620" max="15620" width="13.85546875" style="608" customWidth="1"/>
    <col min="15621" max="15621" width="46.85546875" style="608" customWidth="1"/>
    <col min="15622" max="15622" width="9.28515625" style="608" customWidth="1"/>
    <col min="15623" max="15623" width="7.7109375" style="608" customWidth="1"/>
    <col min="15624" max="15624" width="8.7109375" style="608" customWidth="1"/>
    <col min="15625" max="15625" width="7.85546875" style="608" customWidth="1"/>
    <col min="15626" max="15626" width="9.7109375" style="608" customWidth="1"/>
    <col min="15627" max="15633" width="7.7109375" style="608" customWidth="1"/>
    <col min="15634" max="15872" width="11.42578125" style="608"/>
    <col min="15873" max="15873" width="7.5703125" style="608" customWidth="1"/>
    <col min="15874" max="15874" width="18.7109375" style="608" customWidth="1"/>
    <col min="15875" max="15875" width="13.5703125" style="608" customWidth="1"/>
    <col min="15876" max="15876" width="13.85546875" style="608" customWidth="1"/>
    <col min="15877" max="15877" width="46.85546875" style="608" customWidth="1"/>
    <col min="15878" max="15878" width="9.28515625" style="608" customWidth="1"/>
    <col min="15879" max="15879" width="7.7109375" style="608" customWidth="1"/>
    <col min="15880" max="15880" width="8.7109375" style="608" customWidth="1"/>
    <col min="15881" max="15881" width="7.85546875" style="608" customWidth="1"/>
    <col min="15882" max="15882" width="9.7109375" style="608" customWidth="1"/>
    <col min="15883" max="15889" width="7.7109375" style="608" customWidth="1"/>
    <col min="15890" max="16128" width="11.42578125" style="608"/>
    <col min="16129" max="16129" width="7.5703125" style="608" customWidth="1"/>
    <col min="16130" max="16130" width="18.7109375" style="608" customWidth="1"/>
    <col min="16131" max="16131" width="13.5703125" style="608" customWidth="1"/>
    <col min="16132" max="16132" width="13.85546875" style="608" customWidth="1"/>
    <col min="16133" max="16133" width="46.85546875" style="608" customWidth="1"/>
    <col min="16134" max="16134" width="9.28515625" style="608" customWidth="1"/>
    <col min="16135" max="16135" width="7.7109375" style="608" customWidth="1"/>
    <col min="16136" max="16136" width="8.7109375" style="608" customWidth="1"/>
    <col min="16137" max="16137" width="7.85546875" style="608" customWidth="1"/>
    <col min="16138" max="16138" width="9.7109375" style="608" customWidth="1"/>
    <col min="16139" max="16145" width="7.7109375" style="608" customWidth="1"/>
    <col min="16146" max="16384" width="11.42578125" style="608"/>
  </cols>
  <sheetData>
    <row r="1" spans="1:18" ht="60.75" customHeight="1" thickBot="1" x14ac:dyDescent="0.25">
      <c r="A1" s="607"/>
      <c r="B1" s="365"/>
      <c r="C1" s="365"/>
      <c r="D1" s="365"/>
      <c r="E1" s="365"/>
      <c r="F1" s="12"/>
      <c r="G1" s="229"/>
      <c r="H1" s="229"/>
      <c r="I1" s="229"/>
      <c r="J1" s="365"/>
      <c r="K1" s="365"/>
      <c r="M1" s="607"/>
      <c r="N1" s="607"/>
    </row>
    <row r="2" spans="1:18" ht="17.25" thickTop="1" thickBot="1" x14ac:dyDescent="0.3">
      <c r="A2" s="607"/>
      <c r="B2" s="12"/>
      <c r="C2" s="609"/>
      <c r="D2" s="609"/>
      <c r="E2" s="609"/>
      <c r="F2" s="609"/>
      <c r="G2" s="365"/>
      <c r="H2" s="76" t="s">
        <v>16</v>
      </c>
      <c r="I2" s="77"/>
      <c r="J2" s="81"/>
      <c r="K2" s="609"/>
      <c r="L2" s="607"/>
      <c r="M2" s="607"/>
      <c r="N2" s="607"/>
    </row>
    <row r="3" spans="1:18" ht="17.25" thickTop="1" thickBot="1" x14ac:dyDescent="0.3">
      <c r="A3" s="607"/>
      <c r="B3" s="609"/>
      <c r="C3" s="609"/>
      <c r="D3" s="12"/>
      <c r="E3" s="12"/>
      <c r="F3" s="12"/>
      <c r="G3" s="365"/>
      <c r="H3" s="78" t="s">
        <v>17</v>
      </c>
      <c r="I3" s="610"/>
      <c r="J3" s="81" t="s">
        <v>255</v>
      </c>
      <c r="K3" s="609"/>
      <c r="L3" s="607"/>
      <c r="M3" s="611"/>
      <c r="N3" s="611"/>
    </row>
    <row r="4" spans="1:18" ht="12" customHeight="1" thickTop="1" thickBot="1" x14ac:dyDescent="0.25">
      <c r="A4" s="607"/>
      <c r="B4" s="609"/>
      <c r="C4" s="609"/>
      <c r="D4" s="609"/>
      <c r="E4" s="612"/>
      <c r="F4" s="613"/>
      <c r="G4" s="612"/>
      <c r="H4" s="612"/>
      <c r="I4" s="612"/>
      <c r="J4" s="612"/>
      <c r="K4" s="612"/>
      <c r="L4" s="611"/>
      <c r="M4" s="611"/>
      <c r="N4" s="611"/>
      <c r="O4" s="614"/>
      <c r="P4" s="614"/>
      <c r="Q4" s="614"/>
      <c r="R4" s="614"/>
    </row>
    <row r="5" spans="1:18" ht="17.25" thickTop="1" thickBot="1" x14ac:dyDescent="0.3">
      <c r="A5" s="607"/>
      <c r="B5" s="76" t="s">
        <v>211</v>
      </c>
      <c r="C5" s="781" t="s">
        <v>327</v>
      </c>
      <c r="D5" s="782"/>
      <c r="E5" s="782"/>
      <c r="F5" s="782"/>
      <c r="G5" s="782"/>
      <c r="H5" s="783"/>
      <c r="I5" s="365"/>
      <c r="J5" s="365"/>
      <c r="K5" s="365"/>
      <c r="L5" s="57"/>
      <c r="M5" s="611"/>
      <c r="N5" s="607"/>
    </row>
    <row r="6" spans="1:18" ht="21" customHeight="1" thickTop="1" thickBot="1" x14ac:dyDescent="0.3">
      <c r="A6" s="607"/>
      <c r="B6" s="76" t="s">
        <v>18</v>
      </c>
      <c r="C6" s="781" t="s">
        <v>327</v>
      </c>
      <c r="D6" s="782"/>
      <c r="E6" s="782"/>
      <c r="F6" s="782"/>
      <c r="G6" s="782"/>
      <c r="H6" s="783"/>
      <c r="I6" s="365"/>
      <c r="J6" s="365"/>
      <c r="K6" s="365"/>
      <c r="L6" s="57"/>
      <c r="M6" s="58"/>
      <c r="N6" s="611"/>
      <c r="O6" s="614"/>
      <c r="P6" s="614"/>
      <c r="Q6" s="614"/>
    </row>
    <row r="7" spans="1:18" ht="19.5" customHeight="1" thickTop="1" thickBot="1" x14ac:dyDescent="0.3">
      <c r="A7" s="607"/>
      <c r="B7" s="80" t="s">
        <v>19</v>
      </c>
      <c r="C7" s="784" t="s">
        <v>328</v>
      </c>
      <c r="D7" s="785"/>
      <c r="E7" s="82"/>
      <c r="F7" s="83"/>
      <c r="G7" s="83"/>
      <c r="H7" s="82"/>
      <c r="I7" s="365"/>
      <c r="J7" s="365"/>
      <c r="K7" s="365"/>
      <c r="L7" s="58"/>
      <c r="M7" s="607"/>
      <c r="N7" s="607"/>
    </row>
    <row r="8" spans="1:18" ht="6.75" customHeight="1" thickTop="1" thickBot="1" x14ac:dyDescent="0.25">
      <c r="B8" s="609"/>
      <c r="C8" s="609"/>
      <c r="D8" s="609"/>
      <c r="E8" s="609"/>
      <c r="F8" s="609"/>
      <c r="G8" s="609"/>
      <c r="H8" s="615"/>
      <c r="I8" s="609"/>
      <c r="J8" s="609"/>
      <c r="K8" s="609"/>
      <c r="L8" s="607"/>
    </row>
    <row r="9" spans="1:18" ht="14.25" customHeight="1" thickTop="1" thickBot="1" x14ac:dyDescent="0.25">
      <c r="B9" s="365"/>
      <c r="C9" s="786" t="s">
        <v>63</v>
      </c>
      <c r="D9" s="786"/>
      <c r="E9" s="786"/>
      <c r="F9" s="787" t="s">
        <v>32</v>
      </c>
      <c r="G9" s="788"/>
      <c r="H9" s="787" t="s">
        <v>0</v>
      </c>
      <c r="I9" s="788"/>
      <c r="J9" s="365"/>
      <c r="K9" s="365"/>
    </row>
    <row r="10" spans="1:18" ht="14.25" customHeight="1" thickTop="1" thickBot="1" x14ac:dyDescent="0.25">
      <c r="B10" s="365"/>
      <c r="C10" s="786"/>
      <c r="D10" s="786"/>
      <c r="E10" s="786"/>
      <c r="F10" s="789">
        <v>123</v>
      </c>
      <c r="G10" s="789"/>
      <c r="H10" s="790">
        <f>SUM(F10:G11)</f>
        <v>123</v>
      </c>
      <c r="I10" s="790"/>
      <c r="J10" s="365"/>
      <c r="K10" s="365"/>
    </row>
    <row r="11" spans="1:18" ht="14.25" customHeight="1" thickTop="1" thickBot="1" x14ac:dyDescent="0.25">
      <c r="B11" s="365"/>
      <c r="C11" s="786"/>
      <c r="D11" s="786"/>
      <c r="E11" s="786"/>
      <c r="F11" s="789"/>
      <c r="G11" s="789"/>
      <c r="H11" s="790"/>
      <c r="I11" s="790"/>
      <c r="J11" s="365"/>
      <c r="K11" s="365"/>
    </row>
    <row r="12" spans="1:18" ht="4.5" customHeight="1" thickTop="1" thickBot="1" x14ac:dyDescent="0.25">
      <c r="B12" s="365"/>
      <c r="C12" s="616"/>
      <c r="D12" s="616"/>
      <c r="E12" s="616"/>
      <c r="F12" s="616"/>
      <c r="G12" s="616"/>
      <c r="H12" s="616"/>
      <c r="I12" s="616"/>
      <c r="J12" s="616"/>
      <c r="K12" s="616"/>
      <c r="L12" s="617"/>
    </row>
    <row r="13" spans="1:18" ht="12.75" customHeight="1" thickTop="1" thickBot="1" x14ac:dyDescent="0.25">
      <c r="B13" s="365"/>
      <c r="C13" s="760" t="s">
        <v>64</v>
      </c>
      <c r="D13" s="761"/>
      <c r="E13" s="761"/>
      <c r="F13" s="761"/>
      <c r="G13" s="762"/>
      <c r="H13" s="769" t="s">
        <v>0</v>
      </c>
      <c r="I13" s="770"/>
      <c r="J13" s="771" t="s">
        <v>12</v>
      </c>
      <c r="K13" s="772"/>
    </row>
    <row r="14" spans="1:18" ht="12.75" customHeight="1" thickTop="1" thickBot="1" x14ac:dyDescent="0.25">
      <c r="B14" s="365"/>
      <c r="C14" s="763"/>
      <c r="D14" s="764"/>
      <c r="E14" s="764"/>
      <c r="F14" s="764"/>
      <c r="G14" s="765"/>
      <c r="H14" s="744" t="s">
        <v>1</v>
      </c>
      <c r="I14" s="744" t="s">
        <v>2</v>
      </c>
      <c r="J14" s="773"/>
      <c r="K14" s="774"/>
    </row>
    <row r="15" spans="1:18" ht="14.1" customHeight="1" thickTop="1" thickBot="1" x14ac:dyDescent="0.25">
      <c r="B15" s="365"/>
      <c r="C15" s="766"/>
      <c r="D15" s="767"/>
      <c r="E15" s="767"/>
      <c r="F15" s="767"/>
      <c r="G15" s="768"/>
      <c r="H15" s="743">
        <f>SUM(H16:H17)</f>
        <v>10</v>
      </c>
      <c r="I15" s="743">
        <f>SUM(I16:I17)</f>
        <v>0</v>
      </c>
      <c r="J15" s="775">
        <f>H15+I15</f>
        <v>10</v>
      </c>
      <c r="K15" s="775"/>
      <c r="M15" s="608" t="s">
        <v>9</v>
      </c>
    </row>
    <row r="16" spans="1:18" ht="14.1" customHeight="1" thickTop="1" thickBot="1" x14ac:dyDescent="0.25">
      <c r="B16" s="365"/>
      <c r="C16" s="776" t="s">
        <v>15</v>
      </c>
      <c r="D16" s="777"/>
      <c r="E16" s="777"/>
      <c r="F16" s="777"/>
      <c r="G16" s="778"/>
      <c r="H16" s="84">
        <v>6</v>
      </c>
      <c r="I16" s="84"/>
      <c r="J16" s="779">
        <f>(H16+I16)</f>
        <v>6</v>
      </c>
      <c r="K16" s="780"/>
    </row>
    <row r="17" spans="2:15" ht="14.1" customHeight="1" thickTop="1" thickBot="1" x14ac:dyDescent="0.25">
      <c r="B17" s="365"/>
      <c r="C17" s="776" t="s">
        <v>212</v>
      </c>
      <c r="D17" s="777"/>
      <c r="E17" s="777"/>
      <c r="F17" s="777"/>
      <c r="G17" s="777"/>
      <c r="H17" s="84">
        <v>4</v>
      </c>
      <c r="I17" s="84"/>
      <c r="J17" s="807">
        <f>(H17+I17)</f>
        <v>4</v>
      </c>
      <c r="K17" s="807"/>
    </row>
    <row r="18" spans="2:15" ht="12.75" customHeight="1" thickTop="1" thickBot="1" x14ac:dyDescent="0.25">
      <c r="B18" s="365"/>
      <c r="C18" s="136" t="s">
        <v>9</v>
      </c>
      <c r="D18" s="135"/>
      <c r="E18" s="134"/>
      <c r="F18" s="618"/>
      <c r="G18" s="618"/>
      <c r="H18" s="618"/>
      <c r="I18" s="619"/>
      <c r="J18" s="620"/>
      <c r="K18" s="365"/>
    </row>
    <row r="19" spans="2:15" ht="18" customHeight="1" thickTop="1" thickBot="1" x14ac:dyDescent="0.25">
      <c r="B19" s="365"/>
      <c r="C19" s="89"/>
      <c r="D19" s="90"/>
      <c r="E19" s="90"/>
      <c r="F19" s="787" t="s">
        <v>62</v>
      </c>
      <c r="G19" s="787"/>
      <c r="H19" s="787"/>
      <c r="I19" s="769"/>
      <c r="J19" s="744" t="s">
        <v>0</v>
      </c>
      <c r="K19" s="365"/>
    </row>
    <row r="20" spans="2:15" ht="20.100000000000001" customHeight="1" thickTop="1" thickBot="1" x14ac:dyDescent="0.25">
      <c r="B20" s="365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621"/>
      <c r="K20" s="365"/>
    </row>
    <row r="21" spans="2:15" ht="18" customHeight="1" thickTop="1" thickBot="1" x14ac:dyDescent="0.25">
      <c r="B21" s="365"/>
      <c r="C21" s="93"/>
      <c r="D21" s="94"/>
      <c r="E21" s="94"/>
      <c r="F21" s="808">
        <f>(J23+J28+J35+J38+J59+J60+J61+J63)</f>
        <v>3</v>
      </c>
      <c r="G21" s="808"/>
      <c r="H21" s="808"/>
      <c r="I21" s="809"/>
      <c r="J21" s="810">
        <f>(J23+J28+J34+J38+J43+J55+J70+J72+J78)</f>
        <v>13</v>
      </c>
      <c r="K21" s="365"/>
    </row>
    <row r="22" spans="2:15" ht="15.75" thickTop="1" thickBot="1" x14ac:dyDescent="0.25">
      <c r="B22" s="365"/>
      <c r="C22" s="622"/>
      <c r="D22" s="96"/>
      <c r="E22" s="96"/>
      <c r="F22" s="97">
        <f>(F23+F28+F34+F38+F43+F55+F70+F72+F77+F78)</f>
        <v>8</v>
      </c>
      <c r="G22" s="97">
        <f>(G23+G28+G34+G38+G43+G55+G70+G72+G77+G78)</f>
        <v>5</v>
      </c>
      <c r="H22" s="97">
        <f>(H23+H28+H34+H38+H43+H55+H70+H72+H77+H78)</f>
        <v>0</v>
      </c>
      <c r="I22" s="97">
        <f>(I23+I28+I34+I38+I43+I55+I70+I72+I77+I78)</f>
        <v>0</v>
      </c>
      <c r="J22" s="810"/>
      <c r="K22" s="365"/>
    </row>
    <row r="23" spans="2:15" ht="17.25" thickTop="1" thickBot="1" x14ac:dyDescent="0.3">
      <c r="B23" s="365"/>
      <c r="C23" s="623"/>
      <c r="D23" s="811" t="s">
        <v>66</v>
      </c>
      <c r="E23" s="812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65"/>
    </row>
    <row r="24" spans="2:15" ht="14.25" thickTop="1" thickBot="1" x14ac:dyDescent="0.25">
      <c r="B24" s="365"/>
      <c r="C24" s="623"/>
      <c r="D24" s="624"/>
      <c r="E24" s="625" t="s">
        <v>37</v>
      </c>
      <c r="F24" s="626"/>
      <c r="G24" s="626"/>
      <c r="H24" s="626"/>
      <c r="I24" s="626"/>
      <c r="J24" s="627">
        <f t="shared" si="0"/>
        <v>0</v>
      </c>
      <c r="K24" s="365"/>
    </row>
    <row r="25" spans="2:15" ht="14.25" thickTop="1" thickBot="1" x14ac:dyDescent="0.25">
      <c r="B25" s="365"/>
      <c r="C25" s="623"/>
      <c r="D25" s="624"/>
      <c r="E25" s="625" t="s">
        <v>24</v>
      </c>
      <c r="F25" s="626"/>
      <c r="G25" s="626"/>
      <c r="H25" s="626"/>
      <c r="I25" s="626"/>
      <c r="J25" s="627">
        <f t="shared" si="0"/>
        <v>0</v>
      </c>
      <c r="K25" s="365"/>
    </row>
    <row r="26" spans="2:15" ht="14.25" thickTop="1" thickBot="1" x14ac:dyDescent="0.25">
      <c r="B26" s="365"/>
      <c r="C26" s="623"/>
      <c r="D26" s="624"/>
      <c r="E26" s="625" t="s">
        <v>25</v>
      </c>
      <c r="F26" s="626"/>
      <c r="G26" s="626"/>
      <c r="H26" s="626"/>
      <c r="I26" s="626"/>
      <c r="J26" s="627">
        <f t="shared" si="0"/>
        <v>0</v>
      </c>
      <c r="K26" s="365"/>
    </row>
    <row r="27" spans="2:15" ht="14.25" thickTop="1" thickBot="1" x14ac:dyDescent="0.25">
      <c r="B27" s="365"/>
      <c r="C27" s="623"/>
      <c r="D27" s="624"/>
      <c r="E27" s="625" t="s">
        <v>7</v>
      </c>
      <c r="F27" s="626"/>
      <c r="G27" s="626"/>
      <c r="H27" s="626"/>
      <c r="I27" s="626"/>
      <c r="J27" s="627">
        <f t="shared" si="0"/>
        <v>0</v>
      </c>
      <c r="K27" s="365"/>
    </row>
    <row r="28" spans="2:15" ht="17.25" thickTop="1" thickBot="1" x14ac:dyDescent="0.3">
      <c r="B28" s="365"/>
      <c r="C28" s="623"/>
      <c r="D28" s="749" t="s">
        <v>20</v>
      </c>
      <c r="E28" s="101"/>
      <c r="F28" s="46">
        <f>SUM(F29:F33)</f>
        <v>1</v>
      </c>
      <c r="G28" s="46">
        <f>SUM(G29:G33)</f>
        <v>0</v>
      </c>
      <c r="H28" s="46">
        <f>SUM(H29:H33)</f>
        <v>0</v>
      </c>
      <c r="I28" s="46">
        <f>SUM(I29:I33)</f>
        <v>0</v>
      </c>
      <c r="J28" s="102">
        <f t="shared" si="0"/>
        <v>1</v>
      </c>
      <c r="K28" s="365"/>
      <c r="O28" s="628"/>
    </row>
    <row r="29" spans="2:15" ht="14.25" thickTop="1" thickBot="1" x14ac:dyDescent="0.25">
      <c r="B29" s="365"/>
      <c r="C29" s="623"/>
      <c r="D29" s="624"/>
      <c r="E29" s="625" t="s">
        <v>54</v>
      </c>
      <c r="F29" s="626"/>
      <c r="G29" s="626"/>
      <c r="H29" s="626"/>
      <c r="I29" s="626"/>
      <c r="J29" s="627">
        <f t="shared" si="0"/>
        <v>0</v>
      </c>
      <c r="K29" s="365"/>
    </row>
    <row r="30" spans="2:15" ht="14.25" thickTop="1" thickBot="1" x14ac:dyDescent="0.25">
      <c r="B30" s="365"/>
      <c r="C30" s="623"/>
      <c r="D30" s="624"/>
      <c r="E30" s="625" t="s">
        <v>26</v>
      </c>
      <c r="F30" s="626"/>
      <c r="G30" s="626"/>
      <c r="H30" s="626"/>
      <c r="I30" s="626"/>
      <c r="J30" s="627">
        <f t="shared" si="0"/>
        <v>0</v>
      </c>
      <c r="K30" s="365"/>
    </row>
    <row r="31" spans="2:15" ht="14.25" thickTop="1" thickBot="1" x14ac:dyDescent="0.25">
      <c r="B31" s="365"/>
      <c r="C31" s="623"/>
      <c r="D31" s="624"/>
      <c r="E31" s="625" t="s">
        <v>173</v>
      </c>
      <c r="F31" s="626"/>
      <c r="G31" s="626"/>
      <c r="H31" s="626"/>
      <c r="I31" s="626"/>
      <c r="J31" s="627">
        <f t="shared" si="0"/>
        <v>0</v>
      </c>
      <c r="K31" s="365"/>
    </row>
    <row r="32" spans="2:15" ht="14.25" thickTop="1" thickBot="1" x14ac:dyDescent="0.25">
      <c r="B32" s="365"/>
      <c r="C32" s="623"/>
      <c r="D32" s="624"/>
      <c r="E32" s="625" t="s">
        <v>56</v>
      </c>
      <c r="F32" s="626">
        <v>1</v>
      </c>
      <c r="G32" s="626"/>
      <c r="H32" s="626"/>
      <c r="I32" s="626"/>
      <c r="J32" s="627">
        <f t="shared" si="0"/>
        <v>1</v>
      </c>
      <c r="K32" s="365"/>
    </row>
    <row r="33" spans="2:11" ht="14.25" thickTop="1" thickBot="1" x14ac:dyDescent="0.25">
      <c r="B33" s="365"/>
      <c r="C33" s="623"/>
      <c r="D33" s="624"/>
      <c r="E33" s="625" t="s">
        <v>57</v>
      </c>
      <c r="F33" s="626"/>
      <c r="G33" s="626"/>
      <c r="H33" s="626"/>
      <c r="I33" s="626"/>
      <c r="J33" s="627">
        <f t="shared" si="0"/>
        <v>0</v>
      </c>
      <c r="K33" s="365"/>
    </row>
    <row r="34" spans="2:11" ht="17.25" thickTop="1" thickBot="1" x14ac:dyDescent="0.3">
      <c r="B34" s="365"/>
      <c r="C34" s="623"/>
      <c r="D34" s="791" t="s">
        <v>67</v>
      </c>
      <c r="E34" s="792"/>
      <c r="F34" s="129">
        <f>SUM(F35:F37)</f>
        <v>1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1</v>
      </c>
      <c r="K34" s="365"/>
    </row>
    <row r="35" spans="2:11" ht="14.25" thickTop="1" thickBot="1" x14ac:dyDescent="0.25">
      <c r="B35" s="365"/>
      <c r="C35" s="623"/>
      <c r="D35" s="624"/>
      <c r="E35" s="629" t="s">
        <v>59</v>
      </c>
      <c r="F35" s="630"/>
      <c r="G35" s="630"/>
      <c r="H35" s="630"/>
      <c r="I35" s="630"/>
      <c r="J35" s="631">
        <f t="shared" ref="J35:J54" si="1">SUM(F35:I35)</f>
        <v>0</v>
      </c>
      <c r="K35" s="365"/>
    </row>
    <row r="36" spans="2:11" ht="14.25" thickTop="1" thickBot="1" x14ac:dyDescent="0.25">
      <c r="B36" s="365"/>
      <c r="C36" s="623"/>
      <c r="D36" s="624"/>
      <c r="E36" s="629" t="s">
        <v>60</v>
      </c>
      <c r="F36" s="745"/>
      <c r="G36" s="745"/>
      <c r="H36" s="745"/>
      <c r="I36" s="745"/>
      <c r="J36" s="631">
        <f>SUM(F36:I36)</f>
        <v>0</v>
      </c>
      <c r="K36" s="365"/>
    </row>
    <row r="37" spans="2:11" ht="14.25" thickTop="1" thickBot="1" x14ac:dyDescent="0.25">
      <c r="B37" s="365"/>
      <c r="C37" s="623"/>
      <c r="D37" s="624"/>
      <c r="E37" s="121" t="s">
        <v>58</v>
      </c>
      <c r="F37" s="745">
        <v>1</v>
      </c>
      <c r="G37" s="745"/>
      <c r="H37" s="745"/>
      <c r="I37" s="745"/>
      <c r="J37" s="631">
        <f>SUM(F37:I37)</f>
        <v>1</v>
      </c>
      <c r="K37" s="365"/>
    </row>
    <row r="38" spans="2:11" ht="17.25" thickTop="1" thickBot="1" x14ac:dyDescent="0.3">
      <c r="B38" s="365"/>
      <c r="C38" s="633"/>
      <c r="D38" s="791" t="s">
        <v>61</v>
      </c>
      <c r="E38" s="792"/>
      <c r="F38" s="46">
        <f>SUM(F39:F42)</f>
        <v>0</v>
      </c>
      <c r="G38" s="46">
        <f>SUM(G39:G42)</f>
        <v>2</v>
      </c>
      <c r="H38" s="46">
        <f>SUM(H39:H42)</f>
        <v>0</v>
      </c>
      <c r="I38" s="46">
        <f>SUM(I39:I42)</f>
        <v>0</v>
      </c>
      <c r="J38" s="100">
        <f t="shared" si="1"/>
        <v>2</v>
      </c>
      <c r="K38" s="365"/>
    </row>
    <row r="39" spans="2:11" ht="14.25" thickTop="1" thickBot="1" x14ac:dyDescent="0.25">
      <c r="B39" s="365"/>
      <c r="C39" s="633"/>
      <c r="D39" s="634"/>
      <c r="E39" s="635" t="s">
        <v>6</v>
      </c>
      <c r="F39" s="626"/>
      <c r="G39" s="626">
        <v>2</v>
      </c>
      <c r="H39" s="626"/>
      <c r="I39" s="626"/>
      <c r="J39" s="631">
        <f t="shared" si="1"/>
        <v>2</v>
      </c>
      <c r="K39" s="365"/>
    </row>
    <row r="40" spans="2:11" ht="14.25" thickTop="1" thickBot="1" x14ac:dyDescent="0.25">
      <c r="B40" s="365"/>
      <c r="C40" s="633"/>
      <c r="D40" s="634"/>
      <c r="E40" s="635" t="s">
        <v>113</v>
      </c>
      <c r="F40" s="745"/>
      <c r="G40" s="745"/>
      <c r="H40" s="745"/>
      <c r="I40" s="745"/>
      <c r="J40" s="631">
        <f t="shared" si="1"/>
        <v>0</v>
      </c>
      <c r="K40" s="365"/>
    </row>
    <row r="41" spans="2:11" ht="14.25" thickTop="1" thickBot="1" x14ac:dyDescent="0.25">
      <c r="B41" s="365"/>
      <c r="C41" s="633"/>
      <c r="D41" s="634"/>
      <c r="E41" s="635" t="s">
        <v>68</v>
      </c>
      <c r="F41" s="745"/>
      <c r="G41" s="745"/>
      <c r="H41" s="745"/>
      <c r="I41" s="745"/>
      <c r="J41" s="631">
        <f t="shared" si="1"/>
        <v>0</v>
      </c>
      <c r="K41" s="365"/>
    </row>
    <row r="42" spans="2:11" ht="14.25" thickTop="1" thickBot="1" x14ac:dyDescent="0.25">
      <c r="B42" s="365"/>
      <c r="C42" s="633"/>
      <c r="D42" s="634"/>
      <c r="E42" s="121" t="s">
        <v>122</v>
      </c>
      <c r="F42" s="745"/>
      <c r="G42" s="745"/>
      <c r="H42" s="745"/>
      <c r="I42" s="745"/>
      <c r="J42" s="631">
        <f t="shared" si="1"/>
        <v>0</v>
      </c>
      <c r="K42" s="365"/>
    </row>
    <row r="43" spans="2:11" ht="17.25" thickTop="1" thickBot="1" x14ac:dyDescent="0.25">
      <c r="B43" s="365"/>
      <c r="C43" s="633"/>
      <c r="D43" s="791" t="s">
        <v>69</v>
      </c>
      <c r="E43" s="792"/>
      <c r="F43" s="46">
        <f>SUM(F44:F54)</f>
        <v>0</v>
      </c>
      <c r="G43" s="46">
        <f>SUM(G44:G54)</f>
        <v>3</v>
      </c>
      <c r="H43" s="46">
        <f>SUM(H44:H54)</f>
        <v>0</v>
      </c>
      <c r="I43" s="46">
        <f>SUM(I44:I54)</f>
        <v>0</v>
      </c>
      <c r="J43" s="105">
        <f>SUM(F43:I43)</f>
        <v>3</v>
      </c>
      <c r="K43" s="365"/>
    </row>
    <row r="44" spans="2:11" ht="14.25" customHeight="1" thickTop="1" thickBot="1" x14ac:dyDescent="0.25">
      <c r="B44" s="365"/>
      <c r="C44" s="633"/>
      <c r="D44" s="70"/>
      <c r="E44" s="635" t="s">
        <v>53</v>
      </c>
      <c r="F44" s="745"/>
      <c r="G44" s="745">
        <v>3</v>
      </c>
      <c r="H44" s="745"/>
      <c r="I44" s="745"/>
      <c r="J44" s="631">
        <f>SUM(F44:I44)</f>
        <v>3</v>
      </c>
      <c r="K44" s="365"/>
    </row>
    <row r="45" spans="2:11" ht="14.25" customHeight="1" thickTop="1" thickBot="1" x14ac:dyDescent="0.25">
      <c r="B45" s="365"/>
      <c r="C45" s="633"/>
      <c r="D45" s="70"/>
      <c r="E45" s="635" t="s">
        <v>38</v>
      </c>
      <c r="F45" s="745"/>
      <c r="G45" s="745"/>
      <c r="H45" s="745"/>
      <c r="I45" s="745"/>
      <c r="J45" s="631">
        <f t="shared" si="1"/>
        <v>0</v>
      </c>
      <c r="K45" s="365"/>
    </row>
    <row r="46" spans="2:11" ht="14.25" customHeight="1" thickTop="1" thickBot="1" x14ac:dyDescent="0.25">
      <c r="B46" s="365"/>
      <c r="C46" s="633"/>
      <c r="D46" s="634"/>
      <c r="E46" s="636" t="s">
        <v>130</v>
      </c>
      <c r="F46" s="745"/>
      <c r="G46" s="745"/>
      <c r="H46" s="745"/>
      <c r="I46" s="745"/>
      <c r="J46" s="631">
        <f>SUM(F46:I46)</f>
        <v>0</v>
      </c>
      <c r="K46" s="365"/>
    </row>
    <row r="47" spans="2:11" ht="14.25" customHeight="1" thickTop="1" thickBot="1" x14ac:dyDescent="0.25">
      <c r="B47" s="365"/>
      <c r="C47" s="633"/>
      <c r="D47" s="637"/>
      <c r="E47" s="635" t="s">
        <v>48</v>
      </c>
      <c r="F47" s="745"/>
      <c r="G47" s="745"/>
      <c r="H47" s="745"/>
      <c r="I47" s="745"/>
      <c r="J47" s="631">
        <f t="shared" si="1"/>
        <v>0</v>
      </c>
      <c r="K47" s="365"/>
    </row>
    <row r="48" spans="2:11" ht="14.25" customHeight="1" thickTop="1" thickBot="1" x14ac:dyDescent="0.25">
      <c r="B48" s="365"/>
      <c r="C48" s="633"/>
      <c r="D48" s="634"/>
      <c r="E48" s="635" t="s">
        <v>123</v>
      </c>
      <c r="F48" s="745"/>
      <c r="G48" s="745"/>
      <c r="H48" s="745"/>
      <c r="I48" s="745"/>
      <c r="J48" s="638">
        <f t="shared" si="1"/>
        <v>0</v>
      </c>
      <c r="K48" s="365"/>
    </row>
    <row r="49" spans="1:12" ht="14.25" customHeight="1" thickTop="1" thickBot="1" x14ac:dyDescent="0.25">
      <c r="B49" s="365"/>
      <c r="C49" s="633"/>
      <c r="D49" s="639"/>
      <c r="E49" s="635" t="s">
        <v>43</v>
      </c>
      <c r="F49" s="745"/>
      <c r="G49" s="745"/>
      <c r="H49" s="745"/>
      <c r="I49" s="745"/>
      <c r="J49" s="638">
        <f t="shared" si="1"/>
        <v>0</v>
      </c>
      <c r="K49" s="365"/>
    </row>
    <row r="50" spans="1:12" ht="14.25" customHeight="1" thickTop="1" thickBot="1" x14ac:dyDescent="0.25">
      <c r="B50" s="365"/>
      <c r="C50" s="633"/>
      <c r="D50" s="639"/>
      <c r="E50" s="635" t="s">
        <v>70</v>
      </c>
      <c r="F50" s="745"/>
      <c r="G50" s="745"/>
      <c r="H50" s="745"/>
      <c r="I50" s="745"/>
      <c r="J50" s="638">
        <f t="shared" si="1"/>
        <v>0</v>
      </c>
      <c r="K50" s="365"/>
    </row>
    <row r="51" spans="1:12" ht="14.25" customHeight="1" thickTop="1" thickBot="1" x14ac:dyDescent="0.25">
      <c r="B51" s="365"/>
      <c r="C51" s="633"/>
      <c r="D51" s="639"/>
      <c r="E51" s="635" t="s">
        <v>71</v>
      </c>
      <c r="F51" s="745"/>
      <c r="G51" s="745"/>
      <c r="H51" s="745"/>
      <c r="I51" s="745"/>
      <c r="J51" s="638">
        <f t="shared" si="1"/>
        <v>0</v>
      </c>
      <c r="K51" s="365"/>
    </row>
    <row r="52" spans="1:12" ht="14.25" customHeight="1" thickTop="1" thickBot="1" x14ac:dyDescent="0.25">
      <c r="B52" s="365"/>
      <c r="C52" s="633"/>
      <c r="D52" s="639"/>
      <c r="E52" s="635" t="s">
        <v>72</v>
      </c>
      <c r="F52" s="745"/>
      <c r="G52" s="745"/>
      <c r="H52" s="745"/>
      <c r="I52" s="745"/>
      <c r="J52" s="638">
        <f t="shared" si="1"/>
        <v>0</v>
      </c>
      <c r="K52" s="365"/>
    </row>
    <row r="53" spans="1:12" ht="14.25" customHeight="1" thickTop="1" thickBot="1" x14ac:dyDescent="0.25">
      <c r="A53" s="72"/>
      <c r="B53" s="365"/>
      <c r="C53" s="633"/>
      <c r="D53" s="639"/>
      <c r="E53" s="124" t="s">
        <v>114</v>
      </c>
      <c r="F53" s="745"/>
      <c r="G53" s="745"/>
      <c r="H53" s="745"/>
      <c r="I53" s="745"/>
      <c r="J53" s="638">
        <f t="shared" si="1"/>
        <v>0</v>
      </c>
      <c r="K53" s="365"/>
    </row>
    <row r="54" spans="1:12" ht="14.25" customHeight="1" thickTop="1" thickBot="1" x14ac:dyDescent="0.25">
      <c r="B54" s="365"/>
      <c r="C54" s="633"/>
      <c r="D54" s="640"/>
      <c r="E54" s="635" t="s">
        <v>73</v>
      </c>
      <c r="F54" s="745"/>
      <c r="G54" s="745"/>
      <c r="H54" s="745"/>
      <c r="I54" s="745"/>
      <c r="J54" s="638">
        <f t="shared" si="1"/>
        <v>0</v>
      </c>
      <c r="K54" s="365"/>
    </row>
    <row r="55" spans="1:12" ht="17.25" thickTop="1" thickBot="1" x14ac:dyDescent="0.25">
      <c r="B55" s="365"/>
      <c r="C55" s="633"/>
      <c r="D55" s="793" t="s">
        <v>112</v>
      </c>
      <c r="E55" s="794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65"/>
      <c r="L55" s="614"/>
    </row>
    <row r="56" spans="1:12" ht="14.25" customHeight="1" thickTop="1" thickBot="1" x14ac:dyDescent="0.25">
      <c r="B56" s="365"/>
      <c r="C56" s="633"/>
      <c r="D56" s="126"/>
      <c r="E56" s="635" t="s">
        <v>75</v>
      </c>
      <c r="F56" s="745"/>
      <c r="G56" s="745"/>
      <c r="H56" s="745"/>
      <c r="I56" s="745"/>
      <c r="J56" s="106">
        <f>SUM(F56:F56:I56)</f>
        <v>0</v>
      </c>
      <c r="K56" s="365"/>
    </row>
    <row r="57" spans="1:12" ht="14.25" customHeight="1" thickTop="1" thickBot="1" x14ac:dyDescent="0.25">
      <c r="B57" s="365"/>
      <c r="C57" s="633"/>
      <c r="D57" s="70"/>
      <c r="E57" s="635" t="s">
        <v>76</v>
      </c>
      <c r="F57" s="745"/>
      <c r="G57" s="745"/>
      <c r="H57" s="745"/>
      <c r="I57" s="745"/>
      <c r="J57" s="106">
        <f>(I57+H57+G57+F57)</f>
        <v>0</v>
      </c>
      <c r="K57" s="365"/>
    </row>
    <row r="58" spans="1:12" ht="14.25" customHeight="1" thickTop="1" thickBot="1" x14ac:dyDescent="0.25">
      <c r="B58" s="365"/>
      <c r="C58" s="633"/>
      <c r="D58" s="70"/>
      <c r="E58" s="635" t="s">
        <v>38</v>
      </c>
      <c r="F58" s="745"/>
      <c r="G58" s="745"/>
      <c r="H58" s="745"/>
      <c r="I58" s="745"/>
      <c r="J58" s="106">
        <f>(I58+H58+G58+F58)</f>
        <v>0</v>
      </c>
      <c r="K58" s="365"/>
    </row>
    <row r="59" spans="1:12" ht="14.25" customHeight="1" thickTop="1" thickBot="1" x14ac:dyDescent="0.25">
      <c r="B59" s="365"/>
      <c r="C59" s="633"/>
      <c r="D59" s="70"/>
      <c r="E59" s="635" t="s">
        <v>52</v>
      </c>
      <c r="F59" s="745"/>
      <c r="G59" s="745"/>
      <c r="H59" s="745"/>
      <c r="I59" s="745"/>
      <c r="J59" s="106">
        <f>(I59+H59+G59+F59)</f>
        <v>0</v>
      </c>
      <c r="K59" s="365"/>
    </row>
    <row r="60" spans="1:12" ht="14.25" customHeight="1" thickTop="1" thickBot="1" x14ac:dyDescent="0.25">
      <c r="B60" s="365"/>
      <c r="C60" s="633"/>
      <c r="D60" s="127"/>
      <c r="E60" s="635" t="s">
        <v>74</v>
      </c>
      <c r="F60" s="745"/>
      <c r="G60" s="745"/>
      <c r="H60" s="745"/>
      <c r="I60" s="745"/>
      <c r="J60" s="106">
        <f>SUM(F60:F60:I60)</f>
        <v>0</v>
      </c>
      <c r="K60" s="365"/>
    </row>
    <row r="61" spans="1:12" ht="14.25" customHeight="1" thickTop="1" thickBot="1" x14ac:dyDescent="0.25">
      <c r="B61" s="365"/>
      <c r="C61" s="633"/>
      <c r="D61" s="127"/>
      <c r="E61" s="641" t="s">
        <v>156</v>
      </c>
      <c r="F61" s="745"/>
      <c r="G61" s="745"/>
      <c r="H61" s="745"/>
      <c r="I61" s="745"/>
      <c r="J61" s="106">
        <f>SUM(F61:F61:I61)</f>
        <v>0</v>
      </c>
      <c r="K61" s="365"/>
    </row>
    <row r="62" spans="1:12" ht="14.25" customHeight="1" thickTop="1" thickBot="1" x14ac:dyDescent="0.25">
      <c r="B62" s="365"/>
      <c r="C62" s="633"/>
      <c r="D62" s="127"/>
      <c r="E62" s="635" t="s">
        <v>51</v>
      </c>
      <c r="F62" s="745"/>
      <c r="G62" s="745"/>
      <c r="H62" s="745"/>
      <c r="I62" s="745"/>
      <c r="J62" s="106">
        <f>SUM(F62:F62:I62)</f>
        <v>0</v>
      </c>
      <c r="K62" s="365"/>
    </row>
    <row r="63" spans="1:12" ht="14.25" customHeight="1" thickTop="1" thickBot="1" x14ac:dyDescent="0.25">
      <c r="B63" s="365"/>
      <c r="C63" s="633"/>
      <c r="D63" s="127"/>
      <c r="E63" s="641" t="s">
        <v>131</v>
      </c>
      <c r="F63" s="745"/>
      <c r="G63" s="745"/>
      <c r="H63" s="745"/>
      <c r="I63" s="745"/>
      <c r="J63" s="106">
        <f>SUM(F63:F63:I63)</f>
        <v>0</v>
      </c>
      <c r="K63" s="365"/>
    </row>
    <row r="64" spans="1:12" ht="14.25" customHeight="1" thickTop="1" thickBot="1" x14ac:dyDescent="0.25">
      <c r="B64" s="365"/>
      <c r="C64" s="633"/>
      <c r="D64" s="70"/>
      <c r="E64" s="641" t="s">
        <v>132</v>
      </c>
      <c r="F64" s="745"/>
      <c r="G64" s="745"/>
      <c r="H64" s="745"/>
      <c r="I64" s="745"/>
      <c r="J64" s="106">
        <f>SUM(F64:F64:I64)</f>
        <v>0</v>
      </c>
      <c r="K64" s="633"/>
    </row>
    <row r="65" spans="2:11" ht="3.75" customHeight="1" thickTop="1" thickBot="1" x14ac:dyDescent="0.25">
      <c r="B65" s="642"/>
      <c r="C65" s="643"/>
      <c r="D65" s="49"/>
      <c r="E65" s="644"/>
      <c r="F65" s="51"/>
      <c r="G65" s="51"/>
      <c r="H65" s="51"/>
      <c r="I65" s="52"/>
      <c r="J65" s="645"/>
      <c r="K65" s="643"/>
    </row>
    <row r="66" spans="2:11" ht="13.5" thickTop="1" x14ac:dyDescent="0.2">
      <c r="B66" s="365"/>
      <c r="C66" s="795" t="s">
        <v>27</v>
      </c>
      <c r="D66" s="796"/>
      <c r="E66" s="796"/>
      <c r="F66" s="796"/>
      <c r="G66" s="796"/>
      <c r="H66" s="796"/>
      <c r="I66" s="797"/>
      <c r="J66" s="804">
        <f>(J71+J73+J74+J75+J79+J80+J81+J82+J84+J86+J37+J48+J50+J51+J54+J56+J57+J58+J62)</f>
        <v>7</v>
      </c>
      <c r="K66" s="365"/>
    </row>
    <row r="67" spans="2:11" x14ac:dyDescent="0.2">
      <c r="B67" s="365"/>
      <c r="C67" s="798"/>
      <c r="D67" s="799"/>
      <c r="E67" s="799"/>
      <c r="F67" s="799"/>
      <c r="G67" s="799"/>
      <c r="H67" s="799"/>
      <c r="I67" s="800"/>
      <c r="J67" s="805"/>
      <c r="K67" s="365"/>
    </row>
    <row r="68" spans="2:11" ht="13.5" thickBot="1" x14ac:dyDescent="0.25">
      <c r="B68" s="365"/>
      <c r="C68" s="801"/>
      <c r="D68" s="802"/>
      <c r="E68" s="802"/>
      <c r="F68" s="802"/>
      <c r="G68" s="802"/>
      <c r="H68" s="802"/>
      <c r="I68" s="803"/>
      <c r="J68" s="806"/>
      <c r="K68" s="633"/>
    </row>
    <row r="69" spans="2:11" ht="14.25" customHeight="1" thickTop="1" thickBot="1" x14ac:dyDescent="0.25">
      <c r="B69" s="646"/>
      <c r="C69" s="16"/>
      <c r="D69" s="16"/>
      <c r="E69" s="16"/>
      <c r="F69" s="647"/>
      <c r="G69" s="647"/>
      <c r="H69" s="647"/>
      <c r="I69" s="648"/>
      <c r="J69" s="649"/>
      <c r="K69" s="365"/>
    </row>
    <row r="70" spans="2:11" ht="15.95" customHeight="1" thickTop="1" thickBot="1" x14ac:dyDescent="0.25">
      <c r="B70" s="646"/>
      <c r="C70" s="16"/>
      <c r="D70" s="791" t="s">
        <v>133</v>
      </c>
      <c r="E70" s="792"/>
      <c r="F70" s="46">
        <f>(F71)</f>
        <v>0</v>
      </c>
      <c r="G70" s="46">
        <f>(G71)</f>
        <v>0</v>
      </c>
      <c r="H70" s="46">
        <f>(H71)</f>
        <v>0</v>
      </c>
      <c r="I70" s="46">
        <f>(I71)</f>
        <v>0</v>
      </c>
      <c r="J70" s="46">
        <f>SUM(F70:I70)</f>
        <v>0</v>
      </c>
      <c r="K70" s="365"/>
    </row>
    <row r="71" spans="2:11" ht="14.25" customHeight="1" thickTop="1" thickBot="1" x14ac:dyDescent="0.25">
      <c r="B71" s="646"/>
      <c r="C71" s="16"/>
      <c r="D71" s="634"/>
      <c r="E71" s="650" t="s">
        <v>117</v>
      </c>
      <c r="F71" s="745"/>
      <c r="G71" s="745"/>
      <c r="H71" s="745"/>
      <c r="I71" s="745"/>
      <c r="J71" s="638">
        <f>SUM(F71:I71)</f>
        <v>0</v>
      </c>
      <c r="K71" s="365"/>
    </row>
    <row r="72" spans="2:11" ht="14.25" customHeight="1" thickTop="1" thickBot="1" x14ac:dyDescent="0.25">
      <c r="B72" s="365"/>
      <c r="C72" s="651"/>
      <c r="D72" s="791" t="s">
        <v>134</v>
      </c>
      <c r="E72" s="792"/>
      <c r="F72" s="46">
        <f>SUM(F73:F75)</f>
        <v>0</v>
      </c>
      <c r="G72" s="46">
        <f>SUM(G73:G75)</f>
        <v>0</v>
      </c>
      <c r="H72" s="46">
        <f>SUM(H73:H75)</f>
        <v>0</v>
      </c>
      <c r="I72" s="46">
        <f>SUM(I73:I75)</f>
        <v>0</v>
      </c>
      <c r="J72" s="46">
        <f t="shared" ref="J72:J86" si="2">SUM(F72:I72)</f>
        <v>0</v>
      </c>
      <c r="K72" s="365"/>
    </row>
    <row r="73" spans="2:11" ht="14.25" thickTop="1" thickBot="1" x14ac:dyDescent="0.25">
      <c r="B73" s="365"/>
      <c r="C73" s="651"/>
      <c r="D73" s="634"/>
      <c r="E73" s="650" t="s">
        <v>28</v>
      </c>
      <c r="F73" s="745"/>
      <c r="G73" s="745"/>
      <c r="H73" s="745"/>
      <c r="I73" s="745"/>
      <c r="J73" s="638">
        <f t="shared" si="2"/>
        <v>0</v>
      </c>
      <c r="K73" s="365"/>
    </row>
    <row r="74" spans="2:11" ht="14.25" thickTop="1" thickBot="1" x14ac:dyDescent="0.25">
      <c r="B74" s="365"/>
      <c r="C74" s="651"/>
      <c r="D74" s="634"/>
      <c r="E74" s="652" t="s">
        <v>77</v>
      </c>
      <c r="F74" s="745"/>
      <c r="G74" s="745"/>
      <c r="H74" s="745"/>
      <c r="I74" s="745"/>
      <c r="J74" s="638">
        <f t="shared" si="2"/>
        <v>0</v>
      </c>
      <c r="K74" s="365"/>
    </row>
    <row r="75" spans="2:11" ht="14.25" thickTop="1" thickBot="1" x14ac:dyDescent="0.25">
      <c r="B75" s="365"/>
      <c r="C75" s="651"/>
      <c r="D75" s="637"/>
      <c r="E75" s="653" t="s">
        <v>174</v>
      </c>
      <c r="F75" s="745"/>
      <c r="G75" s="745"/>
      <c r="H75" s="745"/>
      <c r="I75" s="745"/>
      <c r="J75" s="649">
        <f t="shared" si="2"/>
        <v>0</v>
      </c>
      <c r="K75" s="365"/>
    </row>
    <row r="76" spans="2:11" ht="35.25" customHeight="1" thickTop="1" thickBot="1" x14ac:dyDescent="0.3">
      <c r="B76" s="365"/>
      <c r="C76" s="818" t="s">
        <v>49</v>
      </c>
      <c r="D76" s="819"/>
      <c r="E76" s="819"/>
      <c r="F76" s="819"/>
      <c r="G76" s="819"/>
      <c r="H76" s="819"/>
      <c r="I76" s="820"/>
      <c r="J76" s="202">
        <f>(H247-J66)</f>
        <v>123</v>
      </c>
      <c r="K76" s="365"/>
    </row>
    <row r="77" spans="2:11" ht="17.25" thickTop="1" thickBot="1" x14ac:dyDescent="0.3">
      <c r="B77" s="365"/>
      <c r="C77" s="616"/>
      <c r="D77" s="821" t="s">
        <v>136</v>
      </c>
      <c r="E77" s="822"/>
      <c r="F77" s="742"/>
      <c r="G77" s="742"/>
      <c r="H77" s="742"/>
      <c r="I77" s="742"/>
      <c r="J77" s="225">
        <f>SUM(F77:I77)</f>
        <v>0</v>
      </c>
      <c r="K77" s="365"/>
    </row>
    <row r="78" spans="2:11" ht="17.25" thickTop="1" thickBot="1" x14ac:dyDescent="0.3">
      <c r="B78" s="365"/>
      <c r="C78" s="616"/>
      <c r="D78" s="821" t="s">
        <v>135</v>
      </c>
      <c r="E78" s="822"/>
      <c r="F78" s="117">
        <f>(F79+F80+F81+F82+F83+F84+F85+F86)</f>
        <v>6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6">
        <f>SUM(F78:I78)</f>
        <v>6</v>
      </c>
      <c r="K78" s="365"/>
    </row>
    <row r="79" spans="2:11" ht="14.25" customHeight="1" thickTop="1" thickBot="1" x14ac:dyDescent="0.25">
      <c r="B79" s="365"/>
      <c r="C79" s="616"/>
      <c r="D79" s="634"/>
      <c r="E79" s="650" t="s">
        <v>39</v>
      </c>
      <c r="F79" s="742"/>
      <c r="G79" s="742"/>
      <c r="H79" s="742"/>
      <c r="I79" s="742"/>
      <c r="J79" s="655">
        <f t="shared" si="2"/>
        <v>0</v>
      </c>
      <c r="K79" s="365"/>
    </row>
    <row r="80" spans="2:11" ht="14.25" customHeight="1" thickTop="1" thickBot="1" x14ac:dyDescent="0.25">
      <c r="B80" s="365"/>
      <c r="C80" s="616"/>
      <c r="D80" s="634"/>
      <c r="E80" s="652" t="s">
        <v>78</v>
      </c>
      <c r="F80" s="742">
        <v>2</v>
      </c>
      <c r="G80" s="742"/>
      <c r="H80" s="742"/>
      <c r="I80" s="742"/>
      <c r="J80" s="656">
        <f>SUM(F80:I80)</f>
        <v>2</v>
      </c>
      <c r="K80" s="365"/>
    </row>
    <row r="81" spans="2:12" ht="14.25" customHeight="1" thickTop="1" thickBot="1" x14ac:dyDescent="0.25">
      <c r="B81" s="365"/>
      <c r="C81" s="616"/>
      <c r="D81" s="634"/>
      <c r="E81" s="652" t="s">
        <v>79</v>
      </c>
      <c r="F81" s="742"/>
      <c r="G81" s="742"/>
      <c r="H81" s="742"/>
      <c r="I81" s="742"/>
      <c r="J81" s="656">
        <f t="shared" si="2"/>
        <v>0</v>
      </c>
      <c r="K81" s="365"/>
    </row>
    <row r="82" spans="2:12" ht="14.25" customHeight="1" thickTop="1" thickBot="1" x14ac:dyDescent="0.25">
      <c r="B82" s="365"/>
      <c r="C82" s="616"/>
      <c r="D82" s="634"/>
      <c r="E82" s="652" t="s">
        <v>80</v>
      </c>
      <c r="F82" s="742"/>
      <c r="G82" s="742"/>
      <c r="H82" s="742"/>
      <c r="I82" s="742"/>
      <c r="J82" s="656">
        <f t="shared" si="2"/>
        <v>0</v>
      </c>
      <c r="K82" s="365"/>
    </row>
    <row r="83" spans="2:12" ht="14.25" customHeight="1" thickTop="1" thickBot="1" x14ac:dyDescent="0.25">
      <c r="B83" s="365"/>
      <c r="C83" s="616"/>
      <c r="D83" s="634"/>
      <c r="E83" s="652" t="s">
        <v>81</v>
      </c>
      <c r="F83" s="742"/>
      <c r="G83" s="742"/>
      <c r="H83" s="742"/>
      <c r="I83" s="742"/>
      <c r="J83" s="656">
        <f t="shared" si="2"/>
        <v>0</v>
      </c>
      <c r="K83" s="365"/>
    </row>
    <row r="84" spans="2:12" ht="14.25" customHeight="1" thickTop="1" thickBot="1" x14ac:dyDescent="0.25">
      <c r="B84" s="365"/>
      <c r="C84" s="616"/>
      <c r="D84" s="634"/>
      <c r="E84" s="652" t="s">
        <v>82</v>
      </c>
      <c r="F84" s="742">
        <v>1</v>
      </c>
      <c r="G84" s="742"/>
      <c r="H84" s="742"/>
      <c r="I84" s="742"/>
      <c r="J84" s="656">
        <f t="shared" si="2"/>
        <v>1</v>
      </c>
      <c r="K84" s="365"/>
    </row>
    <row r="85" spans="2:12" ht="14.25" customHeight="1" thickTop="1" thickBot="1" x14ac:dyDescent="0.25">
      <c r="B85" s="365"/>
      <c r="C85" s="616"/>
      <c r="D85" s="634"/>
      <c r="E85" s="652" t="s">
        <v>83</v>
      </c>
      <c r="F85" s="742"/>
      <c r="G85" s="742"/>
      <c r="H85" s="742"/>
      <c r="I85" s="742"/>
      <c r="J85" s="656">
        <f t="shared" si="2"/>
        <v>0</v>
      </c>
      <c r="K85" s="365"/>
    </row>
    <row r="86" spans="2:12" ht="14.25" customHeight="1" thickTop="1" thickBot="1" x14ac:dyDescent="0.25">
      <c r="B86" s="365"/>
      <c r="C86" s="616"/>
      <c r="D86" s="634"/>
      <c r="E86" s="635" t="s">
        <v>41</v>
      </c>
      <c r="F86" s="742">
        <v>3</v>
      </c>
      <c r="G86" s="742"/>
      <c r="H86" s="742"/>
      <c r="I86" s="742"/>
      <c r="J86" s="656">
        <f t="shared" si="2"/>
        <v>3</v>
      </c>
      <c r="K86" s="365"/>
    </row>
    <row r="87" spans="2:12" ht="4.5" customHeight="1" thickTop="1" thickBot="1" x14ac:dyDescent="0.25">
      <c r="B87" s="365"/>
      <c r="C87" s="10" t="s">
        <v>11</v>
      </c>
      <c r="D87" s="633"/>
      <c r="E87" s="365"/>
      <c r="F87" s="616"/>
      <c r="G87" s="616"/>
      <c r="H87" s="616"/>
      <c r="I87" s="616"/>
      <c r="J87" s="616"/>
      <c r="K87" s="616"/>
    </row>
    <row r="88" spans="2:12" ht="14.25" customHeight="1" thickTop="1" thickBot="1" x14ac:dyDescent="0.25">
      <c r="B88" s="365"/>
      <c r="C88" s="795" t="s">
        <v>84</v>
      </c>
      <c r="D88" s="796"/>
      <c r="E88" s="796"/>
      <c r="F88" s="796"/>
      <c r="G88" s="797"/>
      <c r="H88" s="787" t="s">
        <v>0</v>
      </c>
      <c r="I88" s="788"/>
      <c r="J88" s="365"/>
      <c r="K88" s="365"/>
    </row>
    <row r="89" spans="2:12" ht="14.25" customHeight="1" thickTop="1" thickBot="1" x14ac:dyDescent="0.25">
      <c r="B89" s="365"/>
      <c r="C89" s="798"/>
      <c r="D89" s="799"/>
      <c r="E89" s="799"/>
      <c r="F89" s="799"/>
      <c r="G89" s="800"/>
      <c r="H89" s="823">
        <f>SUM(H91:I94)</f>
        <v>0</v>
      </c>
      <c r="I89" s="823"/>
      <c r="J89" s="365"/>
      <c r="K89" s="365"/>
    </row>
    <row r="90" spans="2:12" ht="12.75" customHeight="1" thickTop="1" thickBot="1" x14ac:dyDescent="0.25">
      <c r="B90" s="365"/>
      <c r="C90" s="801"/>
      <c r="D90" s="802"/>
      <c r="E90" s="802"/>
      <c r="F90" s="802"/>
      <c r="G90" s="803"/>
      <c r="H90" s="823"/>
      <c r="I90" s="823"/>
      <c r="J90" s="365"/>
      <c r="K90" s="365"/>
      <c r="L90" s="617"/>
    </row>
    <row r="91" spans="2:12" ht="14.25" customHeight="1" thickTop="1" thickBot="1" x14ac:dyDescent="0.25">
      <c r="B91" s="365"/>
      <c r="C91" s="633"/>
      <c r="D91" s="616"/>
      <c r="E91" s="813" t="s">
        <v>138</v>
      </c>
      <c r="F91" s="814"/>
      <c r="G91" s="741"/>
      <c r="H91" s="815">
        <f>SUM(F91:G91)</f>
        <v>0</v>
      </c>
      <c r="I91" s="815"/>
      <c r="J91" s="365"/>
      <c r="K91" s="616"/>
    </row>
    <row r="92" spans="2:12" ht="14.25" customHeight="1" thickTop="1" thickBot="1" x14ac:dyDescent="0.25">
      <c r="B92" s="365"/>
      <c r="C92" s="633"/>
      <c r="D92" s="616"/>
      <c r="E92" s="746" t="s">
        <v>137</v>
      </c>
      <c r="F92" s="747"/>
      <c r="G92" s="741"/>
      <c r="H92" s="815">
        <f>SUM(F92:G92)</f>
        <v>0</v>
      </c>
      <c r="I92" s="815"/>
      <c r="J92" s="365"/>
      <c r="K92" s="616"/>
    </row>
    <row r="93" spans="2:12" ht="14.25" customHeight="1" thickTop="1" thickBot="1" x14ac:dyDescent="0.25">
      <c r="B93" s="365"/>
      <c r="C93" s="633"/>
      <c r="D93" s="616"/>
      <c r="E93" s="746" t="s">
        <v>139</v>
      </c>
      <c r="F93" s="747"/>
      <c r="G93" s="741"/>
      <c r="H93" s="815">
        <f>SUM(F93:G93)</f>
        <v>0</v>
      </c>
      <c r="I93" s="815"/>
      <c r="J93" s="365"/>
      <c r="K93" s="616"/>
    </row>
    <row r="94" spans="2:12" ht="14.25" customHeight="1" thickTop="1" thickBot="1" x14ac:dyDescent="0.25">
      <c r="B94" s="365"/>
      <c r="C94" s="10" t="s">
        <v>9</v>
      </c>
      <c r="D94" s="365"/>
      <c r="E94" s="816" t="s">
        <v>140</v>
      </c>
      <c r="F94" s="817"/>
      <c r="G94" s="659"/>
      <c r="H94" s="815">
        <f>SUM(F94:G94)</f>
        <v>0</v>
      </c>
      <c r="I94" s="815"/>
      <c r="J94" s="365"/>
      <c r="K94" s="616"/>
    </row>
    <row r="95" spans="2:12" ht="15" customHeight="1" thickTop="1" thickBot="1" x14ac:dyDescent="0.25">
      <c r="B95" s="365"/>
      <c r="C95" s="828" t="s">
        <v>141</v>
      </c>
      <c r="D95" s="829"/>
      <c r="E95" s="829"/>
      <c r="F95" s="829"/>
      <c r="G95" s="829"/>
      <c r="H95" s="830"/>
      <c r="I95" s="837" t="s">
        <v>0</v>
      </c>
      <c r="J95" s="838"/>
      <c r="K95" s="365"/>
      <c r="L95" s="617"/>
    </row>
    <row r="96" spans="2:12" ht="18" customHeight="1" thickTop="1" x14ac:dyDescent="0.2">
      <c r="B96" s="365"/>
      <c r="C96" s="831"/>
      <c r="D96" s="832"/>
      <c r="E96" s="832"/>
      <c r="F96" s="832"/>
      <c r="G96" s="832"/>
      <c r="H96" s="833"/>
      <c r="I96" s="771">
        <f>(I98+I137+I173+I211+I215+I218+I223+I227+I232+I237+I242)</f>
        <v>33</v>
      </c>
      <c r="J96" s="772"/>
      <c r="K96" s="365"/>
      <c r="L96" s="617"/>
    </row>
    <row r="97" spans="2:15" ht="21" customHeight="1" thickBot="1" x14ac:dyDescent="0.25">
      <c r="B97" s="365"/>
      <c r="C97" s="834"/>
      <c r="D97" s="835"/>
      <c r="E97" s="835"/>
      <c r="F97" s="835"/>
      <c r="G97" s="835"/>
      <c r="H97" s="836"/>
      <c r="I97" s="773"/>
      <c r="J97" s="774"/>
      <c r="K97" s="365"/>
      <c r="L97" s="617"/>
    </row>
    <row r="98" spans="2:15" ht="15" customHeight="1" thickTop="1" thickBot="1" x14ac:dyDescent="0.25">
      <c r="B98" s="365"/>
      <c r="C98" s="660"/>
      <c r="D98" s="138">
        <v>7.1</v>
      </c>
      <c r="E98" s="139" t="s">
        <v>124</v>
      </c>
      <c r="F98" s="618"/>
      <c r="G98" s="618"/>
      <c r="H98" s="618"/>
      <c r="I98" s="807">
        <f>(I99+I105+I111+I117+I121+I125+I131)</f>
        <v>2</v>
      </c>
      <c r="J98" s="807"/>
      <c r="K98" s="365"/>
    </row>
    <row r="99" spans="2:15" ht="12.75" customHeight="1" thickTop="1" thickBot="1" x14ac:dyDescent="0.25">
      <c r="B99" s="365"/>
      <c r="C99" s="651"/>
      <c r="D99" s="651"/>
      <c r="E99" s="203" t="s">
        <v>85</v>
      </c>
      <c r="F99" s="661"/>
      <c r="G99" s="661"/>
      <c r="H99" s="661"/>
      <c r="I99" s="839">
        <f>(I100+I101+I102+I103+I104)</f>
        <v>0</v>
      </c>
      <c r="J99" s="840"/>
      <c r="K99" s="365"/>
    </row>
    <row r="100" spans="2:15" ht="12.75" customHeight="1" thickTop="1" thickBot="1" x14ac:dyDescent="0.25">
      <c r="B100" s="365"/>
      <c r="C100" s="616"/>
      <c r="D100" s="616"/>
      <c r="E100" s="662" t="s">
        <v>42</v>
      </c>
      <c r="F100" s="663"/>
      <c r="G100" s="663"/>
      <c r="H100" s="664"/>
      <c r="I100" s="827"/>
      <c r="J100" s="827"/>
      <c r="K100" s="365"/>
    </row>
    <row r="101" spans="2:15" ht="15" customHeight="1" thickTop="1" thickBot="1" x14ac:dyDescent="0.25">
      <c r="B101" s="365"/>
      <c r="C101" s="616"/>
      <c r="D101" s="666"/>
      <c r="E101" s="667" t="s">
        <v>142</v>
      </c>
      <c r="F101" s="668"/>
      <c r="G101" s="668"/>
      <c r="H101" s="669"/>
      <c r="I101" s="824"/>
      <c r="J101" s="825"/>
      <c r="K101" s="616"/>
    </row>
    <row r="102" spans="2:15" ht="15" customHeight="1" thickTop="1" thickBot="1" x14ac:dyDescent="0.25">
      <c r="B102" s="365"/>
      <c r="C102" s="616"/>
      <c r="D102" s="616"/>
      <c r="E102" s="667" t="s">
        <v>22</v>
      </c>
      <c r="F102" s="668"/>
      <c r="G102" s="668"/>
      <c r="H102" s="669"/>
      <c r="I102" s="824"/>
      <c r="J102" s="825"/>
      <c r="K102" s="616"/>
    </row>
    <row r="103" spans="2:15" ht="15" customHeight="1" thickTop="1" thickBot="1" x14ac:dyDescent="0.25">
      <c r="B103" s="365"/>
      <c r="C103" s="616"/>
      <c r="D103" s="616"/>
      <c r="E103" s="667" t="s">
        <v>21</v>
      </c>
      <c r="F103" s="668"/>
      <c r="G103" s="668"/>
      <c r="H103" s="669"/>
      <c r="I103" s="824"/>
      <c r="J103" s="825"/>
      <c r="K103" s="616"/>
    </row>
    <row r="104" spans="2:15" ht="15" customHeight="1" thickTop="1" thickBot="1" x14ac:dyDescent="0.25">
      <c r="B104" s="365"/>
      <c r="C104" s="616"/>
      <c r="D104" s="616"/>
      <c r="E104" s="670" t="s">
        <v>143</v>
      </c>
      <c r="F104" s="660"/>
      <c r="G104" s="660"/>
      <c r="H104" s="660"/>
      <c r="I104" s="826"/>
      <c r="J104" s="826"/>
      <c r="K104" s="616"/>
    </row>
    <row r="105" spans="2:15" ht="13.5" customHeight="1" thickTop="1" thickBot="1" x14ac:dyDescent="0.25">
      <c r="B105" s="365"/>
      <c r="C105" s="616"/>
      <c r="D105" s="616"/>
      <c r="E105" s="204" t="s">
        <v>29</v>
      </c>
      <c r="F105" s="671"/>
      <c r="G105" s="671"/>
      <c r="H105" s="671"/>
      <c r="I105" s="815">
        <f>SUM(I106:J110)</f>
        <v>0</v>
      </c>
      <c r="J105" s="815"/>
      <c r="K105" s="616"/>
    </row>
    <row r="106" spans="2:15" ht="13.5" customHeight="1" thickTop="1" thickBot="1" x14ac:dyDescent="0.25">
      <c r="B106" s="365"/>
      <c r="C106" s="616"/>
      <c r="D106" s="666"/>
      <c r="E106" s="662" t="s">
        <v>42</v>
      </c>
      <c r="F106" s="663"/>
      <c r="G106" s="663"/>
      <c r="H106" s="664"/>
      <c r="I106" s="827"/>
      <c r="J106" s="827"/>
      <c r="K106" s="616"/>
      <c r="L106" s="617"/>
    </row>
    <row r="107" spans="2:15" ht="14.25" thickTop="1" thickBot="1" x14ac:dyDescent="0.25">
      <c r="B107" s="365"/>
      <c r="C107" s="616"/>
      <c r="D107" s="666"/>
      <c r="E107" s="667" t="s">
        <v>142</v>
      </c>
      <c r="F107" s="668"/>
      <c r="G107" s="668"/>
      <c r="H107" s="669"/>
      <c r="I107" s="824"/>
      <c r="J107" s="825"/>
      <c r="K107" s="616"/>
      <c r="L107" s="617"/>
    </row>
    <row r="108" spans="2:15" ht="14.25" thickTop="1" thickBot="1" x14ac:dyDescent="0.25">
      <c r="B108" s="365"/>
      <c r="C108" s="616"/>
      <c r="D108" s="666"/>
      <c r="E108" s="667" t="s">
        <v>22</v>
      </c>
      <c r="F108" s="668"/>
      <c r="G108" s="668"/>
      <c r="H108" s="669"/>
      <c r="I108" s="824"/>
      <c r="J108" s="825"/>
      <c r="K108" s="616"/>
      <c r="L108" s="617"/>
    </row>
    <row r="109" spans="2:15" ht="14.25" thickTop="1" thickBot="1" x14ac:dyDescent="0.25">
      <c r="B109" s="365"/>
      <c r="C109" s="616"/>
      <c r="D109" s="666"/>
      <c r="E109" s="667" t="s">
        <v>21</v>
      </c>
      <c r="F109" s="668"/>
      <c r="G109" s="668"/>
      <c r="H109" s="669"/>
      <c r="I109" s="824"/>
      <c r="J109" s="825"/>
      <c r="K109" s="616"/>
      <c r="L109" s="617"/>
    </row>
    <row r="110" spans="2:15" ht="14.25" thickTop="1" thickBot="1" x14ac:dyDescent="0.25">
      <c r="B110" s="365"/>
      <c r="C110" s="616"/>
      <c r="D110" s="666"/>
      <c r="E110" s="672" t="s">
        <v>143</v>
      </c>
      <c r="F110" s="673"/>
      <c r="G110" s="673"/>
      <c r="H110" s="674"/>
      <c r="I110" s="826"/>
      <c r="J110" s="826"/>
      <c r="K110" s="616"/>
      <c r="L110" s="617"/>
    </row>
    <row r="111" spans="2:15" ht="14.25" thickTop="1" thickBot="1" x14ac:dyDescent="0.25">
      <c r="B111" s="365"/>
      <c r="C111" s="616"/>
      <c r="D111" s="666"/>
      <c r="E111" s="206" t="s">
        <v>86</v>
      </c>
      <c r="F111" s="671"/>
      <c r="G111" s="671"/>
      <c r="H111" s="675"/>
      <c r="I111" s="841">
        <f>(I112+I113+I114+I115+I116)</f>
        <v>0</v>
      </c>
      <c r="J111" s="842"/>
      <c r="K111" s="616"/>
      <c r="L111" s="617"/>
      <c r="O111" s="614"/>
    </row>
    <row r="112" spans="2:15" ht="14.25" thickTop="1" thickBot="1" x14ac:dyDescent="0.25">
      <c r="B112" s="365"/>
      <c r="C112" s="616"/>
      <c r="D112" s="666"/>
      <c r="E112" s="662" t="s">
        <v>42</v>
      </c>
      <c r="F112" s="663"/>
      <c r="G112" s="663"/>
      <c r="H112" s="664"/>
      <c r="I112" s="827"/>
      <c r="J112" s="827"/>
      <c r="K112" s="616"/>
      <c r="L112" s="617"/>
      <c r="O112" s="614"/>
    </row>
    <row r="113" spans="2:15" ht="14.25" thickTop="1" thickBot="1" x14ac:dyDescent="0.25">
      <c r="B113" s="365"/>
      <c r="C113" s="616"/>
      <c r="D113" s="666"/>
      <c r="E113" s="667" t="s">
        <v>142</v>
      </c>
      <c r="F113" s="668"/>
      <c r="G113" s="668"/>
      <c r="H113" s="669"/>
      <c r="I113" s="824"/>
      <c r="J113" s="825"/>
      <c r="K113" s="616"/>
      <c r="L113" s="617"/>
      <c r="O113" s="614"/>
    </row>
    <row r="114" spans="2:15" ht="14.25" thickTop="1" thickBot="1" x14ac:dyDescent="0.25">
      <c r="B114" s="365"/>
      <c r="C114" s="616"/>
      <c r="D114" s="666"/>
      <c r="E114" s="667" t="s">
        <v>22</v>
      </c>
      <c r="F114" s="668"/>
      <c r="G114" s="668"/>
      <c r="H114" s="669"/>
      <c r="I114" s="824"/>
      <c r="J114" s="825"/>
      <c r="K114" s="616"/>
      <c r="L114" s="617"/>
      <c r="O114" s="614"/>
    </row>
    <row r="115" spans="2:15" ht="14.25" thickTop="1" thickBot="1" x14ac:dyDescent="0.25">
      <c r="B115" s="365"/>
      <c r="C115" s="616"/>
      <c r="D115" s="666"/>
      <c r="E115" s="667" t="s">
        <v>21</v>
      </c>
      <c r="F115" s="668"/>
      <c r="G115" s="668"/>
      <c r="H115" s="669"/>
      <c r="I115" s="824"/>
      <c r="J115" s="825"/>
      <c r="K115" s="616"/>
      <c r="L115" s="617"/>
      <c r="O115" s="614"/>
    </row>
    <row r="116" spans="2:15" ht="14.25" thickTop="1" thickBot="1" x14ac:dyDescent="0.25">
      <c r="B116" s="365"/>
      <c r="C116" s="616"/>
      <c r="D116" s="666"/>
      <c r="E116" s="670" t="s">
        <v>143</v>
      </c>
      <c r="F116" s="660"/>
      <c r="G116" s="660"/>
      <c r="H116" s="660"/>
      <c r="I116" s="826"/>
      <c r="J116" s="826"/>
      <c r="K116" s="616"/>
      <c r="L116" s="617"/>
      <c r="O116" s="614"/>
    </row>
    <row r="117" spans="2:15" ht="14.25" thickTop="1" thickBot="1" x14ac:dyDescent="0.25">
      <c r="B117" s="365"/>
      <c r="C117" s="616"/>
      <c r="D117" s="666"/>
      <c r="E117" s="206" t="s">
        <v>88</v>
      </c>
      <c r="F117" s="671"/>
      <c r="G117" s="671"/>
      <c r="H117" s="675"/>
      <c r="I117" s="841">
        <f>I119+I120+I118</f>
        <v>0</v>
      </c>
      <c r="J117" s="842"/>
      <c r="K117" s="616"/>
      <c r="L117" s="617"/>
      <c r="O117" s="614"/>
    </row>
    <row r="118" spans="2:15" ht="14.25" thickTop="1" thickBot="1" x14ac:dyDescent="0.25">
      <c r="B118" s="365"/>
      <c r="C118" s="616"/>
      <c r="D118" s="666"/>
      <c r="E118" s="676" t="s">
        <v>144</v>
      </c>
      <c r="F118" s="677"/>
      <c r="G118" s="677"/>
      <c r="H118" s="677"/>
      <c r="I118" s="827"/>
      <c r="J118" s="827"/>
      <c r="K118" s="616"/>
      <c r="L118" s="617"/>
      <c r="O118" s="614"/>
    </row>
    <row r="119" spans="2:15" ht="14.25" thickTop="1" thickBot="1" x14ac:dyDescent="0.25">
      <c r="B119" s="365"/>
      <c r="C119" s="616"/>
      <c r="D119" s="666"/>
      <c r="E119" s="676" t="s">
        <v>46</v>
      </c>
      <c r="F119" s="678"/>
      <c r="G119" s="678"/>
      <c r="H119" s="678"/>
      <c r="I119" s="824"/>
      <c r="J119" s="825"/>
      <c r="K119" s="616"/>
      <c r="L119" s="617"/>
      <c r="O119" s="614"/>
    </row>
    <row r="120" spans="2:15" ht="14.25" thickTop="1" thickBot="1" x14ac:dyDescent="0.25">
      <c r="B120" s="365"/>
      <c r="C120" s="616"/>
      <c r="D120" s="666"/>
      <c r="E120" s="662" t="s">
        <v>45</v>
      </c>
      <c r="F120" s="678"/>
      <c r="G120" s="678"/>
      <c r="H120" s="679"/>
      <c r="I120" s="826"/>
      <c r="J120" s="826"/>
      <c r="K120" s="616"/>
      <c r="L120" s="617"/>
      <c r="O120" s="614"/>
    </row>
    <row r="121" spans="2:15" ht="14.25" thickTop="1" thickBot="1" x14ac:dyDescent="0.25">
      <c r="B121" s="365"/>
      <c r="C121" s="616"/>
      <c r="D121" s="666"/>
      <c r="E121" s="206" t="s">
        <v>89</v>
      </c>
      <c r="F121" s="671"/>
      <c r="G121" s="671"/>
      <c r="H121" s="671"/>
      <c r="I121" s="841">
        <f>I123+I124+I122</f>
        <v>0</v>
      </c>
      <c r="J121" s="842"/>
      <c r="K121" s="616"/>
      <c r="L121" s="617"/>
    </row>
    <row r="122" spans="2:15" ht="14.25" thickTop="1" thickBot="1" x14ac:dyDescent="0.25">
      <c r="B122" s="365"/>
      <c r="C122" s="616"/>
      <c r="D122" s="666"/>
      <c r="E122" s="676" t="s">
        <v>47</v>
      </c>
      <c r="F122" s="677"/>
      <c r="G122" s="677"/>
      <c r="H122" s="677"/>
      <c r="I122" s="827"/>
      <c r="J122" s="827"/>
      <c r="K122" s="616"/>
      <c r="L122" s="617"/>
    </row>
    <row r="123" spans="2:15" ht="14.25" thickTop="1" thickBot="1" x14ac:dyDescent="0.25">
      <c r="B123" s="365"/>
      <c r="C123" s="616"/>
      <c r="D123" s="666"/>
      <c r="E123" s="676" t="s">
        <v>46</v>
      </c>
      <c r="F123" s="678"/>
      <c r="G123" s="678"/>
      <c r="H123" s="678"/>
      <c r="I123" s="824"/>
      <c r="J123" s="825"/>
      <c r="K123" s="616"/>
      <c r="L123" s="617"/>
    </row>
    <row r="124" spans="2:15" ht="14.25" thickTop="1" thickBot="1" x14ac:dyDescent="0.25">
      <c r="B124" s="365"/>
      <c r="C124" s="616"/>
      <c r="D124" s="666"/>
      <c r="E124" s="662" t="s">
        <v>45</v>
      </c>
      <c r="F124" s="678"/>
      <c r="G124" s="678"/>
      <c r="H124" s="679"/>
      <c r="I124" s="826"/>
      <c r="J124" s="826"/>
      <c r="K124" s="616"/>
      <c r="L124" s="617"/>
    </row>
    <row r="125" spans="2:15" ht="14.25" thickTop="1" thickBot="1" x14ac:dyDescent="0.25">
      <c r="B125" s="365"/>
      <c r="C125" s="616"/>
      <c r="D125" s="666"/>
      <c r="E125" s="206" t="s">
        <v>90</v>
      </c>
      <c r="F125" s="671"/>
      <c r="G125" s="671"/>
      <c r="H125" s="671"/>
      <c r="I125" s="815">
        <f>(I126+I127+I128+I129+I130)</f>
        <v>0</v>
      </c>
      <c r="J125" s="815"/>
      <c r="K125" s="616"/>
      <c r="L125" s="617"/>
    </row>
    <row r="126" spans="2:15" ht="14.25" thickTop="1" thickBot="1" x14ac:dyDescent="0.25">
      <c r="B126" s="365"/>
      <c r="C126" s="616"/>
      <c r="D126" s="666"/>
      <c r="E126" s="662" t="s">
        <v>42</v>
      </c>
      <c r="F126" s="663"/>
      <c r="G126" s="663"/>
      <c r="H126" s="664"/>
      <c r="I126" s="827"/>
      <c r="J126" s="827"/>
      <c r="K126" s="616"/>
      <c r="L126" s="617"/>
    </row>
    <row r="127" spans="2:15" ht="14.25" thickTop="1" thickBot="1" x14ac:dyDescent="0.25">
      <c r="B127" s="365"/>
      <c r="C127" s="616"/>
      <c r="D127" s="666"/>
      <c r="E127" s="667" t="s">
        <v>142</v>
      </c>
      <c r="F127" s="668"/>
      <c r="G127" s="668"/>
      <c r="H127" s="669"/>
      <c r="I127" s="824"/>
      <c r="J127" s="825"/>
      <c r="K127" s="616"/>
      <c r="L127" s="617"/>
    </row>
    <row r="128" spans="2:15" ht="14.25" thickTop="1" thickBot="1" x14ac:dyDescent="0.25">
      <c r="B128" s="365"/>
      <c r="C128" s="616"/>
      <c r="D128" s="666"/>
      <c r="E128" s="667" t="s">
        <v>22</v>
      </c>
      <c r="F128" s="668"/>
      <c r="G128" s="668"/>
      <c r="H128" s="669"/>
      <c r="I128" s="824"/>
      <c r="J128" s="825"/>
      <c r="K128" s="616"/>
      <c r="L128" s="617"/>
    </row>
    <row r="129" spans="2:14" ht="14.25" thickTop="1" thickBot="1" x14ac:dyDescent="0.25">
      <c r="B129" s="365"/>
      <c r="C129" s="616"/>
      <c r="D129" s="666"/>
      <c r="E129" s="667" t="s">
        <v>21</v>
      </c>
      <c r="F129" s="668"/>
      <c r="G129" s="668"/>
      <c r="H129" s="669"/>
      <c r="I129" s="824"/>
      <c r="J129" s="825"/>
      <c r="K129" s="616"/>
      <c r="L129" s="617"/>
    </row>
    <row r="130" spans="2:14" ht="14.25" thickTop="1" thickBot="1" x14ac:dyDescent="0.25">
      <c r="B130" s="365"/>
      <c r="C130" s="616"/>
      <c r="D130" s="666"/>
      <c r="E130" s="670" t="s">
        <v>143</v>
      </c>
      <c r="F130" s="660"/>
      <c r="G130" s="660"/>
      <c r="H130" s="660"/>
      <c r="I130" s="826"/>
      <c r="J130" s="826"/>
      <c r="K130" s="616"/>
      <c r="L130" s="617"/>
    </row>
    <row r="131" spans="2:14" ht="14.25" thickTop="1" thickBot="1" x14ac:dyDescent="0.25">
      <c r="B131" s="365"/>
      <c r="C131" s="616"/>
      <c r="D131" s="666"/>
      <c r="E131" s="207" t="s">
        <v>87</v>
      </c>
      <c r="F131" s="671"/>
      <c r="G131" s="671"/>
      <c r="H131" s="671"/>
      <c r="I131" s="815">
        <f>(I132+I133++I134+I135+I136)</f>
        <v>2</v>
      </c>
      <c r="J131" s="815"/>
      <c r="K131" s="616"/>
      <c r="L131" s="617"/>
    </row>
    <row r="132" spans="2:14" ht="14.25" thickTop="1" thickBot="1" x14ac:dyDescent="0.25">
      <c r="B132" s="365"/>
      <c r="C132" s="616"/>
      <c r="D132" s="666"/>
      <c r="E132" s="662" t="s">
        <v>47</v>
      </c>
      <c r="F132" s="663"/>
      <c r="G132" s="663"/>
      <c r="H132" s="664"/>
      <c r="I132" s="826">
        <v>1</v>
      </c>
      <c r="J132" s="826"/>
      <c r="K132" s="616"/>
      <c r="L132" s="617"/>
    </row>
    <row r="133" spans="2:14" ht="14.25" thickTop="1" thickBot="1" x14ac:dyDescent="0.25">
      <c r="B133" s="365"/>
      <c r="C133" s="616"/>
      <c r="D133" s="666"/>
      <c r="E133" s="667" t="s">
        <v>142</v>
      </c>
      <c r="F133" s="668"/>
      <c r="G133" s="668"/>
      <c r="H133" s="669"/>
      <c r="I133" s="826"/>
      <c r="J133" s="826"/>
      <c r="K133" s="616"/>
      <c r="L133" s="617"/>
    </row>
    <row r="134" spans="2:14" ht="14.25" thickTop="1" thickBot="1" x14ac:dyDescent="0.25">
      <c r="B134" s="365"/>
      <c r="C134" s="616"/>
      <c r="D134" s="666"/>
      <c r="E134" s="667" t="s">
        <v>46</v>
      </c>
      <c r="F134" s="668"/>
      <c r="G134" s="668"/>
      <c r="H134" s="669"/>
      <c r="I134" s="826"/>
      <c r="J134" s="826"/>
      <c r="K134" s="616"/>
      <c r="L134" s="617"/>
    </row>
    <row r="135" spans="2:14" ht="14.25" thickTop="1" thickBot="1" x14ac:dyDescent="0.25">
      <c r="B135" s="365"/>
      <c r="C135" s="616"/>
      <c r="D135" s="666"/>
      <c r="E135" s="680" t="s">
        <v>45</v>
      </c>
      <c r="F135" s="678"/>
      <c r="G135" s="678"/>
      <c r="H135" s="678"/>
      <c r="I135" s="826"/>
      <c r="J135" s="826"/>
      <c r="K135" s="616"/>
      <c r="L135" s="617"/>
    </row>
    <row r="136" spans="2:14" ht="14.25" thickTop="1" thickBot="1" x14ac:dyDescent="0.25">
      <c r="B136" s="365"/>
      <c r="C136" s="616"/>
      <c r="D136" s="666"/>
      <c r="E136" s="670" t="s">
        <v>145</v>
      </c>
      <c r="F136" s="660"/>
      <c r="G136" s="660"/>
      <c r="H136" s="660"/>
      <c r="I136" s="826">
        <v>1</v>
      </c>
      <c r="J136" s="826"/>
      <c r="K136" s="616"/>
      <c r="L136" s="617"/>
    </row>
    <row r="137" spans="2:14" ht="16.5" thickTop="1" thickBot="1" x14ac:dyDescent="0.25">
      <c r="B137" s="365"/>
      <c r="C137" s="616"/>
      <c r="D137" s="73" t="s">
        <v>146</v>
      </c>
      <c r="E137" s="155"/>
      <c r="F137" s="156"/>
      <c r="G137" s="681"/>
      <c r="H137" s="681"/>
      <c r="I137" s="779">
        <f>(I138+I143+I148+I153+I158+I163+I168)</f>
        <v>0</v>
      </c>
      <c r="J137" s="780"/>
      <c r="K137" s="616"/>
      <c r="L137" s="617"/>
    </row>
    <row r="138" spans="2:14" ht="14.25" thickTop="1" thickBot="1" x14ac:dyDescent="0.25">
      <c r="B138" s="365"/>
      <c r="C138" s="616"/>
      <c r="D138" s="682"/>
      <c r="E138" s="209" t="s">
        <v>23</v>
      </c>
      <c r="F138" s="671"/>
      <c r="G138" s="671"/>
      <c r="H138" s="675"/>
      <c r="I138" s="841">
        <f>(I139+I140+I141+I142)</f>
        <v>0</v>
      </c>
      <c r="J138" s="842"/>
      <c r="K138" s="616"/>
      <c r="L138" s="617"/>
      <c r="N138" s="614"/>
    </row>
    <row r="139" spans="2:14" ht="14.25" thickTop="1" thickBot="1" x14ac:dyDescent="0.25">
      <c r="B139" s="365"/>
      <c r="C139" s="616"/>
      <c r="D139" s="683"/>
      <c r="E139" s="684" t="s">
        <v>42</v>
      </c>
      <c r="F139" s="678"/>
      <c r="G139" s="678"/>
      <c r="H139" s="679"/>
      <c r="I139" s="826"/>
      <c r="J139" s="826"/>
      <c r="K139" s="616"/>
      <c r="L139" s="617"/>
      <c r="N139" s="614"/>
    </row>
    <row r="140" spans="2:14" ht="14.25" thickTop="1" thickBot="1" x14ac:dyDescent="0.25">
      <c r="B140" s="365"/>
      <c r="C140" s="616"/>
      <c r="D140" s="683"/>
      <c r="E140" s="684" t="s">
        <v>142</v>
      </c>
      <c r="F140" s="678"/>
      <c r="G140" s="678"/>
      <c r="H140" s="679"/>
      <c r="I140" s="826"/>
      <c r="J140" s="826"/>
      <c r="K140" s="616"/>
      <c r="L140" s="617"/>
      <c r="N140" s="614"/>
    </row>
    <row r="141" spans="2:14" ht="14.25" thickTop="1" thickBot="1" x14ac:dyDescent="0.25">
      <c r="B141" s="365"/>
      <c r="C141" s="616"/>
      <c r="D141" s="683"/>
      <c r="E141" s="684" t="s">
        <v>22</v>
      </c>
      <c r="F141" s="678"/>
      <c r="G141" s="678"/>
      <c r="H141" s="679"/>
      <c r="I141" s="826"/>
      <c r="J141" s="826"/>
      <c r="K141" s="616"/>
      <c r="L141" s="617"/>
      <c r="N141" s="614"/>
    </row>
    <row r="142" spans="2:14" ht="14.25" thickTop="1" thickBot="1" x14ac:dyDescent="0.25">
      <c r="B142" s="365"/>
      <c r="C142" s="616"/>
      <c r="D142" s="683"/>
      <c r="E142" s="684" t="s">
        <v>21</v>
      </c>
      <c r="F142" s="685"/>
      <c r="G142" s="685"/>
      <c r="H142" s="686"/>
      <c r="I142" s="826"/>
      <c r="J142" s="826"/>
      <c r="K142" s="616"/>
      <c r="L142" s="617"/>
      <c r="M142" s="614"/>
      <c r="N142" s="614"/>
    </row>
    <row r="143" spans="2:14" ht="14.25" thickTop="1" thickBot="1" x14ac:dyDescent="0.25">
      <c r="B143" s="365"/>
      <c r="C143" s="616"/>
      <c r="D143" s="683"/>
      <c r="E143" s="210" t="s">
        <v>8</v>
      </c>
      <c r="F143" s="687"/>
      <c r="G143" s="687"/>
      <c r="H143" s="687"/>
      <c r="I143" s="843">
        <f>(I144+I145+I146+I147)</f>
        <v>0</v>
      </c>
      <c r="J143" s="843"/>
      <c r="K143" s="616"/>
      <c r="L143" s="617"/>
      <c r="M143" s="614"/>
      <c r="N143" s="614"/>
    </row>
    <row r="144" spans="2:14" ht="14.25" thickTop="1" thickBot="1" x14ac:dyDescent="0.25">
      <c r="B144" s="365"/>
      <c r="C144" s="616"/>
      <c r="D144" s="683"/>
      <c r="E144" s="684" t="s">
        <v>42</v>
      </c>
      <c r="F144" s="678"/>
      <c r="G144" s="678"/>
      <c r="H144" s="679"/>
      <c r="I144" s="826"/>
      <c r="J144" s="826"/>
      <c r="K144" s="616"/>
      <c r="L144" s="617"/>
      <c r="M144" s="614"/>
      <c r="N144" s="614"/>
    </row>
    <row r="145" spans="1:14" ht="14.25" thickTop="1" thickBot="1" x14ac:dyDescent="0.25">
      <c r="B145" s="365"/>
      <c r="C145" s="616"/>
      <c r="D145" s="683"/>
      <c r="E145" s="684" t="s">
        <v>142</v>
      </c>
      <c r="F145" s="678"/>
      <c r="G145" s="678"/>
      <c r="H145" s="679"/>
      <c r="I145" s="826"/>
      <c r="J145" s="826"/>
      <c r="K145" s="616"/>
      <c r="L145" s="617"/>
      <c r="M145" s="614"/>
      <c r="N145" s="614"/>
    </row>
    <row r="146" spans="1:14" ht="14.25" thickTop="1" thickBot="1" x14ac:dyDescent="0.25">
      <c r="B146" s="365"/>
      <c r="C146" s="616"/>
      <c r="D146" s="683"/>
      <c r="E146" s="684" t="s">
        <v>22</v>
      </c>
      <c r="F146" s="678"/>
      <c r="G146" s="678"/>
      <c r="H146" s="679"/>
      <c r="I146" s="826"/>
      <c r="J146" s="826"/>
      <c r="K146" s="616"/>
      <c r="L146" s="617"/>
      <c r="M146" s="614"/>
      <c r="N146" s="614"/>
    </row>
    <row r="147" spans="1:14" ht="14.25" thickTop="1" thickBot="1" x14ac:dyDescent="0.25">
      <c r="B147" s="365"/>
      <c r="C147" s="616"/>
      <c r="D147" s="683"/>
      <c r="E147" s="684" t="s">
        <v>21</v>
      </c>
      <c r="F147" s="685"/>
      <c r="G147" s="685"/>
      <c r="H147" s="686"/>
      <c r="I147" s="826"/>
      <c r="J147" s="826"/>
      <c r="K147" s="616"/>
      <c r="L147" s="617"/>
      <c r="M147" s="614"/>
      <c r="N147" s="614"/>
    </row>
    <row r="148" spans="1:14" ht="14.25" thickTop="1" thickBot="1" x14ac:dyDescent="0.25">
      <c r="B148" s="365"/>
      <c r="C148" s="616"/>
      <c r="D148" s="683"/>
      <c r="E148" s="209" t="s">
        <v>147</v>
      </c>
      <c r="F148" s="671"/>
      <c r="G148" s="671"/>
      <c r="H148" s="675"/>
      <c r="I148" s="841">
        <f>(I149+I150+I151+I152)</f>
        <v>0</v>
      </c>
      <c r="J148" s="842"/>
      <c r="K148" s="616"/>
      <c r="L148" s="617"/>
      <c r="M148" s="614"/>
      <c r="N148" s="614"/>
    </row>
    <row r="149" spans="1:14" ht="14.25" thickTop="1" thickBot="1" x14ac:dyDescent="0.25">
      <c r="B149" s="365"/>
      <c r="C149" s="616"/>
      <c r="D149" s="683"/>
      <c r="E149" s="684" t="s">
        <v>42</v>
      </c>
      <c r="F149" s="678"/>
      <c r="G149" s="678"/>
      <c r="H149" s="679"/>
      <c r="I149" s="826"/>
      <c r="J149" s="826"/>
      <c r="K149" s="616"/>
      <c r="L149" s="617"/>
      <c r="M149" s="614"/>
      <c r="N149" s="614"/>
    </row>
    <row r="150" spans="1:14" ht="14.25" thickTop="1" thickBot="1" x14ac:dyDescent="0.25">
      <c r="B150" s="365"/>
      <c r="C150" s="616"/>
      <c r="D150" s="683"/>
      <c r="E150" s="684" t="s">
        <v>142</v>
      </c>
      <c r="F150" s="678"/>
      <c r="G150" s="678"/>
      <c r="H150" s="679"/>
      <c r="I150" s="826"/>
      <c r="J150" s="826"/>
      <c r="K150" s="616"/>
      <c r="L150" s="617"/>
      <c r="M150" s="614"/>
      <c r="N150" s="614"/>
    </row>
    <row r="151" spans="1:14" ht="14.25" thickTop="1" thickBot="1" x14ac:dyDescent="0.25">
      <c r="B151" s="365"/>
      <c r="C151" s="616"/>
      <c r="D151" s="683"/>
      <c r="E151" s="684" t="s">
        <v>22</v>
      </c>
      <c r="F151" s="678"/>
      <c r="G151" s="678"/>
      <c r="H151" s="679"/>
      <c r="I151" s="826"/>
      <c r="J151" s="826"/>
      <c r="K151" s="616"/>
      <c r="L151" s="617"/>
      <c r="M151" s="614"/>
      <c r="N151" s="614"/>
    </row>
    <row r="152" spans="1:14" ht="14.25" thickTop="1" thickBot="1" x14ac:dyDescent="0.25">
      <c r="B152" s="365"/>
      <c r="C152" s="616"/>
      <c r="D152" s="683"/>
      <c r="E152" s="684" t="s">
        <v>21</v>
      </c>
      <c r="F152" s="685"/>
      <c r="G152" s="685"/>
      <c r="H152" s="686"/>
      <c r="I152" s="826"/>
      <c r="J152" s="826"/>
      <c r="K152" s="616"/>
      <c r="L152" s="617"/>
      <c r="M152" s="614"/>
      <c r="N152" s="614"/>
    </row>
    <row r="153" spans="1:14" ht="14.25" thickTop="1" thickBot="1" x14ac:dyDescent="0.25">
      <c r="B153" s="365"/>
      <c r="C153" s="616"/>
      <c r="D153" s="683"/>
      <c r="E153" s="211" t="s">
        <v>91</v>
      </c>
      <c r="F153" s="671"/>
      <c r="G153" s="671"/>
      <c r="H153" s="675"/>
      <c r="I153" s="843">
        <f>(I154+I155+I156+I157)</f>
        <v>0</v>
      </c>
      <c r="J153" s="843"/>
      <c r="K153" s="616"/>
      <c r="L153" s="617"/>
      <c r="M153" s="614"/>
      <c r="N153" s="614"/>
    </row>
    <row r="154" spans="1:14" ht="14.25" thickTop="1" thickBot="1" x14ac:dyDescent="0.25">
      <c r="B154" s="365"/>
      <c r="C154" s="616"/>
      <c r="D154" s="683"/>
      <c r="E154" s="688" t="s">
        <v>44</v>
      </c>
      <c r="F154" s="663"/>
      <c r="G154" s="663"/>
      <c r="H154" s="664"/>
      <c r="I154" s="826"/>
      <c r="J154" s="826"/>
      <c r="K154" s="616"/>
      <c r="L154" s="617"/>
      <c r="M154" s="614"/>
      <c r="N154" s="614"/>
    </row>
    <row r="155" spans="1:14" ht="14.25" thickTop="1" thickBot="1" x14ac:dyDescent="0.25">
      <c r="B155" s="365"/>
      <c r="C155" s="616"/>
      <c r="D155" s="683"/>
      <c r="E155" s="688" t="s">
        <v>142</v>
      </c>
      <c r="F155" s="663"/>
      <c r="G155" s="663"/>
      <c r="H155" s="664"/>
      <c r="I155" s="826"/>
      <c r="J155" s="826"/>
      <c r="K155" s="616"/>
      <c r="L155" s="617"/>
      <c r="M155" s="614"/>
      <c r="N155" s="614"/>
    </row>
    <row r="156" spans="1:14" ht="14.25" thickTop="1" thickBot="1" x14ac:dyDescent="0.25">
      <c r="B156" s="365"/>
      <c r="C156" s="616"/>
      <c r="D156" s="683"/>
      <c r="E156" s="688" t="s">
        <v>46</v>
      </c>
      <c r="F156" s="663"/>
      <c r="G156" s="663"/>
      <c r="H156" s="664"/>
      <c r="I156" s="826"/>
      <c r="J156" s="826"/>
      <c r="K156" s="616"/>
      <c r="L156" s="617"/>
      <c r="M156" s="614"/>
      <c r="N156" s="614"/>
    </row>
    <row r="157" spans="1:14" ht="14.25" thickTop="1" thickBot="1" x14ac:dyDescent="0.25">
      <c r="A157" s="614"/>
      <c r="B157" s="633"/>
      <c r="C157" s="616"/>
      <c r="D157" s="683"/>
      <c r="E157" s="688" t="s">
        <v>45</v>
      </c>
      <c r="F157" s="663"/>
      <c r="G157" s="663"/>
      <c r="H157" s="664"/>
      <c r="I157" s="826"/>
      <c r="J157" s="826"/>
      <c r="K157" s="616"/>
      <c r="L157" s="617"/>
      <c r="M157" s="614"/>
    </row>
    <row r="158" spans="1:14" ht="14.25" thickTop="1" thickBot="1" x14ac:dyDescent="0.25">
      <c r="A158" s="614"/>
      <c r="B158" s="633"/>
      <c r="C158" s="616"/>
      <c r="D158" s="683"/>
      <c r="E158" s="212" t="s">
        <v>92</v>
      </c>
      <c r="F158" s="671"/>
      <c r="G158" s="671"/>
      <c r="H158" s="675"/>
      <c r="I158" s="843">
        <f>(I159+I160+I161+I162)</f>
        <v>0</v>
      </c>
      <c r="J158" s="843"/>
      <c r="K158" s="616"/>
      <c r="L158" s="617"/>
      <c r="M158" s="614"/>
    </row>
    <row r="159" spans="1:14" ht="14.25" thickTop="1" thickBot="1" x14ac:dyDescent="0.25">
      <c r="A159" s="614"/>
      <c r="B159" s="633"/>
      <c r="C159" s="616"/>
      <c r="D159" s="683"/>
      <c r="E159" s="688" t="s">
        <v>47</v>
      </c>
      <c r="F159" s="663"/>
      <c r="G159" s="663"/>
      <c r="H159" s="664"/>
      <c r="I159" s="826"/>
      <c r="J159" s="826"/>
      <c r="K159" s="616"/>
      <c r="L159" s="617"/>
      <c r="M159" s="614"/>
    </row>
    <row r="160" spans="1:14" ht="14.25" thickTop="1" thickBot="1" x14ac:dyDescent="0.25">
      <c r="A160" s="614"/>
      <c r="B160" s="633"/>
      <c r="C160" s="616"/>
      <c r="D160" s="683"/>
      <c r="E160" s="688" t="s">
        <v>142</v>
      </c>
      <c r="F160" s="663"/>
      <c r="G160" s="663"/>
      <c r="H160" s="664"/>
      <c r="I160" s="826"/>
      <c r="J160" s="826"/>
      <c r="K160" s="616"/>
      <c r="L160" s="617"/>
      <c r="M160" s="614"/>
    </row>
    <row r="161" spans="1:17" ht="14.25" thickTop="1" thickBot="1" x14ac:dyDescent="0.25">
      <c r="A161" s="614"/>
      <c r="B161" s="633"/>
      <c r="C161" s="616"/>
      <c r="D161" s="683"/>
      <c r="E161" s="688" t="s">
        <v>46</v>
      </c>
      <c r="F161" s="663"/>
      <c r="G161" s="663"/>
      <c r="H161" s="664"/>
      <c r="I161" s="826"/>
      <c r="J161" s="826"/>
      <c r="K161" s="616"/>
      <c r="L161" s="617"/>
      <c r="M161" s="614"/>
    </row>
    <row r="162" spans="1:17" ht="14.25" thickTop="1" thickBot="1" x14ac:dyDescent="0.25">
      <c r="A162" s="614"/>
      <c r="B162" s="633"/>
      <c r="C162" s="616"/>
      <c r="D162" s="683"/>
      <c r="E162" s="688" t="s">
        <v>45</v>
      </c>
      <c r="F162" s="663"/>
      <c r="G162" s="663"/>
      <c r="H162" s="664"/>
      <c r="I162" s="826"/>
      <c r="J162" s="826"/>
      <c r="K162" s="616"/>
      <c r="L162" s="617"/>
      <c r="M162" s="614"/>
    </row>
    <row r="163" spans="1:17" ht="14.25" thickTop="1" thickBot="1" x14ac:dyDescent="0.25">
      <c r="A163" s="614"/>
      <c r="B163" s="633"/>
      <c r="C163" s="616"/>
      <c r="D163" s="683"/>
      <c r="E163" s="212" t="s">
        <v>148</v>
      </c>
      <c r="F163" s="689"/>
      <c r="G163" s="689"/>
      <c r="H163" s="690"/>
      <c r="I163" s="843">
        <f>(I164+I165+I166+I167)</f>
        <v>0</v>
      </c>
      <c r="J163" s="843"/>
      <c r="K163" s="616"/>
      <c r="L163" s="617"/>
      <c r="M163" s="614"/>
    </row>
    <row r="164" spans="1:17" ht="14.25" thickTop="1" thickBot="1" x14ac:dyDescent="0.25">
      <c r="A164" s="614"/>
      <c r="B164" s="633"/>
      <c r="C164" s="616"/>
      <c r="D164" s="683"/>
      <c r="E164" s="688" t="s">
        <v>47</v>
      </c>
      <c r="F164" s="663"/>
      <c r="G164" s="663"/>
      <c r="H164" s="664"/>
      <c r="I164" s="826"/>
      <c r="J164" s="826"/>
      <c r="K164" s="616"/>
      <c r="L164" s="617"/>
      <c r="M164" s="614"/>
    </row>
    <row r="165" spans="1:17" ht="14.25" thickTop="1" thickBot="1" x14ac:dyDescent="0.25">
      <c r="A165" s="614"/>
      <c r="B165" s="633"/>
      <c r="C165" s="616"/>
      <c r="D165" s="683"/>
      <c r="E165" s="688" t="s">
        <v>142</v>
      </c>
      <c r="F165" s="663"/>
      <c r="G165" s="663"/>
      <c r="H165" s="664"/>
      <c r="I165" s="844"/>
      <c r="J165" s="844"/>
      <c r="K165" s="616"/>
      <c r="L165" s="617"/>
      <c r="M165" s="614"/>
    </row>
    <row r="166" spans="1:17" ht="14.25" thickTop="1" thickBot="1" x14ac:dyDescent="0.25">
      <c r="A166" s="614"/>
      <c r="B166" s="633"/>
      <c r="C166" s="616"/>
      <c r="D166" s="683"/>
      <c r="E166" s="688" t="s">
        <v>46</v>
      </c>
      <c r="F166" s="663"/>
      <c r="G166" s="663"/>
      <c r="H166" s="664"/>
      <c r="I166" s="826"/>
      <c r="J166" s="826"/>
      <c r="K166" s="616"/>
      <c r="L166" s="617"/>
      <c r="M166" s="614"/>
    </row>
    <row r="167" spans="1:17" ht="14.25" thickTop="1" thickBot="1" x14ac:dyDescent="0.25">
      <c r="A167" s="614"/>
      <c r="B167" s="633"/>
      <c r="C167" s="616"/>
      <c r="D167" s="683"/>
      <c r="E167" s="688" t="s">
        <v>45</v>
      </c>
      <c r="F167" s="663"/>
      <c r="G167" s="663"/>
      <c r="H167" s="664"/>
      <c r="I167" s="826"/>
      <c r="J167" s="826"/>
      <c r="K167" s="616"/>
      <c r="L167" s="617"/>
      <c r="M167" s="614"/>
    </row>
    <row r="168" spans="1:17" ht="14.25" thickTop="1" thickBot="1" x14ac:dyDescent="0.25">
      <c r="A168" s="614"/>
      <c r="B168" s="633"/>
      <c r="C168" s="616"/>
      <c r="D168" s="683"/>
      <c r="E168" s="212" t="s">
        <v>149</v>
      </c>
      <c r="F168" s="689"/>
      <c r="G168" s="689"/>
      <c r="H168" s="690"/>
      <c r="I168" s="843">
        <f>(I169+I170+I171+I172)</f>
        <v>0</v>
      </c>
      <c r="J168" s="843"/>
      <c r="K168" s="616"/>
      <c r="L168" s="617"/>
      <c r="M168" s="614"/>
    </row>
    <row r="169" spans="1:17" ht="14.25" thickTop="1" thickBot="1" x14ac:dyDescent="0.25">
      <c r="A169" s="614"/>
      <c r="B169" s="633"/>
      <c r="C169" s="616"/>
      <c r="D169" s="683"/>
      <c r="E169" s="688" t="s">
        <v>47</v>
      </c>
      <c r="F169" s="663"/>
      <c r="G169" s="663"/>
      <c r="H169" s="664"/>
      <c r="I169" s="826"/>
      <c r="J169" s="826"/>
      <c r="K169" s="616"/>
      <c r="L169" s="617"/>
      <c r="M169" s="614"/>
    </row>
    <row r="170" spans="1:17" ht="14.25" thickTop="1" thickBot="1" x14ac:dyDescent="0.25">
      <c r="A170" s="614"/>
      <c r="B170" s="633"/>
      <c r="C170" s="616"/>
      <c r="D170" s="683"/>
      <c r="E170" s="688" t="s">
        <v>142</v>
      </c>
      <c r="F170" s="663"/>
      <c r="G170" s="663"/>
      <c r="H170" s="664"/>
      <c r="I170" s="826"/>
      <c r="J170" s="826"/>
      <c r="K170" s="616"/>
      <c r="L170" s="617"/>
      <c r="M170" s="614"/>
    </row>
    <row r="171" spans="1:17" ht="14.25" thickTop="1" thickBot="1" x14ac:dyDescent="0.25">
      <c r="A171" s="614"/>
      <c r="B171" s="633"/>
      <c r="C171" s="616"/>
      <c r="D171" s="683"/>
      <c r="E171" s="688" t="s">
        <v>46</v>
      </c>
      <c r="F171" s="663"/>
      <c r="G171" s="663"/>
      <c r="H171" s="664"/>
      <c r="I171" s="826"/>
      <c r="J171" s="826"/>
      <c r="K171" s="616"/>
      <c r="L171" s="617"/>
      <c r="M171" s="614"/>
    </row>
    <row r="172" spans="1:17" ht="14.25" thickTop="1" thickBot="1" x14ac:dyDescent="0.25">
      <c r="A172" s="614"/>
      <c r="B172" s="633"/>
      <c r="C172" s="616"/>
      <c r="D172" s="691"/>
      <c r="E172" s="688" t="s">
        <v>45</v>
      </c>
      <c r="F172" s="663"/>
      <c r="G172" s="663"/>
      <c r="H172" s="664"/>
      <c r="I172" s="826"/>
      <c r="J172" s="826"/>
      <c r="K172" s="616"/>
      <c r="L172" s="617"/>
    </row>
    <row r="173" spans="1:17" ht="16.5" thickTop="1" thickBot="1" x14ac:dyDescent="0.25">
      <c r="B173" s="365"/>
      <c r="C173" s="616"/>
      <c r="D173" s="749" t="s">
        <v>95</v>
      </c>
      <c r="E173" s="692"/>
      <c r="F173" s="681"/>
      <c r="G173" s="681"/>
      <c r="H173" s="693"/>
      <c r="I173" s="807">
        <f>SUM(I174:J210)</f>
        <v>1</v>
      </c>
      <c r="J173" s="807"/>
      <c r="K173" s="616"/>
      <c r="L173" s="617"/>
      <c r="P173" s="614"/>
      <c r="Q173" s="614"/>
    </row>
    <row r="174" spans="1:17" s="614" customFormat="1" ht="14.25" customHeight="1" thickTop="1" thickBot="1" x14ac:dyDescent="0.25">
      <c r="A174" s="608"/>
      <c r="B174" s="365"/>
      <c r="C174" s="365"/>
      <c r="D174" s="694"/>
      <c r="E174" s="695" t="s">
        <v>54</v>
      </c>
      <c r="F174" s="695"/>
      <c r="G174" s="695"/>
      <c r="H174" s="696"/>
      <c r="I174" s="826"/>
      <c r="J174" s="826"/>
      <c r="K174" s="616"/>
      <c r="L174" s="617"/>
      <c r="M174" s="608"/>
      <c r="N174" s="608"/>
      <c r="O174" s="608"/>
      <c r="P174" s="608"/>
      <c r="Q174" s="608"/>
    </row>
    <row r="175" spans="1:17" ht="14.25" customHeight="1" thickTop="1" thickBot="1" x14ac:dyDescent="0.25">
      <c r="B175" s="365"/>
      <c r="C175" s="365"/>
      <c r="D175" s="694"/>
      <c r="E175" s="695" t="s">
        <v>30</v>
      </c>
      <c r="F175" s="663"/>
      <c r="G175" s="663"/>
      <c r="H175" s="664"/>
      <c r="I175" s="826"/>
      <c r="J175" s="826"/>
      <c r="K175" s="616"/>
      <c r="L175" s="617"/>
    </row>
    <row r="176" spans="1:17" ht="14.25" customHeight="1" thickTop="1" thickBot="1" x14ac:dyDescent="0.25">
      <c r="B176" s="365"/>
      <c r="C176" s="365"/>
      <c r="D176" s="694"/>
      <c r="E176" s="695" t="s">
        <v>55</v>
      </c>
      <c r="F176" s="697"/>
      <c r="G176" s="663"/>
      <c r="H176" s="664"/>
      <c r="I176" s="826"/>
      <c r="J176" s="826"/>
      <c r="K176" s="616"/>
      <c r="L176" s="617"/>
    </row>
    <row r="177" spans="2:13" ht="14.25" customHeight="1" thickTop="1" thickBot="1" x14ac:dyDescent="0.25">
      <c r="B177" s="365"/>
      <c r="C177" s="616"/>
      <c r="D177" s="694"/>
      <c r="E177" s="695" t="s">
        <v>97</v>
      </c>
      <c r="F177" s="663"/>
      <c r="G177" s="663"/>
      <c r="H177" s="664"/>
      <c r="I177" s="826"/>
      <c r="J177" s="826"/>
      <c r="K177" s="616"/>
      <c r="L177" s="617"/>
    </row>
    <row r="178" spans="2:13" ht="14.25" customHeight="1" thickTop="1" thickBot="1" x14ac:dyDescent="0.4">
      <c r="B178" s="365"/>
      <c r="C178" s="616"/>
      <c r="D178" s="694"/>
      <c r="E178" s="695" t="s">
        <v>28</v>
      </c>
      <c r="F178" s="663"/>
      <c r="G178" s="663"/>
      <c r="H178" s="664"/>
      <c r="I178" s="826"/>
      <c r="J178" s="826"/>
      <c r="K178" s="616"/>
      <c r="L178" s="617"/>
      <c r="M178" s="61"/>
    </row>
    <row r="179" spans="2:13" ht="14.25" customHeight="1" thickTop="1" thickBot="1" x14ac:dyDescent="0.4">
      <c r="B179" s="365"/>
      <c r="C179" s="616"/>
      <c r="D179" s="694"/>
      <c r="E179" s="198" t="s">
        <v>129</v>
      </c>
      <c r="F179" s="663"/>
      <c r="G179" s="663"/>
      <c r="H179" s="664"/>
      <c r="I179" s="826"/>
      <c r="J179" s="826"/>
      <c r="K179" s="616"/>
      <c r="L179" s="617"/>
      <c r="M179" s="61"/>
    </row>
    <row r="180" spans="2:13" ht="14.25" customHeight="1" thickTop="1" thickBot="1" x14ac:dyDescent="0.25">
      <c r="B180" s="365"/>
      <c r="C180" s="616"/>
      <c r="D180" s="698"/>
      <c r="E180" s="695" t="s">
        <v>98</v>
      </c>
      <c r="F180" s="663"/>
      <c r="G180" s="663"/>
      <c r="H180" s="664"/>
      <c r="I180" s="826"/>
      <c r="J180" s="826"/>
      <c r="K180" s="616"/>
      <c r="L180" s="617"/>
    </row>
    <row r="181" spans="2:13" ht="14.25" customHeight="1" thickTop="1" thickBot="1" x14ac:dyDescent="0.25">
      <c r="B181" s="365"/>
      <c r="C181" s="616"/>
      <c r="D181" s="694"/>
      <c r="E181" s="695" t="s">
        <v>56</v>
      </c>
      <c r="F181" s="663"/>
      <c r="G181" s="663"/>
      <c r="H181" s="664"/>
      <c r="I181" s="826"/>
      <c r="J181" s="826"/>
      <c r="K181" s="616"/>
      <c r="L181" s="617"/>
    </row>
    <row r="182" spans="2:13" ht="14.25" customHeight="1" thickTop="1" thickBot="1" x14ac:dyDescent="0.25">
      <c r="B182" s="365"/>
      <c r="C182" s="616"/>
      <c r="D182" s="698"/>
      <c r="E182" s="699" t="s">
        <v>100</v>
      </c>
      <c r="F182" s="663"/>
      <c r="G182" s="663"/>
      <c r="H182" s="664"/>
      <c r="I182" s="826"/>
      <c r="J182" s="826"/>
      <c r="K182" s="616"/>
      <c r="L182" s="617"/>
    </row>
    <row r="183" spans="2:13" ht="14.25" customHeight="1" thickTop="1" thickBot="1" x14ac:dyDescent="0.25">
      <c r="B183" s="365"/>
      <c r="C183" s="616"/>
      <c r="D183" s="694"/>
      <c r="E183" s="695" t="s">
        <v>99</v>
      </c>
      <c r="F183" s="663"/>
      <c r="G183" s="663"/>
      <c r="H183" s="664"/>
      <c r="I183" s="826"/>
      <c r="J183" s="826"/>
      <c r="K183" s="616"/>
      <c r="L183" s="617"/>
    </row>
    <row r="184" spans="2:13" ht="14.25" customHeight="1" thickTop="1" thickBot="1" x14ac:dyDescent="0.25">
      <c r="B184" s="365"/>
      <c r="C184" s="616"/>
      <c r="D184" s="694"/>
      <c r="E184" s="695" t="s">
        <v>94</v>
      </c>
      <c r="F184" s="663"/>
      <c r="G184" s="663"/>
      <c r="H184" s="664"/>
      <c r="I184" s="826"/>
      <c r="J184" s="826"/>
      <c r="K184" s="616"/>
      <c r="L184" s="617"/>
    </row>
    <row r="185" spans="2:13" ht="14.25" customHeight="1" thickTop="1" thickBot="1" x14ac:dyDescent="0.25">
      <c r="B185" s="365"/>
      <c r="C185" s="616"/>
      <c r="D185" s="694"/>
      <c r="E185" s="700" t="s">
        <v>59</v>
      </c>
      <c r="F185" s="660"/>
      <c r="G185" s="660"/>
      <c r="H185" s="660"/>
      <c r="I185" s="826"/>
      <c r="J185" s="826"/>
      <c r="K185" s="616"/>
      <c r="L185" s="617"/>
    </row>
    <row r="186" spans="2:13" ht="14.25" customHeight="1" thickTop="1" thickBot="1" x14ac:dyDescent="0.25">
      <c r="B186" s="365"/>
      <c r="C186" s="616"/>
      <c r="D186" s="694"/>
      <c r="E186" s="701" t="s">
        <v>103</v>
      </c>
      <c r="F186" s="663"/>
      <c r="G186" s="663"/>
      <c r="H186" s="664"/>
      <c r="I186" s="826"/>
      <c r="J186" s="826"/>
      <c r="K186" s="616"/>
      <c r="L186" s="617"/>
    </row>
    <row r="187" spans="2:13" ht="14.25" customHeight="1" thickTop="1" thickBot="1" x14ac:dyDescent="0.25">
      <c r="B187" s="365"/>
      <c r="C187" s="616"/>
      <c r="D187" s="694"/>
      <c r="E187" s="695" t="s">
        <v>101</v>
      </c>
      <c r="F187" s="660"/>
      <c r="G187" s="660"/>
      <c r="H187" s="660"/>
      <c r="I187" s="826"/>
      <c r="J187" s="826"/>
      <c r="K187" s="616"/>
      <c r="L187" s="617"/>
    </row>
    <row r="188" spans="2:13" ht="14.25" customHeight="1" thickTop="1" thickBot="1" x14ac:dyDescent="0.25">
      <c r="B188" s="365"/>
      <c r="C188" s="616"/>
      <c r="D188" s="694"/>
      <c r="E188" s="695" t="s">
        <v>107</v>
      </c>
      <c r="F188" s="663"/>
      <c r="G188" s="663"/>
      <c r="H188" s="664"/>
      <c r="I188" s="826"/>
      <c r="J188" s="826"/>
      <c r="K188" s="616"/>
      <c r="L188" s="617"/>
    </row>
    <row r="189" spans="2:13" ht="14.25" customHeight="1" thickTop="1" thickBot="1" x14ac:dyDescent="0.25">
      <c r="B189" s="365"/>
      <c r="C189" s="616"/>
      <c r="D189" s="694"/>
      <c r="E189" s="695" t="s">
        <v>93</v>
      </c>
      <c r="F189" s="663"/>
      <c r="G189" s="663"/>
      <c r="H189" s="664"/>
      <c r="I189" s="826"/>
      <c r="J189" s="826"/>
      <c r="K189" s="616"/>
      <c r="L189" s="617"/>
    </row>
    <row r="190" spans="2:13" ht="14.25" customHeight="1" thickTop="1" thickBot="1" x14ac:dyDescent="0.25">
      <c r="B190" s="365"/>
      <c r="C190" s="616"/>
      <c r="D190" s="694"/>
      <c r="E190" s="695" t="s">
        <v>102</v>
      </c>
      <c r="F190" s="697"/>
      <c r="G190" s="663"/>
      <c r="H190" s="664"/>
      <c r="I190" s="826"/>
      <c r="J190" s="826"/>
      <c r="K190" s="616"/>
      <c r="L190" s="617"/>
    </row>
    <row r="191" spans="2:13" ht="14.25" customHeight="1" thickTop="1" thickBot="1" x14ac:dyDescent="0.25">
      <c r="B191" s="365"/>
      <c r="C191" s="365"/>
      <c r="D191" s="698"/>
      <c r="E191" s="695" t="s">
        <v>106</v>
      </c>
      <c r="F191" s="697"/>
      <c r="G191" s="663"/>
      <c r="H191" s="664"/>
      <c r="I191" s="826"/>
      <c r="J191" s="826"/>
      <c r="K191" s="616"/>
      <c r="L191" s="617"/>
    </row>
    <row r="192" spans="2:13" ht="14.25" customHeight="1" thickTop="1" thickBot="1" x14ac:dyDescent="0.25">
      <c r="B192" s="365"/>
      <c r="C192" s="365"/>
      <c r="D192" s="698"/>
      <c r="E192" s="695" t="s">
        <v>70</v>
      </c>
      <c r="F192" s="697"/>
      <c r="G192" s="663"/>
      <c r="H192" s="664"/>
      <c r="I192" s="826"/>
      <c r="J192" s="826"/>
      <c r="K192" s="616"/>
      <c r="L192" s="617"/>
    </row>
    <row r="193" spans="2:12" ht="14.25" customHeight="1" thickTop="1" thickBot="1" x14ac:dyDescent="0.25">
      <c r="B193" s="365"/>
      <c r="C193" s="365"/>
      <c r="D193" s="694"/>
      <c r="E193" s="702" t="s">
        <v>109</v>
      </c>
      <c r="F193" s="660"/>
      <c r="G193" s="660"/>
      <c r="H193" s="660"/>
      <c r="I193" s="826"/>
      <c r="J193" s="826"/>
      <c r="K193" s="616"/>
      <c r="L193" s="617"/>
    </row>
    <row r="194" spans="2:12" ht="14.25" customHeight="1" thickTop="1" thickBot="1" x14ac:dyDescent="0.25">
      <c r="B194" s="365"/>
      <c r="C194" s="365"/>
      <c r="D194" s="694"/>
      <c r="E194" s="702" t="s">
        <v>38</v>
      </c>
      <c r="F194" s="663"/>
      <c r="G194" s="663"/>
      <c r="H194" s="664"/>
      <c r="I194" s="826"/>
      <c r="J194" s="826"/>
      <c r="K194" s="616"/>
      <c r="L194" s="617"/>
    </row>
    <row r="195" spans="2:12" ht="14.25" customHeight="1" thickTop="1" thickBot="1" x14ac:dyDescent="0.25">
      <c r="B195" s="365"/>
      <c r="C195" s="365"/>
      <c r="D195" s="694"/>
      <c r="E195" s="703" t="s">
        <v>74</v>
      </c>
      <c r="F195" s="660"/>
      <c r="G195" s="660"/>
      <c r="H195" s="660"/>
      <c r="I195" s="826"/>
      <c r="J195" s="826"/>
      <c r="K195" s="616"/>
      <c r="L195" s="617"/>
    </row>
    <row r="196" spans="2:12" ht="14.25" customHeight="1" thickTop="1" thickBot="1" x14ac:dyDescent="0.25">
      <c r="B196" s="365"/>
      <c r="C196" s="365"/>
      <c r="D196" s="694"/>
      <c r="E196" s="702" t="s">
        <v>150</v>
      </c>
      <c r="F196" s="663"/>
      <c r="G196" s="663"/>
      <c r="H196" s="664"/>
      <c r="I196" s="826"/>
      <c r="J196" s="826"/>
      <c r="K196" s="616"/>
      <c r="L196" s="617"/>
    </row>
    <row r="197" spans="2:12" ht="14.25" customHeight="1" thickTop="1" thickBot="1" x14ac:dyDescent="0.25">
      <c r="B197" s="365"/>
      <c r="C197" s="365"/>
      <c r="D197" s="698"/>
      <c r="E197" s="702" t="s">
        <v>52</v>
      </c>
      <c r="F197" s="663"/>
      <c r="G197" s="663"/>
      <c r="H197" s="664"/>
      <c r="I197" s="826"/>
      <c r="J197" s="826"/>
      <c r="K197" s="616"/>
      <c r="L197" s="617"/>
    </row>
    <row r="198" spans="2:12" ht="14.25" customHeight="1" thickTop="1" thickBot="1" x14ac:dyDescent="0.25">
      <c r="B198" s="365"/>
      <c r="C198" s="365"/>
      <c r="D198" s="698"/>
      <c r="E198" s="704" t="s">
        <v>110</v>
      </c>
      <c r="F198" s="663"/>
      <c r="G198" s="663"/>
      <c r="H198" s="664"/>
      <c r="I198" s="826"/>
      <c r="J198" s="826"/>
      <c r="K198" s="616"/>
      <c r="L198" s="617"/>
    </row>
    <row r="199" spans="2:12" ht="14.25" customHeight="1" thickTop="1" thickBot="1" x14ac:dyDescent="0.25">
      <c r="B199" s="365"/>
      <c r="C199" s="365"/>
      <c r="D199" s="698"/>
      <c r="E199" s="702" t="s">
        <v>75</v>
      </c>
      <c r="F199" s="663"/>
      <c r="G199" s="663"/>
      <c r="H199" s="664"/>
      <c r="I199" s="826"/>
      <c r="J199" s="826"/>
      <c r="K199" s="616"/>
      <c r="L199" s="617"/>
    </row>
    <row r="200" spans="2:12" ht="14.25" customHeight="1" thickTop="1" thickBot="1" x14ac:dyDescent="0.25">
      <c r="B200" s="365"/>
      <c r="C200" s="365"/>
      <c r="D200" s="698"/>
      <c r="E200" s="702" t="s">
        <v>111</v>
      </c>
      <c r="F200" s="663"/>
      <c r="G200" s="663"/>
      <c r="H200" s="664"/>
      <c r="I200" s="826"/>
      <c r="J200" s="826"/>
      <c r="K200" s="616"/>
      <c r="L200" s="617"/>
    </row>
    <row r="201" spans="2:12" ht="14.25" customHeight="1" thickTop="1" thickBot="1" x14ac:dyDescent="0.25">
      <c r="B201" s="365"/>
      <c r="C201" s="365"/>
      <c r="D201" s="698"/>
      <c r="E201" s="702" t="s">
        <v>151</v>
      </c>
      <c r="F201" s="663"/>
      <c r="G201" s="663"/>
      <c r="H201" s="664"/>
      <c r="I201" s="826"/>
      <c r="J201" s="826"/>
      <c r="K201" s="616"/>
      <c r="L201" s="617"/>
    </row>
    <row r="202" spans="2:12" ht="14.25" customHeight="1" thickTop="1" thickBot="1" x14ac:dyDescent="0.25">
      <c r="B202" s="365"/>
      <c r="C202" s="365"/>
      <c r="D202" s="698"/>
      <c r="E202" s="702" t="s">
        <v>152</v>
      </c>
      <c r="F202" s="663"/>
      <c r="G202" s="663"/>
      <c r="H202" s="664"/>
      <c r="I202" s="826"/>
      <c r="J202" s="826"/>
      <c r="K202" s="616"/>
      <c r="L202" s="617"/>
    </row>
    <row r="203" spans="2:12" ht="14.25" customHeight="1" thickTop="1" thickBot="1" x14ac:dyDescent="0.25">
      <c r="B203" s="365"/>
      <c r="C203" s="365"/>
      <c r="D203" s="698"/>
      <c r="E203" s="702" t="s">
        <v>153</v>
      </c>
      <c r="F203" s="663"/>
      <c r="G203" s="663"/>
      <c r="H203" s="664"/>
      <c r="I203" s="826"/>
      <c r="J203" s="826"/>
      <c r="K203" s="616"/>
      <c r="L203" s="617"/>
    </row>
    <row r="204" spans="2:12" ht="14.25" customHeight="1" thickTop="1" thickBot="1" x14ac:dyDescent="0.25">
      <c r="B204" s="365"/>
      <c r="C204" s="365"/>
      <c r="D204" s="698"/>
      <c r="E204" s="702" t="s">
        <v>154</v>
      </c>
      <c r="F204" s="663"/>
      <c r="G204" s="663"/>
      <c r="H204" s="664"/>
      <c r="I204" s="826"/>
      <c r="J204" s="826"/>
      <c r="K204" s="616"/>
      <c r="L204" s="617"/>
    </row>
    <row r="205" spans="2:12" ht="14.25" customHeight="1" thickTop="1" thickBot="1" x14ac:dyDescent="0.25">
      <c r="B205" s="365"/>
      <c r="C205" s="365"/>
      <c r="D205" s="698"/>
      <c r="E205" s="703" t="s">
        <v>108</v>
      </c>
      <c r="F205" s="663"/>
      <c r="G205" s="663"/>
      <c r="H205" s="664"/>
      <c r="I205" s="826"/>
      <c r="J205" s="826"/>
      <c r="K205" s="616"/>
      <c r="L205" s="617"/>
    </row>
    <row r="206" spans="2:12" ht="14.25" customHeight="1" thickTop="1" thickBot="1" x14ac:dyDescent="0.25">
      <c r="B206" s="365"/>
      <c r="C206" s="365"/>
      <c r="D206" s="694"/>
      <c r="E206" s="678" t="s">
        <v>105</v>
      </c>
      <c r="F206" s="660"/>
      <c r="G206" s="660"/>
      <c r="H206" s="660"/>
      <c r="I206" s="826"/>
      <c r="J206" s="826"/>
      <c r="K206" s="616"/>
      <c r="L206" s="617"/>
    </row>
    <row r="207" spans="2:12" ht="14.25" customHeight="1" thickTop="1" thickBot="1" x14ac:dyDescent="0.25">
      <c r="B207" s="365"/>
      <c r="C207" s="365"/>
      <c r="D207" s="68"/>
      <c r="E207" s="702" t="s">
        <v>104</v>
      </c>
      <c r="F207" s="663"/>
      <c r="G207" s="663"/>
      <c r="H207" s="664"/>
      <c r="I207" s="826"/>
      <c r="J207" s="826"/>
      <c r="K207" s="616"/>
      <c r="L207" s="617"/>
    </row>
    <row r="208" spans="2:12" ht="14.25" customHeight="1" thickTop="1" thickBot="1" x14ac:dyDescent="0.25">
      <c r="B208" s="365"/>
      <c r="C208" s="365"/>
      <c r="D208" s="698"/>
      <c r="E208" s="678" t="s">
        <v>96</v>
      </c>
      <c r="F208" s="663"/>
      <c r="G208" s="663"/>
      <c r="H208" s="664"/>
      <c r="I208" s="845"/>
      <c r="J208" s="845"/>
      <c r="K208" s="616"/>
      <c r="L208" s="617"/>
    </row>
    <row r="209" spans="2:12" ht="14.25" customHeight="1" thickTop="1" thickBot="1" x14ac:dyDescent="0.25">
      <c r="B209" s="365"/>
      <c r="C209" s="365"/>
      <c r="D209" s="698"/>
      <c r="E209" s="702" t="s">
        <v>155</v>
      </c>
      <c r="F209" s="663"/>
      <c r="G209" s="663"/>
      <c r="H209" s="664"/>
      <c r="I209" s="845">
        <v>1</v>
      </c>
      <c r="J209" s="845"/>
      <c r="K209" s="616"/>
      <c r="L209" s="617"/>
    </row>
    <row r="210" spans="2:12" ht="14.25" customHeight="1" thickTop="1" thickBot="1" x14ac:dyDescent="0.25">
      <c r="B210" s="365"/>
      <c r="C210" s="365"/>
      <c r="D210" s="706"/>
      <c r="E210" s="216" t="s">
        <v>50</v>
      </c>
      <c r="F210" s="663"/>
      <c r="G210" s="663"/>
      <c r="H210" s="664"/>
      <c r="I210" s="845"/>
      <c r="J210" s="845"/>
      <c r="K210" s="616"/>
      <c r="L210" s="617"/>
    </row>
    <row r="211" spans="2:12" ht="16.5" thickTop="1" thickBot="1" x14ac:dyDescent="0.25">
      <c r="B211" s="365"/>
      <c r="C211" s="365"/>
      <c r="D211" s="75" t="s">
        <v>157</v>
      </c>
      <c r="E211" s="220"/>
      <c r="F211" s="171"/>
      <c r="G211" s="171"/>
      <c r="H211" s="172"/>
      <c r="I211" s="769">
        <f>SUM(I212:J214)</f>
        <v>8</v>
      </c>
      <c r="J211" s="770"/>
      <c r="K211" s="616"/>
      <c r="L211" s="617"/>
    </row>
    <row r="212" spans="2:12" ht="14.25" thickTop="1" thickBot="1" x14ac:dyDescent="0.25">
      <c r="B212" s="365"/>
      <c r="C212" s="365"/>
      <c r="D212" s="707"/>
      <c r="E212" s="688" t="s">
        <v>115</v>
      </c>
      <c r="F212" s="663"/>
      <c r="G212" s="663"/>
      <c r="H212" s="664"/>
      <c r="I212" s="845">
        <v>6</v>
      </c>
      <c r="J212" s="845"/>
      <c r="K212" s="616"/>
      <c r="L212" s="617"/>
    </row>
    <row r="213" spans="2:12" ht="14.25" thickTop="1" thickBot="1" x14ac:dyDescent="0.25">
      <c r="B213" s="365"/>
      <c r="C213" s="365"/>
      <c r="D213" s="708"/>
      <c r="E213" s="688" t="s">
        <v>158</v>
      </c>
      <c r="F213" s="663"/>
      <c r="G213" s="663"/>
      <c r="H213" s="664"/>
      <c r="I213" s="845"/>
      <c r="J213" s="845"/>
      <c r="K213" s="616"/>
      <c r="L213" s="617"/>
    </row>
    <row r="214" spans="2:12" ht="14.25" thickTop="1" thickBot="1" x14ac:dyDescent="0.25">
      <c r="B214" s="365"/>
      <c r="C214" s="365"/>
      <c r="D214" s="708"/>
      <c r="E214" s="688" t="s">
        <v>159</v>
      </c>
      <c r="F214" s="668"/>
      <c r="G214" s="668"/>
      <c r="H214" s="669"/>
      <c r="I214" s="846">
        <v>2</v>
      </c>
      <c r="J214" s="847"/>
      <c r="K214" s="616"/>
      <c r="L214" s="617"/>
    </row>
    <row r="215" spans="2:12" ht="16.5" thickTop="1" thickBot="1" x14ac:dyDescent="0.3">
      <c r="B215" s="365"/>
      <c r="C215" s="365"/>
      <c r="D215" s="633"/>
      <c r="E215" s="224" t="s">
        <v>116</v>
      </c>
      <c r="F215" s="709"/>
      <c r="G215" s="709"/>
      <c r="H215" s="710"/>
      <c r="I215" s="815">
        <f>(I216+I217)</f>
        <v>0</v>
      </c>
      <c r="J215" s="815"/>
      <c r="K215" s="616"/>
      <c r="L215" s="617"/>
    </row>
    <row r="216" spans="2:12" ht="14.25" thickTop="1" thickBot="1" x14ac:dyDescent="0.25">
      <c r="B216" s="365"/>
      <c r="C216" s="365"/>
      <c r="D216" s="708"/>
      <c r="E216" s="711" t="s">
        <v>175</v>
      </c>
      <c r="F216" s="663"/>
      <c r="G216" s="663"/>
      <c r="H216" s="664"/>
      <c r="I216" s="845"/>
      <c r="J216" s="845"/>
      <c r="K216" s="616"/>
      <c r="L216" s="617"/>
    </row>
    <row r="217" spans="2:12" ht="14.25" thickTop="1" thickBot="1" x14ac:dyDescent="0.25">
      <c r="B217"/>
      <c r="C217" s="365"/>
      <c r="D217" s="28"/>
      <c r="E217" s="712" t="s">
        <v>176</v>
      </c>
      <c r="F217" s="713"/>
      <c r="G217" s="713"/>
      <c r="H217" s="714"/>
      <c r="I217" s="851"/>
      <c r="J217" s="851"/>
      <c r="K217" s="616"/>
      <c r="L217" s="617"/>
    </row>
    <row r="218" spans="2:12" ht="15.75" thickTop="1" thickBot="1" x14ac:dyDescent="0.25">
      <c r="B218" s="365"/>
      <c r="C218" s="365"/>
      <c r="D218" s="708"/>
      <c r="E218" s="223" t="s">
        <v>120</v>
      </c>
      <c r="F218" s="217"/>
      <c r="G218" s="217"/>
      <c r="H218" s="218"/>
      <c r="I218" s="815">
        <f>(I219+I220+I221+I222)</f>
        <v>0</v>
      </c>
      <c r="J218" s="815"/>
      <c r="K218" s="616"/>
      <c r="L218" s="617"/>
    </row>
    <row r="219" spans="2:12" ht="14.25" thickTop="1" thickBot="1" x14ac:dyDescent="0.25">
      <c r="B219" s="365"/>
      <c r="C219" s="365"/>
      <c r="D219" s="708"/>
      <c r="E219" s="716" t="s">
        <v>160</v>
      </c>
      <c r="F219" s="684"/>
      <c r="G219" s="684"/>
      <c r="H219" s="717"/>
      <c r="I219" s="852"/>
      <c r="J219" s="853"/>
      <c r="K219" s="616"/>
      <c r="L219" s="617"/>
    </row>
    <row r="220" spans="2:12" ht="14.25" thickTop="1" thickBot="1" x14ac:dyDescent="0.25">
      <c r="B220" s="365"/>
      <c r="C220" s="365"/>
      <c r="D220" s="708"/>
      <c r="E220" s="716" t="s">
        <v>118</v>
      </c>
      <c r="F220" s="684"/>
      <c r="G220" s="684"/>
      <c r="H220" s="717"/>
      <c r="I220" s="846"/>
      <c r="J220" s="847"/>
      <c r="K220" s="616"/>
      <c r="L220" s="617"/>
    </row>
    <row r="221" spans="2:12" ht="14.25" thickTop="1" thickBot="1" x14ac:dyDescent="0.25">
      <c r="B221" s="365"/>
      <c r="C221" s="365"/>
      <c r="D221" s="708"/>
      <c r="E221" s="716" t="s">
        <v>119</v>
      </c>
      <c r="F221" s="684"/>
      <c r="G221" s="684"/>
      <c r="H221" s="717"/>
      <c r="I221" s="846"/>
      <c r="J221" s="847"/>
      <c r="K221" s="616"/>
      <c r="L221" s="617"/>
    </row>
    <row r="222" spans="2:12" ht="14.25" thickTop="1" thickBot="1" x14ac:dyDescent="0.25">
      <c r="B222" s="365"/>
      <c r="C222" s="365"/>
      <c r="D222" s="708"/>
      <c r="E222" s="704" t="s">
        <v>161</v>
      </c>
      <c r="F222" s="663"/>
      <c r="G222" s="663"/>
      <c r="H222" s="664"/>
      <c r="I222" s="846"/>
      <c r="J222" s="847"/>
      <c r="K222" s="616"/>
      <c r="L222" s="617"/>
    </row>
    <row r="223" spans="2:12" ht="16.5" thickTop="1" thickBot="1" x14ac:dyDescent="0.25">
      <c r="B223" s="365"/>
      <c r="C223" s="365"/>
      <c r="D223" s="221" t="s">
        <v>162</v>
      </c>
      <c r="E223" s="220"/>
      <c r="F223" s="220"/>
      <c r="G223" s="220"/>
      <c r="H223" s="222"/>
      <c r="I223" s="769">
        <f>(I224+I225+I226)</f>
        <v>6</v>
      </c>
      <c r="J223" s="770"/>
      <c r="K223" s="616"/>
      <c r="L223" s="617"/>
    </row>
    <row r="224" spans="2:12" ht="14.25" thickTop="1" thickBot="1" x14ac:dyDescent="0.25">
      <c r="B224" s="365"/>
      <c r="C224" s="365"/>
      <c r="D224" s="708"/>
      <c r="E224" s="718" t="s">
        <v>10</v>
      </c>
      <c r="F224" s="660"/>
      <c r="G224" s="660"/>
      <c r="H224" s="660"/>
      <c r="I224" s="851"/>
      <c r="J224" s="851"/>
      <c r="K224" s="616"/>
      <c r="L224" s="617"/>
    </row>
    <row r="225" spans="2:13" ht="14.25" thickTop="1" thickBot="1" x14ac:dyDescent="0.25">
      <c r="B225" s="365"/>
      <c r="C225" s="365"/>
      <c r="D225" s="708"/>
      <c r="E225" s="688" t="s">
        <v>163</v>
      </c>
      <c r="F225" s="663"/>
      <c r="G225" s="663"/>
      <c r="H225" s="664"/>
      <c r="I225" s="845"/>
      <c r="J225" s="845"/>
      <c r="K225" s="616"/>
      <c r="L225" s="617"/>
    </row>
    <row r="226" spans="2:13" ht="14.25" thickTop="1" thickBot="1" x14ac:dyDescent="0.25">
      <c r="B226" s="365"/>
      <c r="C226" s="365"/>
      <c r="D226" s="708"/>
      <c r="E226" s="719" t="s">
        <v>164</v>
      </c>
      <c r="F226" s="668"/>
      <c r="G226" s="668"/>
      <c r="H226" s="669"/>
      <c r="I226" s="845">
        <v>6</v>
      </c>
      <c r="J226" s="845"/>
      <c r="K226" s="616"/>
      <c r="L226" s="617"/>
    </row>
    <row r="227" spans="2:13" ht="16.5" thickTop="1" thickBot="1" x14ac:dyDescent="0.25">
      <c r="B227" s="365"/>
      <c r="C227" s="365"/>
      <c r="D227" s="221" t="s">
        <v>165</v>
      </c>
      <c r="E227" s="220"/>
      <c r="F227" s="220"/>
      <c r="G227" s="220"/>
      <c r="H227" s="222"/>
      <c r="I227" s="769">
        <f>(I228+I229+I230+I231)</f>
        <v>6</v>
      </c>
      <c r="J227" s="770"/>
      <c r="K227" s="616"/>
      <c r="L227" s="617"/>
      <c r="M227" s="720"/>
    </row>
    <row r="228" spans="2:13" ht="14.25" thickTop="1" thickBot="1" x14ac:dyDescent="0.25">
      <c r="B228" s="365"/>
      <c r="C228" s="365"/>
      <c r="D228" s="707"/>
      <c r="E228" s="688" t="s">
        <v>10</v>
      </c>
      <c r="F228" s="663"/>
      <c r="G228" s="663"/>
      <c r="H228" s="664"/>
      <c r="I228" s="846">
        <v>6</v>
      </c>
      <c r="J228" s="847"/>
      <c r="K228" s="616"/>
      <c r="L228" s="617"/>
    </row>
    <row r="229" spans="2:13" ht="14.25" thickTop="1" thickBot="1" x14ac:dyDescent="0.25">
      <c r="B229" s="365"/>
      <c r="C229" s="365"/>
      <c r="D229" s="708"/>
      <c r="E229" s="688" t="s">
        <v>163</v>
      </c>
      <c r="F229" s="663"/>
      <c r="G229" s="663"/>
      <c r="H229" s="664"/>
      <c r="I229" s="846"/>
      <c r="J229" s="847"/>
      <c r="K229" s="616"/>
      <c r="L229" s="721"/>
    </row>
    <row r="230" spans="2:13" ht="14.25" thickTop="1" thickBot="1" x14ac:dyDescent="0.25">
      <c r="B230" s="365"/>
      <c r="C230" s="365"/>
      <c r="D230" s="708"/>
      <c r="E230" s="719" t="s">
        <v>164</v>
      </c>
      <c r="F230" s="668"/>
      <c r="G230" s="668"/>
      <c r="H230" s="669"/>
      <c r="I230" s="846"/>
      <c r="J230" s="847"/>
      <c r="K230" s="616"/>
      <c r="L230" s="617"/>
    </row>
    <row r="231" spans="2:13" ht="14.25" thickTop="1" thickBot="1" x14ac:dyDescent="0.25">
      <c r="B231" s="365"/>
      <c r="C231" s="365"/>
      <c r="D231" s="708"/>
      <c r="E231" s="719" t="s">
        <v>166</v>
      </c>
      <c r="F231" s="668"/>
      <c r="G231" s="668"/>
      <c r="H231" s="669"/>
      <c r="I231" s="846"/>
      <c r="J231" s="847"/>
      <c r="K231" s="616"/>
      <c r="L231" s="617"/>
    </row>
    <row r="232" spans="2:13" ht="16.5" thickTop="1" thickBot="1" x14ac:dyDescent="0.3">
      <c r="B232" s="365"/>
      <c r="C232" s="365"/>
      <c r="D232" s="708"/>
      <c r="E232" s="848" t="s">
        <v>31</v>
      </c>
      <c r="F232" s="849"/>
      <c r="G232" s="849"/>
      <c r="H232" s="850"/>
      <c r="I232" s="815">
        <f>(I233+I234+I235+I236)</f>
        <v>10</v>
      </c>
      <c r="J232" s="815"/>
      <c r="K232" s="616"/>
      <c r="L232" s="617"/>
    </row>
    <row r="233" spans="2:13" ht="14.25" thickTop="1" thickBot="1" x14ac:dyDescent="0.25">
      <c r="B233" s="365"/>
      <c r="C233" s="365"/>
      <c r="D233" s="708"/>
      <c r="E233" s="718" t="s">
        <v>10</v>
      </c>
      <c r="F233" s="660"/>
      <c r="G233" s="660"/>
      <c r="H233" s="660"/>
      <c r="I233" s="846">
        <v>3</v>
      </c>
      <c r="J233" s="847"/>
      <c r="K233" s="616"/>
      <c r="L233" s="617"/>
    </row>
    <row r="234" spans="2:13" ht="14.25" thickTop="1" thickBot="1" x14ac:dyDescent="0.25">
      <c r="B234" s="365"/>
      <c r="C234" s="365"/>
      <c r="D234" s="708"/>
      <c r="E234" s="688" t="s">
        <v>163</v>
      </c>
      <c r="F234" s="663"/>
      <c r="G234" s="663"/>
      <c r="H234" s="664"/>
      <c r="I234" s="846"/>
      <c r="J234" s="847"/>
      <c r="K234" s="616"/>
      <c r="L234" s="617"/>
    </row>
    <row r="235" spans="2:13" ht="14.25" thickTop="1" thickBot="1" x14ac:dyDescent="0.25">
      <c r="B235" s="365"/>
      <c r="C235" s="365"/>
      <c r="D235" s="708"/>
      <c r="E235" s="719" t="s">
        <v>164</v>
      </c>
      <c r="F235" s="668"/>
      <c r="G235" s="668"/>
      <c r="H235" s="669"/>
      <c r="I235" s="846">
        <v>1</v>
      </c>
      <c r="J235" s="847"/>
      <c r="K235" s="616"/>
      <c r="L235" s="617"/>
    </row>
    <row r="236" spans="2:13" ht="14.25" thickTop="1" thickBot="1" x14ac:dyDescent="0.25">
      <c r="B236" s="365"/>
      <c r="C236" s="365"/>
      <c r="D236" s="708"/>
      <c r="E236" s="688" t="s">
        <v>44</v>
      </c>
      <c r="F236" s="668"/>
      <c r="G236" s="668"/>
      <c r="H236" s="669"/>
      <c r="I236" s="846">
        <v>6</v>
      </c>
      <c r="J236" s="847"/>
      <c r="K236" s="616"/>
      <c r="L236" s="617"/>
    </row>
    <row r="237" spans="2:13" ht="16.5" thickTop="1" thickBot="1" x14ac:dyDescent="0.25">
      <c r="B237" s="365"/>
      <c r="C237" s="722"/>
      <c r="D237" s="748" t="s">
        <v>171</v>
      </c>
      <c r="E237" s="155"/>
      <c r="F237" s="723"/>
      <c r="G237" s="681"/>
      <c r="H237" s="693"/>
      <c r="I237" s="787">
        <f>(I238+I239+I240+I241)</f>
        <v>0</v>
      </c>
      <c r="J237" s="787"/>
      <c r="K237" s="365"/>
      <c r="L237" s="617"/>
    </row>
    <row r="238" spans="2:13" ht="14.25" thickTop="1" thickBot="1" x14ac:dyDescent="0.25">
      <c r="B238" s="365"/>
      <c r="C238" s="609"/>
      <c r="D238" s="724"/>
      <c r="E238" s="725" t="s">
        <v>167</v>
      </c>
      <c r="F238" s="713"/>
      <c r="G238" s="713"/>
      <c r="H238" s="714"/>
      <c r="I238" s="845"/>
      <c r="J238" s="845"/>
      <c r="K238" s="365"/>
      <c r="L238" s="617"/>
    </row>
    <row r="239" spans="2:13" ht="12.75" customHeight="1" thickTop="1" thickBot="1" x14ac:dyDescent="0.25">
      <c r="B239" s="365"/>
      <c r="C239" s="87"/>
      <c r="D239" s="722"/>
      <c r="E239" s="713" t="s">
        <v>168</v>
      </c>
      <c r="F239" s="713"/>
      <c r="G239" s="713"/>
      <c r="H239" s="713"/>
      <c r="I239" s="851"/>
      <c r="J239" s="851"/>
      <c r="K239" s="365"/>
    </row>
    <row r="240" spans="2:13" ht="12.75" customHeight="1" thickTop="1" thickBot="1" x14ac:dyDescent="0.25">
      <c r="B240" s="365"/>
      <c r="C240" s="87"/>
      <c r="D240" s="722"/>
      <c r="E240" s="726" t="s">
        <v>169</v>
      </c>
      <c r="F240" s="713"/>
      <c r="G240" s="713"/>
      <c r="H240" s="714"/>
      <c r="I240" s="845"/>
      <c r="J240" s="845"/>
      <c r="K240" s="365"/>
    </row>
    <row r="241" spans="2:11" ht="13.5" customHeight="1" thickTop="1" thickBot="1" x14ac:dyDescent="0.25">
      <c r="B241" s="365"/>
      <c r="C241" s="87"/>
      <c r="D241" s="722"/>
      <c r="E241" s="726" t="s">
        <v>170</v>
      </c>
      <c r="F241" s="713"/>
      <c r="G241" s="713"/>
      <c r="H241" s="714"/>
      <c r="I241" s="845"/>
      <c r="J241" s="845"/>
      <c r="K241" s="365"/>
    </row>
    <row r="242" spans="2:11" ht="15" customHeight="1" thickTop="1" thickBot="1" x14ac:dyDescent="0.3">
      <c r="B242" s="365"/>
      <c r="C242" s="10"/>
      <c r="D242" s="708"/>
      <c r="E242" s="224" t="s">
        <v>40</v>
      </c>
      <c r="F242" s="709"/>
      <c r="G242" s="709"/>
      <c r="H242" s="710"/>
      <c r="I242" s="815">
        <f>I243+I244+I245</f>
        <v>0</v>
      </c>
      <c r="J242" s="815"/>
      <c r="K242" s="365"/>
    </row>
    <row r="243" spans="2:11" ht="13.5" customHeight="1" thickTop="1" thickBot="1" x14ac:dyDescent="0.25">
      <c r="B243" s="365"/>
      <c r="C243" s="365"/>
      <c r="D243" s="708"/>
      <c r="E243" s="186" t="s">
        <v>13</v>
      </c>
      <c r="F243" s="663"/>
      <c r="G243" s="663"/>
      <c r="H243" s="664"/>
      <c r="I243" s="845"/>
      <c r="J243" s="845"/>
      <c r="K243" s="365"/>
    </row>
    <row r="244" spans="2:11" ht="13.5" customHeight="1" thickTop="1" thickBot="1" x14ac:dyDescent="0.25">
      <c r="B244" s="365"/>
      <c r="C244" s="10"/>
      <c r="D244" s="708"/>
      <c r="E244" s="187" t="s">
        <v>14</v>
      </c>
      <c r="F244" s="713"/>
      <c r="G244" s="713"/>
      <c r="H244" s="714"/>
      <c r="I244" s="851"/>
      <c r="J244" s="851"/>
      <c r="K244" s="365"/>
    </row>
    <row r="245" spans="2:11" ht="15.75" customHeight="1" thickTop="1" thickBot="1" x14ac:dyDescent="0.25">
      <c r="B245" s="365"/>
      <c r="C245" s="10"/>
      <c r="D245" s="708"/>
      <c r="E245" s="727" t="s">
        <v>121</v>
      </c>
      <c r="F245" s="713"/>
      <c r="G245" s="713"/>
      <c r="H245" s="714"/>
      <c r="I245" s="845"/>
      <c r="J245" s="845"/>
      <c r="K245" s="633"/>
    </row>
    <row r="246" spans="2:11" ht="17.25" thickTop="1" thickBot="1" x14ac:dyDescent="0.25">
      <c r="B246" s="365"/>
      <c r="C246" s="190" t="s">
        <v>172</v>
      </c>
      <c r="D246" s="189"/>
      <c r="E246" s="189"/>
      <c r="F246" s="189"/>
      <c r="G246" s="191"/>
      <c r="H246" s="769" t="s">
        <v>0</v>
      </c>
      <c r="I246" s="854"/>
      <c r="J246" s="770"/>
      <c r="K246" s="365"/>
    </row>
    <row r="247" spans="2:11" ht="16.5" thickTop="1" x14ac:dyDescent="0.2">
      <c r="B247" s="365"/>
      <c r="C247" s="192"/>
      <c r="D247" s="193"/>
      <c r="E247" s="193"/>
      <c r="F247" s="193"/>
      <c r="G247" s="194"/>
      <c r="H247" s="855">
        <f>(F10+J15-F21+J77-H89)</f>
        <v>130</v>
      </c>
      <c r="I247" s="856"/>
      <c r="J247" s="857"/>
      <c r="K247" s="365"/>
    </row>
    <row r="248" spans="2:11" ht="16.5" thickBot="1" x14ac:dyDescent="0.25">
      <c r="B248" s="633"/>
      <c r="C248" s="195"/>
      <c r="D248" s="196"/>
      <c r="E248" s="196"/>
      <c r="F248" s="196"/>
      <c r="G248" s="197"/>
      <c r="H248" s="858"/>
      <c r="I248" s="859"/>
      <c r="J248" s="860"/>
      <c r="K248" s="633"/>
    </row>
    <row r="249" spans="2:11" ht="13.5" thickTop="1" x14ac:dyDescent="0.2">
      <c r="E249" s="614"/>
    </row>
    <row r="251" spans="2:11" x14ac:dyDescent="0.2">
      <c r="E251" s="728"/>
    </row>
    <row r="252" spans="2:11" x14ac:dyDescent="0.2">
      <c r="E252" s="728"/>
    </row>
    <row r="253" spans="2:11" x14ac:dyDescent="0.2">
      <c r="E253" s="728"/>
    </row>
    <row r="254" spans="2:11" x14ac:dyDescent="0.2">
      <c r="E254" s="728"/>
    </row>
    <row r="255" spans="2:11" x14ac:dyDescent="0.2">
      <c r="E255" s="728"/>
    </row>
    <row r="256" spans="2:11" x14ac:dyDescent="0.2">
      <c r="E256" s="614"/>
    </row>
    <row r="258" spans="5:5" x14ac:dyDescent="0.2">
      <c r="E258" s="614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74" zoomScale="120" zoomScaleNormal="120" zoomScaleSheetLayoutView="75" workbookViewId="0">
      <selection activeCell="R26" sqref="R26"/>
    </sheetView>
  </sheetViews>
  <sheetFormatPr baseColWidth="10" defaultRowHeight="12.75" x14ac:dyDescent="0.2"/>
  <cols>
    <col min="1" max="1" width="7.5703125" style="608" customWidth="1"/>
    <col min="2" max="2" width="18.7109375" style="608" customWidth="1"/>
    <col min="3" max="3" width="13.5703125" style="608" customWidth="1"/>
    <col min="4" max="4" width="13.85546875" style="608" customWidth="1"/>
    <col min="5" max="5" width="46.85546875" style="608" customWidth="1"/>
    <col min="6" max="6" width="9.28515625" style="608" customWidth="1"/>
    <col min="7" max="7" width="7.7109375" style="608" customWidth="1"/>
    <col min="8" max="8" width="8.7109375" style="608" customWidth="1"/>
    <col min="9" max="9" width="7.85546875" style="608" customWidth="1"/>
    <col min="10" max="10" width="9.7109375" style="608" customWidth="1"/>
    <col min="11" max="17" width="7.7109375" style="608" customWidth="1"/>
    <col min="18" max="256" width="11.42578125" style="608"/>
    <col min="257" max="257" width="7.5703125" style="608" customWidth="1"/>
    <col min="258" max="258" width="18.7109375" style="608" customWidth="1"/>
    <col min="259" max="259" width="13.5703125" style="608" customWidth="1"/>
    <col min="260" max="260" width="13.85546875" style="608" customWidth="1"/>
    <col min="261" max="261" width="46.85546875" style="608" customWidth="1"/>
    <col min="262" max="262" width="9.28515625" style="608" customWidth="1"/>
    <col min="263" max="263" width="7.7109375" style="608" customWidth="1"/>
    <col min="264" max="264" width="8.7109375" style="608" customWidth="1"/>
    <col min="265" max="265" width="7.85546875" style="608" customWidth="1"/>
    <col min="266" max="266" width="9.7109375" style="608" customWidth="1"/>
    <col min="267" max="273" width="7.7109375" style="608" customWidth="1"/>
    <col min="274" max="512" width="11.42578125" style="608"/>
    <col min="513" max="513" width="7.5703125" style="608" customWidth="1"/>
    <col min="514" max="514" width="18.7109375" style="608" customWidth="1"/>
    <col min="515" max="515" width="13.5703125" style="608" customWidth="1"/>
    <col min="516" max="516" width="13.85546875" style="608" customWidth="1"/>
    <col min="517" max="517" width="46.85546875" style="608" customWidth="1"/>
    <col min="518" max="518" width="9.28515625" style="608" customWidth="1"/>
    <col min="519" max="519" width="7.7109375" style="608" customWidth="1"/>
    <col min="520" max="520" width="8.7109375" style="608" customWidth="1"/>
    <col min="521" max="521" width="7.85546875" style="608" customWidth="1"/>
    <col min="522" max="522" width="9.7109375" style="608" customWidth="1"/>
    <col min="523" max="529" width="7.7109375" style="608" customWidth="1"/>
    <col min="530" max="768" width="11.42578125" style="608"/>
    <col min="769" max="769" width="7.5703125" style="608" customWidth="1"/>
    <col min="770" max="770" width="18.7109375" style="608" customWidth="1"/>
    <col min="771" max="771" width="13.5703125" style="608" customWidth="1"/>
    <col min="772" max="772" width="13.85546875" style="608" customWidth="1"/>
    <col min="773" max="773" width="46.85546875" style="608" customWidth="1"/>
    <col min="774" max="774" width="9.28515625" style="608" customWidth="1"/>
    <col min="775" max="775" width="7.7109375" style="608" customWidth="1"/>
    <col min="776" max="776" width="8.7109375" style="608" customWidth="1"/>
    <col min="777" max="777" width="7.85546875" style="608" customWidth="1"/>
    <col min="778" max="778" width="9.7109375" style="608" customWidth="1"/>
    <col min="779" max="785" width="7.7109375" style="608" customWidth="1"/>
    <col min="786" max="1024" width="11.42578125" style="608"/>
    <col min="1025" max="1025" width="7.5703125" style="608" customWidth="1"/>
    <col min="1026" max="1026" width="18.7109375" style="608" customWidth="1"/>
    <col min="1027" max="1027" width="13.5703125" style="608" customWidth="1"/>
    <col min="1028" max="1028" width="13.85546875" style="608" customWidth="1"/>
    <col min="1029" max="1029" width="46.85546875" style="608" customWidth="1"/>
    <col min="1030" max="1030" width="9.28515625" style="608" customWidth="1"/>
    <col min="1031" max="1031" width="7.7109375" style="608" customWidth="1"/>
    <col min="1032" max="1032" width="8.7109375" style="608" customWidth="1"/>
    <col min="1033" max="1033" width="7.85546875" style="608" customWidth="1"/>
    <col min="1034" max="1034" width="9.7109375" style="608" customWidth="1"/>
    <col min="1035" max="1041" width="7.7109375" style="608" customWidth="1"/>
    <col min="1042" max="1280" width="11.42578125" style="608"/>
    <col min="1281" max="1281" width="7.5703125" style="608" customWidth="1"/>
    <col min="1282" max="1282" width="18.7109375" style="608" customWidth="1"/>
    <col min="1283" max="1283" width="13.5703125" style="608" customWidth="1"/>
    <col min="1284" max="1284" width="13.85546875" style="608" customWidth="1"/>
    <col min="1285" max="1285" width="46.85546875" style="608" customWidth="1"/>
    <col min="1286" max="1286" width="9.28515625" style="608" customWidth="1"/>
    <col min="1287" max="1287" width="7.7109375" style="608" customWidth="1"/>
    <col min="1288" max="1288" width="8.7109375" style="608" customWidth="1"/>
    <col min="1289" max="1289" width="7.85546875" style="608" customWidth="1"/>
    <col min="1290" max="1290" width="9.7109375" style="608" customWidth="1"/>
    <col min="1291" max="1297" width="7.7109375" style="608" customWidth="1"/>
    <col min="1298" max="1536" width="11.42578125" style="608"/>
    <col min="1537" max="1537" width="7.5703125" style="608" customWidth="1"/>
    <col min="1538" max="1538" width="18.7109375" style="608" customWidth="1"/>
    <col min="1539" max="1539" width="13.5703125" style="608" customWidth="1"/>
    <col min="1540" max="1540" width="13.85546875" style="608" customWidth="1"/>
    <col min="1541" max="1541" width="46.85546875" style="608" customWidth="1"/>
    <col min="1542" max="1542" width="9.28515625" style="608" customWidth="1"/>
    <col min="1543" max="1543" width="7.7109375" style="608" customWidth="1"/>
    <col min="1544" max="1544" width="8.7109375" style="608" customWidth="1"/>
    <col min="1545" max="1545" width="7.85546875" style="608" customWidth="1"/>
    <col min="1546" max="1546" width="9.7109375" style="608" customWidth="1"/>
    <col min="1547" max="1553" width="7.7109375" style="608" customWidth="1"/>
    <col min="1554" max="1792" width="11.42578125" style="608"/>
    <col min="1793" max="1793" width="7.5703125" style="608" customWidth="1"/>
    <col min="1794" max="1794" width="18.7109375" style="608" customWidth="1"/>
    <col min="1795" max="1795" width="13.5703125" style="608" customWidth="1"/>
    <col min="1796" max="1796" width="13.85546875" style="608" customWidth="1"/>
    <col min="1797" max="1797" width="46.85546875" style="608" customWidth="1"/>
    <col min="1798" max="1798" width="9.28515625" style="608" customWidth="1"/>
    <col min="1799" max="1799" width="7.7109375" style="608" customWidth="1"/>
    <col min="1800" max="1800" width="8.7109375" style="608" customWidth="1"/>
    <col min="1801" max="1801" width="7.85546875" style="608" customWidth="1"/>
    <col min="1802" max="1802" width="9.7109375" style="608" customWidth="1"/>
    <col min="1803" max="1809" width="7.7109375" style="608" customWidth="1"/>
    <col min="1810" max="2048" width="11.42578125" style="608"/>
    <col min="2049" max="2049" width="7.5703125" style="608" customWidth="1"/>
    <col min="2050" max="2050" width="18.7109375" style="608" customWidth="1"/>
    <col min="2051" max="2051" width="13.5703125" style="608" customWidth="1"/>
    <col min="2052" max="2052" width="13.85546875" style="608" customWidth="1"/>
    <col min="2053" max="2053" width="46.85546875" style="608" customWidth="1"/>
    <col min="2054" max="2054" width="9.28515625" style="608" customWidth="1"/>
    <col min="2055" max="2055" width="7.7109375" style="608" customWidth="1"/>
    <col min="2056" max="2056" width="8.7109375" style="608" customWidth="1"/>
    <col min="2057" max="2057" width="7.85546875" style="608" customWidth="1"/>
    <col min="2058" max="2058" width="9.7109375" style="608" customWidth="1"/>
    <col min="2059" max="2065" width="7.7109375" style="608" customWidth="1"/>
    <col min="2066" max="2304" width="11.42578125" style="608"/>
    <col min="2305" max="2305" width="7.5703125" style="608" customWidth="1"/>
    <col min="2306" max="2306" width="18.7109375" style="608" customWidth="1"/>
    <col min="2307" max="2307" width="13.5703125" style="608" customWidth="1"/>
    <col min="2308" max="2308" width="13.85546875" style="608" customWidth="1"/>
    <col min="2309" max="2309" width="46.85546875" style="608" customWidth="1"/>
    <col min="2310" max="2310" width="9.28515625" style="608" customWidth="1"/>
    <col min="2311" max="2311" width="7.7109375" style="608" customWidth="1"/>
    <col min="2312" max="2312" width="8.7109375" style="608" customWidth="1"/>
    <col min="2313" max="2313" width="7.85546875" style="608" customWidth="1"/>
    <col min="2314" max="2314" width="9.7109375" style="608" customWidth="1"/>
    <col min="2315" max="2321" width="7.7109375" style="608" customWidth="1"/>
    <col min="2322" max="2560" width="11.42578125" style="608"/>
    <col min="2561" max="2561" width="7.5703125" style="608" customWidth="1"/>
    <col min="2562" max="2562" width="18.7109375" style="608" customWidth="1"/>
    <col min="2563" max="2563" width="13.5703125" style="608" customWidth="1"/>
    <col min="2564" max="2564" width="13.85546875" style="608" customWidth="1"/>
    <col min="2565" max="2565" width="46.85546875" style="608" customWidth="1"/>
    <col min="2566" max="2566" width="9.28515625" style="608" customWidth="1"/>
    <col min="2567" max="2567" width="7.7109375" style="608" customWidth="1"/>
    <col min="2568" max="2568" width="8.7109375" style="608" customWidth="1"/>
    <col min="2569" max="2569" width="7.85546875" style="608" customWidth="1"/>
    <col min="2570" max="2570" width="9.7109375" style="608" customWidth="1"/>
    <col min="2571" max="2577" width="7.7109375" style="608" customWidth="1"/>
    <col min="2578" max="2816" width="11.42578125" style="608"/>
    <col min="2817" max="2817" width="7.5703125" style="608" customWidth="1"/>
    <col min="2818" max="2818" width="18.7109375" style="608" customWidth="1"/>
    <col min="2819" max="2819" width="13.5703125" style="608" customWidth="1"/>
    <col min="2820" max="2820" width="13.85546875" style="608" customWidth="1"/>
    <col min="2821" max="2821" width="46.85546875" style="608" customWidth="1"/>
    <col min="2822" max="2822" width="9.28515625" style="608" customWidth="1"/>
    <col min="2823" max="2823" width="7.7109375" style="608" customWidth="1"/>
    <col min="2824" max="2824" width="8.7109375" style="608" customWidth="1"/>
    <col min="2825" max="2825" width="7.85546875" style="608" customWidth="1"/>
    <col min="2826" max="2826" width="9.7109375" style="608" customWidth="1"/>
    <col min="2827" max="2833" width="7.7109375" style="608" customWidth="1"/>
    <col min="2834" max="3072" width="11.42578125" style="608"/>
    <col min="3073" max="3073" width="7.5703125" style="608" customWidth="1"/>
    <col min="3074" max="3074" width="18.7109375" style="608" customWidth="1"/>
    <col min="3075" max="3075" width="13.5703125" style="608" customWidth="1"/>
    <col min="3076" max="3076" width="13.85546875" style="608" customWidth="1"/>
    <col min="3077" max="3077" width="46.85546875" style="608" customWidth="1"/>
    <col min="3078" max="3078" width="9.28515625" style="608" customWidth="1"/>
    <col min="3079" max="3079" width="7.7109375" style="608" customWidth="1"/>
    <col min="3080" max="3080" width="8.7109375" style="608" customWidth="1"/>
    <col min="3081" max="3081" width="7.85546875" style="608" customWidth="1"/>
    <col min="3082" max="3082" width="9.7109375" style="608" customWidth="1"/>
    <col min="3083" max="3089" width="7.7109375" style="608" customWidth="1"/>
    <col min="3090" max="3328" width="11.42578125" style="608"/>
    <col min="3329" max="3329" width="7.5703125" style="608" customWidth="1"/>
    <col min="3330" max="3330" width="18.7109375" style="608" customWidth="1"/>
    <col min="3331" max="3331" width="13.5703125" style="608" customWidth="1"/>
    <col min="3332" max="3332" width="13.85546875" style="608" customWidth="1"/>
    <col min="3333" max="3333" width="46.85546875" style="608" customWidth="1"/>
    <col min="3334" max="3334" width="9.28515625" style="608" customWidth="1"/>
    <col min="3335" max="3335" width="7.7109375" style="608" customWidth="1"/>
    <col min="3336" max="3336" width="8.7109375" style="608" customWidth="1"/>
    <col min="3337" max="3337" width="7.85546875" style="608" customWidth="1"/>
    <col min="3338" max="3338" width="9.7109375" style="608" customWidth="1"/>
    <col min="3339" max="3345" width="7.7109375" style="608" customWidth="1"/>
    <col min="3346" max="3584" width="11.42578125" style="608"/>
    <col min="3585" max="3585" width="7.5703125" style="608" customWidth="1"/>
    <col min="3586" max="3586" width="18.7109375" style="608" customWidth="1"/>
    <col min="3587" max="3587" width="13.5703125" style="608" customWidth="1"/>
    <col min="3588" max="3588" width="13.85546875" style="608" customWidth="1"/>
    <col min="3589" max="3589" width="46.85546875" style="608" customWidth="1"/>
    <col min="3590" max="3590" width="9.28515625" style="608" customWidth="1"/>
    <col min="3591" max="3591" width="7.7109375" style="608" customWidth="1"/>
    <col min="3592" max="3592" width="8.7109375" style="608" customWidth="1"/>
    <col min="3593" max="3593" width="7.85546875" style="608" customWidth="1"/>
    <col min="3594" max="3594" width="9.7109375" style="608" customWidth="1"/>
    <col min="3595" max="3601" width="7.7109375" style="608" customWidth="1"/>
    <col min="3602" max="3840" width="11.42578125" style="608"/>
    <col min="3841" max="3841" width="7.5703125" style="608" customWidth="1"/>
    <col min="3842" max="3842" width="18.7109375" style="608" customWidth="1"/>
    <col min="3843" max="3843" width="13.5703125" style="608" customWidth="1"/>
    <col min="3844" max="3844" width="13.85546875" style="608" customWidth="1"/>
    <col min="3845" max="3845" width="46.85546875" style="608" customWidth="1"/>
    <col min="3846" max="3846" width="9.28515625" style="608" customWidth="1"/>
    <col min="3847" max="3847" width="7.7109375" style="608" customWidth="1"/>
    <col min="3848" max="3848" width="8.7109375" style="608" customWidth="1"/>
    <col min="3849" max="3849" width="7.85546875" style="608" customWidth="1"/>
    <col min="3850" max="3850" width="9.7109375" style="608" customWidth="1"/>
    <col min="3851" max="3857" width="7.7109375" style="608" customWidth="1"/>
    <col min="3858" max="4096" width="11.42578125" style="608"/>
    <col min="4097" max="4097" width="7.5703125" style="608" customWidth="1"/>
    <col min="4098" max="4098" width="18.7109375" style="608" customWidth="1"/>
    <col min="4099" max="4099" width="13.5703125" style="608" customWidth="1"/>
    <col min="4100" max="4100" width="13.85546875" style="608" customWidth="1"/>
    <col min="4101" max="4101" width="46.85546875" style="608" customWidth="1"/>
    <col min="4102" max="4102" width="9.28515625" style="608" customWidth="1"/>
    <col min="4103" max="4103" width="7.7109375" style="608" customWidth="1"/>
    <col min="4104" max="4104" width="8.7109375" style="608" customWidth="1"/>
    <col min="4105" max="4105" width="7.85546875" style="608" customWidth="1"/>
    <col min="4106" max="4106" width="9.7109375" style="608" customWidth="1"/>
    <col min="4107" max="4113" width="7.7109375" style="608" customWidth="1"/>
    <col min="4114" max="4352" width="11.42578125" style="608"/>
    <col min="4353" max="4353" width="7.5703125" style="608" customWidth="1"/>
    <col min="4354" max="4354" width="18.7109375" style="608" customWidth="1"/>
    <col min="4355" max="4355" width="13.5703125" style="608" customWidth="1"/>
    <col min="4356" max="4356" width="13.85546875" style="608" customWidth="1"/>
    <col min="4357" max="4357" width="46.85546875" style="608" customWidth="1"/>
    <col min="4358" max="4358" width="9.28515625" style="608" customWidth="1"/>
    <col min="4359" max="4359" width="7.7109375" style="608" customWidth="1"/>
    <col min="4360" max="4360" width="8.7109375" style="608" customWidth="1"/>
    <col min="4361" max="4361" width="7.85546875" style="608" customWidth="1"/>
    <col min="4362" max="4362" width="9.7109375" style="608" customWidth="1"/>
    <col min="4363" max="4369" width="7.7109375" style="608" customWidth="1"/>
    <col min="4370" max="4608" width="11.42578125" style="608"/>
    <col min="4609" max="4609" width="7.5703125" style="608" customWidth="1"/>
    <col min="4610" max="4610" width="18.7109375" style="608" customWidth="1"/>
    <col min="4611" max="4611" width="13.5703125" style="608" customWidth="1"/>
    <col min="4612" max="4612" width="13.85546875" style="608" customWidth="1"/>
    <col min="4613" max="4613" width="46.85546875" style="608" customWidth="1"/>
    <col min="4614" max="4614" width="9.28515625" style="608" customWidth="1"/>
    <col min="4615" max="4615" width="7.7109375" style="608" customWidth="1"/>
    <col min="4616" max="4616" width="8.7109375" style="608" customWidth="1"/>
    <col min="4617" max="4617" width="7.85546875" style="608" customWidth="1"/>
    <col min="4618" max="4618" width="9.7109375" style="608" customWidth="1"/>
    <col min="4619" max="4625" width="7.7109375" style="608" customWidth="1"/>
    <col min="4626" max="4864" width="11.42578125" style="608"/>
    <col min="4865" max="4865" width="7.5703125" style="608" customWidth="1"/>
    <col min="4866" max="4866" width="18.7109375" style="608" customWidth="1"/>
    <col min="4867" max="4867" width="13.5703125" style="608" customWidth="1"/>
    <col min="4868" max="4868" width="13.85546875" style="608" customWidth="1"/>
    <col min="4869" max="4869" width="46.85546875" style="608" customWidth="1"/>
    <col min="4870" max="4870" width="9.28515625" style="608" customWidth="1"/>
    <col min="4871" max="4871" width="7.7109375" style="608" customWidth="1"/>
    <col min="4872" max="4872" width="8.7109375" style="608" customWidth="1"/>
    <col min="4873" max="4873" width="7.85546875" style="608" customWidth="1"/>
    <col min="4874" max="4874" width="9.7109375" style="608" customWidth="1"/>
    <col min="4875" max="4881" width="7.7109375" style="608" customWidth="1"/>
    <col min="4882" max="5120" width="11.42578125" style="608"/>
    <col min="5121" max="5121" width="7.5703125" style="608" customWidth="1"/>
    <col min="5122" max="5122" width="18.7109375" style="608" customWidth="1"/>
    <col min="5123" max="5123" width="13.5703125" style="608" customWidth="1"/>
    <col min="5124" max="5124" width="13.85546875" style="608" customWidth="1"/>
    <col min="5125" max="5125" width="46.85546875" style="608" customWidth="1"/>
    <col min="5126" max="5126" width="9.28515625" style="608" customWidth="1"/>
    <col min="5127" max="5127" width="7.7109375" style="608" customWidth="1"/>
    <col min="5128" max="5128" width="8.7109375" style="608" customWidth="1"/>
    <col min="5129" max="5129" width="7.85546875" style="608" customWidth="1"/>
    <col min="5130" max="5130" width="9.7109375" style="608" customWidth="1"/>
    <col min="5131" max="5137" width="7.7109375" style="608" customWidth="1"/>
    <col min="5138" max="5376" width="11.42578125" style="608"/>
    <col min="5377" max="5377" width="7.5703125" style="608" customWidth="1"/>
    <col min="5378" max="5378" width="18.7109375" style="608" customWidth="1"/>
    <col min="5379" max="5379" width="13.5703125" style="608" customWidth="1"/>
    <col min="5380" max="5380" width="13.85546875" style="608" customWidth="1"/>
    <col min="5381" max="5381" width="46.85546875" style="608" customWidth="1"/>
    <col min="5382" max="5382" width="9.28515625" style="608" customWidth="1"/>
    <col min="5383" max="5383" width="7.7109375" style="608" customWidth="1"/>
    <col min="5384" max="5384" width="8.7109375" style="608" customWidth="1"/>
    <col min="5385" max="5385" width="7.85546875" style="608" customWidth="1"/>
    <col min="5386" max="5386" width="9.7109375" style="608" customWidth="1"/>
    <col min="5387" max="5393" width="7.7109375" style="608" customWidth="1"/>
    <col min="5394" max="5632" width="11.42578125" style="608"/>
    <col min="5633" max="5633" width="7.5703125" style="608" customWidth="1"/>
    <col min="5634" max="5634" width="18.7109375" style="608" customWidth="1"/>
    <col min="5635" max="5635" width="13.5703125" style="608" customWidth="1"/>
    <col min="5636" max="5636" width="13.85546875" style="608" customWidth="1"/>
    <col min="5637" max="5637" width="46.85546875" style="608" customWidth="1"/>
    <col min="5638" max="5638" width="9.28515625" style="608" customWidth="1"/>
    <col min="5639" max="5639" width="7.7109375" style="608" customWidth="1"/>
    <col min="5640" max="5640" width="8.7109375" style="608" customWidth="1"/>
    <col min="5641" max="5641" width="7.85546875" style="608" customWidth="1"/>
    <col min="5642" max="5642" width="9.7109375" style="608" customWidth="1"/>
    <col min="5643" max="5649" width="7.7109375" style="608" customWidth="1"/>
    <col min="5650" max="5888" width="11.42578125" style="608"/>
    <col min="5889" max="5889" width="7.5703125" style="608" customWidth="1"/>
    <col min="5890" max="5890" width="18.7109375" style="608" customWidth="1"/>
    <col min="5891" max="5891" width="13.5703125" style="608" customWidth="1"/>
    <col min="5892" max="5892" width="13.85546875" style="608" customWidth="1"/>
    <col min="5893" max="5893" width="46.85546875" style="608" customWidth="1"/>
    <col min="5894" max="5894" width="9.28515625" style="608" customWidth="1"/>
    <col min="5895" max="5895" width="7.7109375" style="608" customWidth="1"/>
    <col min="5896" max="5896" width="8.7109375" style="608" customWidth="1"/>
    <col min="5897" max="5897" width="7.85546875" style="608" customWidth="1"/>
    <col min="5898" max="5898" width="9.7109375" style="608" customWidth="1"/>
    <col min="5899" max="5905" width="7.7109375" style="608" customWidth="1"/>
    <col min="5906" max="6144" width="11.42578125" style="608"/>
    <col min="6145" max="6145" width="7.5703125" style="608" customWidth="1"/>
    <col min="6146" max="6146" width="18.7109375" style="608" customWidth="1"/>
    <col min="6147" max="6147" width="13.5703125" style="608" customWidth="1"/>
    <col min="6148" max="6148" width="13.85546875" style="608" customWidth="1"/>
    <col min="6149" max="6149" width="46.85546875" style="608" customWidth="1"/>
    <col min="6150" max="6150" width="9.28515625" style="608" customWidth="1"/>
    <col min="6151" max="6151" width="7.7109375" style="608" customWidth="1"/>
    <col min="6152" max="6152" width="8.7109375" style="608" customWidth="1"/>
    <col min="6153" max="6153" width="7.85546875" style="608" customWidth="1"/>
    <col min="6154" max="6154" width="9.7109375" style="608" customWidth="1"/>
    <col min="6155" max="6161" width="7.7109375" style="608" customWidth="1"/>
    <col min="6162" max="6400" width="11.42578125" style="608"/>
    <col min="6401" max="6401" width="7.5703125" style="608" customWidth="1"/>
    <col min="6402" max="6402" width="18.7109375" style="608" customWidth="1"/>
    <col min="6403" max="6403" width="13.5703125" style="608" customWidth="1"/>
    <col min="6404" max="6404" width="13.85546875" style="608" customWidth="1"/>
    <col min="6405" max="6405" width="46.85546875" style="608" customWidth="1"/>
    <col min="6406" max="6406" width="9.28515625" style="608" customWidth="1"/>
    <col min="6407" max="6407" width="7.7109375" style="608" customWidth="1"/>
    <col min="6408" max="6408" width="8.7109375" style="608" customWidth="1"/>
    <col min="6409" max="6409" width="7.85546875" style="608" customWidth="1"/>
    <col min="6410" max="6410" width="9.7109375" style="608" customWidth="1"/>
    <col min="6411" max="6417" width="7.7109375" style="608" customWidth="1"/>
    <col min="6418" max="6656" width="11.42578125" style="608"/>
    <col min="6657" max="6657" width="7.5703125" style="608" customWidth="1"/>
    <col min="6658" max="6658" width="18.7109375" style="608" customWidth="1"/>
    <col min="6659" max="6659" width="13.5703125" style="608" customWidth="1"/>
    <col min="6660" max="6660" width="13.85546875" style="608" customWidth="1"/>
    <col min="6661" max="6661" width="46.85546875" style="608" customWidth="1"/>
    <col min="6662" max="6662" width="9.28515625" style="608" customWidth="1"/>
    <col min="6663" max="6663" width="7.7109375" style="608" customWidth="1"/>
    <col min="6664" max="6664" width="8.7109375" style="608" customWidth="1"/>
    <col min="6665" max="6665" width="7.85546875" style="608" customWidth="1"/>
    <col min="6666" max="6666" width="9.7109375" style="608" customWidth="1"/>
    <col min="6667" max="6673" width="7.7109375" style="608" customWidth="1"/>
    <col min="6674" max="6912" width="11.42578125" style="608"/>
    <col min="6913" max="6913" width="7.5703125" style="608" customWidth="1"/>
    <col min="6914" max="6914" width="18.7109375" style="608" customWidth="1"/>
    <col min="6915" max="6915" width="13.5703125" style="608" customWidth="1"/>
    <col min="6916" max="6916" width="13.85546875" style="608" customWidth="1"/>
    <col min="6917" max="6917" width="46.85546875" style="608" customWidth="1"/>
    <col min="6918" max="6918" width="9.28515625" style="608" customWidth="1"/>
    <col min="6919" max="6919" width="7.7109375" style="608" customWidth="1"/>
    <col min="6920" max="6920" width="8.7109375" style="608" customWidth="1"/>
    <col min="6921" max="6921" width="7.85546875" style="608" customWidth="1"/>
    <col min="6922" max="6922" width="9.7109375" style="608" customWidth="1"/>
    <col min="6923" max="6929" width="7.7109375" style="608" customWidth="1"/>
    <col min="6930" max="7168" width="11.42578125" style="608"/>
    <col min="7169" max="7169" width="7.5703125" style="608" customWidth="1"/>
    <col min="7170" max="7170" width="18.7109375" style="608" customWidth="1"/>
    <col min="7171" max="7171" width="13.5703125" style="608" customWidth="1"/>
    <col min="7172" max="7172" width="13.85546875" style="608" customWidth="1"/>
    <col min="7173" max="7173" width="46.85546875" style="608" customWidth="1"/>
    <col min="7174" max="7174" width="9.28515625" style="608" customWidth="1"/>
    <col min="7175" max="7175" width="7.7109375" style="608" customWidth="1"/>
    <col min="7176" max="7176" width="8.7109375" style="608" customWidth="1"/>
    <col min="7177" max="7177" width="7.85546875" style="608" customWidth="1"/>
    <col min="7178" max="7178" width="9.7109375" style="608" customWidth="1"/>
    <col min="7179" max="7185" width="7.7109375" style="608" customWidth="1"/>
    <col min="7186" max="7424" width="11.42578125" style="608"/>
    <col min="7425" max="7425" width="7.5703125" style="608" customWidth="1"/>
    <col min="7426" max="7426" width="18.7109375" style="608" customWidth="1"/>
    <col min="7427" max="7427" width="13.5703125" style="608" customWidth="1"/>
    <col min="7428" max="7428" width="13.85546875" style="608" customWidth="1"/>
    <col min="7429" max="7429" width="46.85546875" style="608" customWidth="1"/>
    <col min="7430" max="7430" width="9.28515625" style="608" customWidth="1"/>
    <col min="7431" max="7431" width="7.7109375" style="608" customWidth="1"/>
    <col min="7432" max="7432" width="8.7109375" style="608" customWidth="1"/>
    <col min="7433" max="7433" width="7.85546875" style="608" customWidth="1"/>
    <col min="7434" max="7434" width="9.7109375" style="608" customWidth="1"/>
    <col min="7435" max="7441" width="7.7109375" style="608" customWidth="1"/>
    <col min="7442" max="7680" width="11.42578125" style="608"/>
    <col min="7681" max="7681" width="7.5703125" style="608" customWidth="1"/>
    <col min="7682" max="7682" width="18.7109375" style="608" customWidth="1"/>
    <col min="7683" max="7683" width="13.5703125" style="608" customWidth="1"/>
    <col min="7684" max="7684" width="13.85546875" style="608" customWidth="1"/>
    <col min="7685" max="7685" width="46.85546875" style="608" customWidth="1"/>
    <col min="7686" max="7686" width="9.28515625" style="608" customWidth="1"/>
    <col min="7687" max="7687" width="7.7109375" style="608" customWidth="1"/>
    <col min="7688" max="7688" width="8.7109375" style="608" customWidth="1"/>
    <col min="7689" max="7689" width="7.85546875" style="608" customWidth="1"/>
    <col min="7690" max="7690" width="9.7109375" style="608" customWidth="1"/>
    <col min="7691" max="7697" width="7.7109375" style="608" customWidth="1"/>
    <col min="7698" max="7936" width="11.42578125" style="608"/>
    <col min="7937" max="7937" width="7.5703125" style="608" customWidth="1"/>
    <col min="7938" max="7938" width="18.7109375" style="608" customWidth="1"/>
    <col min="7939" max="7939" width="13.5703125" style="608" customWidth="1"/>
    <col min="7940" max="7940" width="13.85546875" style="608" customWidth="1"/>
    <col min="7941" max="7941" width="46.85546875" style="608" customWidth="1"/>
    <col min="7942" max="7942" width="9.28515625" style="608" customWidth="1"/>
    <col min="7943" max="7943" width="7.7109375" style="608" customWidth="1"/>
    <col min="7944" max="7944" width="8.7109375" style="608" customWidth="1"/>
    <col min="7945" max="7945" width="7.85546875" style="608" customWidth="1"/>
    <col min="7946" max="7946" width="9.7109375" style="608" customWidth="1"/>
    <col min="7947" max="7953" width="7.7109375" style="608" customWidth="1"/>
    <col min="7954" max="8192" width="11.42578125" style="608"/>
    <col min="8193" max="8193" width="7.5703125" style="608" customWidth="1"/>
    <col min="8194" max="8194" width="18.7109375" style="608" customWidth="1"/>
    <col min="8195" max="8195" width="13.5703125" style="608" customWidth="1"/>
    <col min="8196" max="8196" width="13.85546875" style="608" customWidth="1"/>
    <col min="8197" max="8197" width="46.85546875" style="608" customWidth="1"/>
    <col min="8198" max="8198" width="9.28515625" style="608" customWidth="1"/>
    <col min="8199" max="8199" width="7.7109375" style="608" customWidth="1"/>
    <col min="8200" max="8200" width="8.7109375" style="608" customWidth="1"/>
    <col min="8201" max="8201" width="7.85546875" style="608" customWidth="1"/>
    <col min="8202" max="8202" width="9.7109375" style="608" customWidth="1"/>
    <col min="8203" max="8209" width="7.7109375" style="608" customWidth="1"/>
    <col min="8210" max="8448" width="11.42578125" style="608"/>
    <col min="8449" max="8449" width="7.5703125" style="608" customWidth="1"/>
    <col min="8450" max="8450" width="18.7109375" style="608" customWidth="1"/>
    <col min="8451" max="8451" width="13.5703125" style="608" customWidth="1"/>
    <col min="8452" max="8452" width="13.85546875" style="608" customWidth="1"/>
    <col min="8453" max="8453" width="46.85546875" style="608" customWidth="1"/>
    <col min="8454" max="8454" width="9.28515625" style="608" customWidth="1"/>
    <col min="8455" max="8455" width="7.7109375" style="608" customWidth="1"/>
    <col min="8456" max="8456" width="8.7109375" style="608" customWidth="1"/>
    <col min="8457" max="8457" width="7.85546875" style="608" customWidth="1"/>
    <col min="8458" max="8458" width="9.7109375" style="608" customWidth="1"/>
    <col min="8459" max="8465" width="7.7109375" style="608" customWidth="1"/>
    <col min="8466" max="8704" width="11.42578125" style="608"/>
    <col min="8705" max="8705" width="7.5703125" style="608" customWidth="1"/>
    <col min="8706" max="8706" width="18.7109375" style="608" customWidth="1"/>
    <col min="8707" max="8707" width="13.5703125" style="608" customWidth="1"/>
    <col min="8708" max="8708" width="13.85546875" style="608" customWidth="1"/>
    <col min="8709" max="8709" width="46.85546875" style="608" customWidth="1"/>
    <col min="8710" max="8710" width="9.28515625" style="608" customWidth="1"/>
    <col min="8711" max="8711" width="7.7109375" style="608" customWidth="1"/>
    <col min="8712" max="8712" width="8.7109375" style="608" customWidth="1"/>
    <col min="8713" max="8713" width="7.85546875" style="608" customWidth="1"/>
    <col min="8714" max="8714" width="9.7109375" style="608" customWidth="1"/>
    <col min="8715" max="8721" width="7.7109375" style="608" customWidth="1"/>
    <col min="8722" max="8960" width="11.42578125" style="608"/>
    <col min="8961" max="8961" width="7.5703125" style="608" customWidth="1"/>
    <col min="8962" max="8962" width="18.7109375" style="608" customWidth="1"/>
    <col min="8963" max="8963" width="13.5703125" style="608" customWidth="1"/>
    <col min="8964" max="8964" width="13.85546875" style="608" customWidth="1"/>
    <col min="8965" max="8965" width="46.85546875" style="608" customWidth="1"/>
    <col min="8966" max="8966" width="9.28515625" style="608" customWidth="1"/>
    <col min="8967" max="8967" width="7.7109375" style="608" customWidth="1"/>
    <col min="8968" max="8968" width="8.7109375" style="608" customWidth="1"/>
    <col min="8969" max="8969" width="7.85546875" style="608" customWidth="1"/>
    <col min="8970" max="8970" width="9.7109375" style="608" customWidth="1"/>
    <col min="8971" max="8977" width="7.7109375" style="608" customWidth="1"/>
    <col min="8978" max="9216" width="11.42578125" style="608"/>
    <col min="9217" max="9217" width="7.5703125" style="608" customWidth="1"/>
    <col min="9218" max="9218" width="18.7109375" style="608" customWidth="1"/>
    <col min="9219" max="9219" width="13.5703125" style="608" customWidth="1"/>
    <col min="9220" max="9220" width="13.85546875" style="608" customWidth="1"/>
    <col min="9221" max="9221" width="46.85546875" style="608" customWidth="1"/>
    <col min="9222" max="9222" width="9.28515625" style="608" customWidth="1"/>
    <col min="9223" max="9223" width="7.7109375" style="608" customWidth="1"/>
    <col min="9224" max="9224" width="8.7109375" style="608" customWidth="1"/>
    <col min="9225" max="9225" width="7.85546875" style="608" customWidth="1"/>
    <col min="9226" max="9226" width="9.7109375" style="608" customWidth="1"/>
    <col min="9227" max="9233" width="7.7109375" style="608" customWidth="1"/>
    <col min="9234" max="9472" width="11.42578125" style="608"/>
    <col min="9473" max="9473" width="7.5703125" style="608" customWidth="1"/>
    <col min="9474" max="9474" width="18.7109375" style="608" customWidth="1"/>
    <col min="9475" max="9475" width="13.5703125" style="608" customWidth="1"/>
    <col min="9476" max="9476" width="13.85546875" style="608" customWidth="1"/>
    <col min="9477" max="9477" width="46.85546875" style="608" customWidth="1"/>
    <col min="9478" max="9478" width="9.28515625" style="608" customWidth="1"/>
    <col min="9479" max="9479" width="7.7109375" style="608" customWidth="1"/>
    <col min="9480" max="9480" width="8.7109375" style="608" customWidth="1"/>
    <col min="9481" max="9481" width="7.85546875" style="608" customWidth="1"/>
    <col min="9482" max="9482" width="9.7109375" style="608" customWidth="1"/>
    <col min="9483" max="9489" width="7.7109375" style="608" customWidth="1"/>
    <col min="9490" max="9728" width="11.42578125" style="608"/>
    <col min="9729" max="9729" width="7.5703125" style="608" customWidth="1"/>
    <col min="9730" max="9730" width="18.7109375" style="608" customWidth="1"/>
    <col min="9731" max="9731" width="13.5703125" style="608" customWidth="1"/>
    <col min="9732" max="9732" width="13.85546875" style="608" customWidth="1"/>
    <col min="9733" max="9733" width="46.85546875" style="608" customWidth="1"/>
    <col min="9734" max="9734" width="9.28515625" style="608" customWidth="1"/>
    <col min="9735" max="9735" width="7.7109375" style="608" customWidth="1"/>
    <col min="9736" max="9736" width="8.7109375" style="608" customWidth="1"/>
    <col min="9737" max="9737" width="7.85546875" style="608" customWidth="1"/>
    <col min="9738" max="9738" width="9.7109375" style="608" customWidth="1"/>
    <col min="9739" max="9745" width="7.7109375" style="608" customWidth="1"/>
    <col min="9746" max="9984" width="11.42578125" style="608"/>
    <col min="9985" max="9985" width="7.5703125" style="608" customWidth="1"/>
    <col min="9986" max="9986" width="18.7109375" style="608" customWidth="1"/>
    <col min="9987" max="9987" width="13.5703125" style="608" customWidth="1"/>
    <col min="9988" max="9988" width="13.85546875" style="608" customWidth="1"/>
    <col min="9989" max="9989" width="46.85546875" style="608" customWidth="1"/>
    <col min="9990" max="9990" width="9.28515625" style="608" customWidth="1"/>
    <col min="9991" max="9991" width="7.7109375" style="608" customWidth="1"/>
    <col min="9992" max="9992" width="8.7109375" style="608" customWidth="1"/>
    <col min="9993" max="9993" width="7.85546875" style="608" customWidth="1"/>
    <col min="9994" max="9994" width="9.7109375" style="608" customWidth="1"/>
    <col min="9995" max="10001" width="7.7109375" style="608" customWidth="1"/>
    <col min="10002" max="10240" width="11.42578125" style="608"/>
    <col min="10241" max="10241" width="7.5703125" style="608" customWidth="1"/>
    <col min="10242" max="10242" width="18.7109375" style="608" customWidth="1"/>
    <col min="10243" max="10243" width="13.5703125" style="608" customWidth="1"/>
    <col min="10244" max="10244" width="13.85546875" style="608" customWidth="1"/>
    <col min="10245" max="10245" width="46.85546875" style="608" customWidth="1"/>
    <col min="10246" max="10246" width="9.28515625" style="608" customWidth="1"/>
    <col min="10247" max="10247" width="7.7109375" style="608" customWidth="1"/>
    <col min="10248" max="10248" width="8.7109375" style="608" customWidth="1"/>
    <col min="10249" max="10249" width="7.85546875" style="608" customWidth="1"/>
    <col min="10250" max="10250" width="9.7109375" style="608" customWidth="1"/>
    <col min="10251" max="10257" width="7.7109375" style="608" customWidth="1"/>
    <col min="10258" max="10496" width="11.42578125" style="608"/>
    <col min="10497" max="10497" width="7.5703125" style="608" customWidth="1"/>
    <col min="10498" max="10498" width="18.7109375" style="608" customWidth="1"/>
    <col min="10499" max="10499" width="13.5703125" style="608" customWidth="1"/>
    <col min="10500" max="10500" width="13.85546875" style="608" customWidth="1"/>
    <col min="10501" max="10501" width="46.85546875" style="608" customWidth="1"/>
    <col min="10502" max="10502" width="9.28515625" style="608" customWidth="1"/>
    <col min="10503" max="10503" width="7.7109375" style="608" customWidth="1"/>
    <col min="10504" max="10504" width="8.7109375" style="608" customWidth="1"/>
    <col min="10505" max="10505" width="7.85546875" style="608" customWidth="1"/>
    <col min="10506" max="10506" width="9.7109375" style="608" customWidth="1"/>
    <col min="10507" max="10513" width="7.7109375" style="608" customWidth="1"/>
    <col min="10514" max="10752" width="11.42578125" style="608"/>
    <col min="10753" max="10753" width="7.5703125" style="608" customWidth="1"/>
    <col min="10754" max="10754" width="18.7109375" style="608" customWidth="1"/>
    <col min="10755" max="10755" width="13.5703125" style="608" customWidth="1"/>
    <col min="10756" max="10756" width="13.85546875" style="608" customWidth="1"/>
    <col min="10757" max="10757" width="46.85546875" style="608" customWidth="1"/>
    <col min="10758" max="10758" width="9.28515625" style="608" customWidth="1"/>
    <col min="10759" max="10759" width="7.7109375" style="608" customWidth="1"/>
    <col min="10760" max="10760" width="8.7109375" style="608" customWidth="1"/>
    <col min="10761" max="10761" width="7.85546875" style="608" customWidth="1"/>
    <col min="10762" max="10762" width="9.7109375" style="608" customWidth="1"/>
    <col min="10763" max="10769" width="7.7109375" style="608" customWidth="1"/>
    <col min="10770" max="11008" width="11.42578125" style="608"/>
    <col min="11009" max="11009" width="7.5703125" style="608" customWidth="1"/>
    <col min="11010" max="11010" width="18.7109375" style="608" customWidth="1"/>
    <col min="11011" max="11011" width="13.5703125" style="608" customWidth="1"/>
    <col min="11012" max="11012" width="13.85546875" style="608" customWidth="1"/>
    <col min="11013" max="11013" width="46.85546875" style="608" customWidth="1"/>
    <col min="11014" max="11014" width="9.28515625" style="608" customWidth="1"/>
    <col min="11015" max="11015" width="7.7109375" style="608" customWidth="1"/>
    <col min="11016" max="11016" width="8.7109375" style="608" customWidth="1"/>
    <col min="11017" max="11017" width="7.85546875" style="608" customWidth="1"/>
    <col min="11018" max="11018" width="9.7109375" style="608" customWidth="1"/>
    <col min="11019" max="11025" width="7.7109375" style="608" customWidth="1"/>
    <col min="11026" max="11264" width="11.42578125" style="608"/>
    <col min="11265" max="11265" width="7.5703125" style="608" customWidth="1"/>
    <col min="11266" max="11266" width="18.7109375" style="608" customWidth="1"/>
    <col min="11267" max="11267" width="13.5703125" style="608" customWidth="1"/>
    <col min="11268" max="11268" width="13.85546875" style="608" customWidth="1"/>
    <col min="11269" max="11269" width="46.85546875" style="608" customWidth="1"/>
    <col min="11270" max="11270" width="9.28515625" style="608" customWidth="1"/>
    <col min="11271" max="11271" width="7.7109375" style="608" customWidth="1"/>
    <col min="11272" max="11272" width="8.7109375" style="608" customWidth="1"/>
    <col min="11273" max="11273" width="7.85546875" style="608" customWidth="1"/>
    <col min="11274" max="11274" width="9.7109375" style="608" customWidth="1"/>
    <col min="11275" max="11281" width="7.7109375" style="608" customWidth="1"/>
    <col min="11282" max="11520" width="11.42578125" style="608"/>
    <col min="11521" max="11521" width="7.5703125" style="608" customWidth="1"/>
    <col min="11522" max="11522" width="18.7109375" style="608" customWidth="1"/>
    <col min="11523" max="11523" width="13.5703125" style="608" customWidth="1"/>
    <col min="11524" max="11524" width="13.85546875" style="608" customWidth="1"/>
    <col min="11525" max="11525" width="46.85546875" style="608" customWidth="1"/>
    <col min="11526" max="11526" width="9.28515625" style="608" customWidth="1"/>
    <col min="11527" max="11527" width="7.7109375" style="608" customWidth="1"/>
    <col min="11528" max="11528" width="8.7109375" style="608" customWidth="1"/>
    <col min="11529" max="11529" width="7.85546875" style="608" customWidth="1"/>
    <col min="11530" max="11530" width="9.7109375" style="608" customWidth="1"/>
    <col min="11531" max="11537" width="7.7109375" style="608" customWidth="1"/>
    <col min="11538" max="11776" width="11.42578125" style="608"/>
    <col min="11777" max="11777" width="7.5703125" style="608" customWidth="1"/>
    <col min="11778" max="11778" width="18.7109375" style="608" customWidth="1"/>
    <col min="11779" max="11779" width="13.5703125" style="608" customWidth="1"/>
    <col min="11780" max="11780" width="13.85546875" style="608" customWidth="1"/>
    <col min="11781" max="11781" width="46.85546875" style="608" customWidth="1"/>
    <col min="11782" max="11782" width="9.28515625" style="608" customWidth="1"/>
    <col min="11783" max="11783" width="7.7109375" style="608" customWidth="1"/>
    <col min="11784" max="11784" width="8.7109375" style="608" customWidth="1"/>
    <col min="11785" max="11785" width="7.85546875" style="608" customWidth="1"/>
    <col min="11786" max="11786" width="9.7109375" style="608" customWidth="1"/>
    <col min="11787" max="11793" width="7.7109375" style="608" customWidth="1"/>
    <col min="11794" max="12032" width="11.42578125" style="608"/>
    <col min="12033" max="12033" width="7.5703125" style="608" customWidth="1"/>
    <col min="12034" max="12034" width="18.7109375" style="608" customWidth="1"/>
    <col min="12035" max="12035" width="13.5703125" style="608" customWidth="1"/>
    <col min="12036" max="12036" width="13.85546875" style="608" customWidth="1"/>
    <col min="12037" max="12037" width="46.85546875" style="608" customWidth="1"/>
    <col min="12038" max="12038" width="9.28515625" style="608" customWidth="1"/>
    <col min="12039" max="12039" width="7.7109375" style="608" customWidth="1"/>
    <col min="12040" max="12040" width="8.7109375" style="608" customWidth="1"/>
    <col min="12041" max="12041" width="7.85546875" style="608" customWidth="1"/>
    <col min="12042" max="12042" width="9.7109375" style="608" customWidth="1"/>
    <col min="12043" max="12049" width="7.7109375" style="608" customWidth="1"/>
    <col min="12050" max="12288" width="11.42578125" style="608"/>
    <col min="12289" max="12289" width="7.5703125" style="608" customWidth="1"/>
    <col min="12290" max="12290" width="18.7109375" style="608" customWidth="1"/>
    <col min="12291" max="12291" width="13.5703125" style="608" customWidth="1"/>
    <col min="12292" max="12292" width="13.85546875" style="608" customWidth="1"/>
    <col min="12293" max="12293" width="46.85546875" style="608" customWidth="1"/>
    <col min="12294" max="12294" width="9.28515625" style="608" customWidth="1"/>
    <col min="12295" max="12295" width="7.7109375" style="608" customWidth="1"/>
    <col min="12296" max="12296" width="8.7109375" style="608" customWidth="1"/>
    <col min="12297" max="12297" width="7.85546875" style="608" customWidth="1"/>
    <col min="12298" max="12298" width="9.7109375" style="608" customWidth="1"/>
    <col min="12299" max="12305" width="7.7109375" style="608" customWidth="1"/>
    <col min="12306" max="12544" width="11.42578125" style="608"/>
    <col min="12545" max="12545" width="7.5703125" style="608" customWidth="1"/>
    <col min="12546" max="12546" width="18.7109375" style="608" customWidth="1"/>
    <col min="12547" max="12547" width="13.5703125" style="608" customWidth="1"/>
    <col min="12548" max="12548" width="13.85546875" style="608" customWidth="1"/>
    <col min="12549" max="12549" width="46.85546875" style="608" customWidth="1"/>
    <col min="12550" max="12550" width="9.28515625" style="608" customWidth="1"/>
    <col min="12551" max="12551" width="7.7109375" style="608" customWidth="1"/>
    <col min="12552" max="12552" width="8.7109375" style="608" customWidth="1"/>
    <col min="12553" max="12553" width="7.85546875" style="608" customWidth="1"/>
    <col min="12554" max="12554" width="9.7109375" style="608" customWidth="1"/>
    <col min="12555" max="12561" width="7.7109375" style="608" customWidth="1"/>
    <col min="12562" max="12800" width="11.42578125" style="608"/>
    <col min="12801" max="12801" width="7.5703125" style="608" customWidth="1"/>
    <col min="12802" max="12802" width="18.7109375" style="608" customWidth="1"/>
    <col min="12803" max="12803" width="13.5703125" style="608" customWidth="1"/>
    <col min="12804" max="12804" width="13.85546875" style="608" customWidth="1"/>
    <col min="12805" max="12805" width="46.85546875" style="608" customWidth="1"/>
    <col min="12806" max="12806" width="9.28515625" style="608" customWidth="1"/>
    <col min="12807" max="12807" width="7.7109375" style="608" customWidth="1"/>
    <col min="12808" max="12808" width="8.7109375" style="608" customWidth="1"/>
    <col min="12809" max="12809" width="7.85546875" style="608" customWidth="1"/>
    <col min="12810" max="12810" width="9.7109375" style="608" customWidth="1"/>
    <col min="12811" max="12817" width="7.7109375" style="608" customWidth="1"/>
    <col min="12818" max="13056" width="11.42578125" style="608"/>
    <col min="13057" max="13057" width="7.5703125" style="608" customWidth="1"/>
    <col min="13058" max="13058" width="18.7109375" style="608" customWidth="1"/>
    <col min="13059" max="13059" width="13.5703125" style="608" customWidth="1"/>
    <col min="13060" max="13060" width="13.85546875" style="608" customWidth="1"/>
    <col min="13061" max="13061" width="46.85546875" style="608" customWidth="1"/>
    <col min="13062" max="13062" width="9.28515625" style="608" customWidth="1"/>
    <col min="13063" max="13063" width="7.7109375" style="608" customWidth="1"/>
    <col min="13064" max="13064" width="8.7109375" style="608" customWidth="1"/>
    <col min="13065" max="13065" width="7.85546875" style="608" customWidth="1"/>
    <col min="13066" max="13066" width="9.7109375" style="608" customWidth="1"/>
    <col min="13067" max="13073" width="7.7109375" style="608" customWidth="1"/>
    <col min="13074" max="13312" width="11.42578125" style="608"/>
    <col min="13313" max="13313" width="7.5703125" style="608" customWidth="1"/>
    <col min="13314" max="13314" width="18.7109375" style="608" customWidth="1"/>
    <col min="13315" max="13315" width="13.5703125" style="608" customWidth="1"/>
    <col min="13316" max="13316" width="13.85546875" style="608" customWidth="1"/>
    <col min="13317" max="13317" width="46.85546875" style="608" customWidth="1"/>
    <col min="13318" max="13318" width="9.28515625" style="608" customWidth="1"/>
    <col min="13319" max="13319" width="7.7109375" style="608" customWidth="1"/>
    <col min="13320" max="13320" width="8.7109375" style="608" customWidth="1"/>
    <col min="13321" max="13321" width="7.85546875" style="608" customWidth="1"/>
    <col min="13322" max="13322" width="9.7109375" style="608" customWidth="1"/>
    <col min="13323" max="13329" width="7.7109375" style="608" customWidth="1"/>
    <col min="13330" max="13568" width="11.42578125" style="608"/>
    <col min="13569" max="13569" width="7.5703125" style="608" customWidth="1"/>
    <col min="13570" max="13570" width="18.7109375" style="608" customWidth="1"/>
    <col min="13571" max="13571" width="13.5703125" style="608" customWidth="1"/>
    <col min="13572" max="13572" width="13.85546875" style="608" customWidth="1"/>
    <col min="13573" max="13573" width="46.85546875" style="608" customWidth="1"/>
    <col min="13574" max="13574" width="9.28515625" style="608" customWidth="1"/>
    <col min="13575" max="13575" width="7.7109375" style="608" customWidth="1"/>
    <col min="13576" max="13576" width="8.7109375" style="608" customWidth="1"/>
    <col min="13577" max="13577" width="7.85546875" style="608" customWidth="1"/>
    <col min="13578" max="13578" width="9.7109375" style="608" customWidth="1"/>
    <col min="13579" max="13585" width="7.7109375" style="608" customWidth="1"/>
    <col min="13586" max="13824" width="11.42578125" style="608"/>
    <col min="13825" max="13825" width="7.5703125" style="608" customWidth="1"/>
    <col min="13826" max="13826" width="18.7109375" style="608" customWidth="1"/>
    <col min="13827" max="13827" width="13.5703125" style="608" customWidth="1"/>
    <col min="13828" max="13828" width="13.85546875" style="608" customWidth="1"/>
    <col min="13829" max="13829" width="46.85546875" style="608" customWidth="1"/>
    <col min="13830" max="13830" width="9.28515625" style="608" customWidth="1"/>
    <col min="13831" max="13831" width="7.7109375" style="608" customWidth="1"/>
    <col min="13832" max="13832" width="8.7109375" style="608" customWidth="1"/>
    <col min="13833" max="13833" width="7.85546875" style="608" customWidth="1"/>
    <col min="13834" max="13834" width="9.7109375" style="608" customWidth="1"/>
    <col min="13835" max="13841" width="7.7109375" style="608" customWidth="1"/>
    <col min="13842" max="14080" width="11.42578125" style="608"/>
    <col min="14081" max="14081" width="7.5703125" style="608" customWidth="1"/>
    <col min="14082" max="14082" width="18.7109375" style="608" customWidth="1"/>
    <col min="14083" max="14083" width="13.5703125" style="608" customWidth="1"/>
    <col min="14084" max="14084" width="13.85546875" style="608" customWidth="1"/>
    <col min="14085" max="14085" width="46.85546875" style="608" customWidth="1"/>
    <col min="14086" max="14086" width="9.28515625" style="608" customWidth="1"/>
    <col min="14087" max="14087" width="7.7109375" style="608" customWidth="1"/>
    <col min="14088" max="14088" width="8.7109375" style="608" customWidth="1"/>
    <col min="14089" max="14089" width="7.85546875" style="608" customWidth="1"/>
    <col min="14090" max="14090" width="9.7109375" style="608" customWidth="1"/>
    <col min="14091" max="14097" width="7.7109375" style="608" customWidth="1"/>
    <col min="14098" max="14336" width="11.42578125" style="608"/>
    <col min="14337" max="14337" width="7.5703125" style="608" customWidth="1"/>
    <col min="14338" max="14338" width="18.7109375" style="608" customWidth="1"/>
    <col min="14339" max="14339" width="13.5703125" style="608" customWidth="1"/>
    <col min="14340" max="14340" width="13.85546875" style="608" customWidth="1"/>
    <col min="14341" max="14341" width="46.85546875" style="608" customWidth="1"/>
    <col min="14342" max="14342" width="9.28515625" style="608" customWidth="1"/>
    <col min="14343" max="14343" width="7.7109375" style="608" customWidth="1"/>
    <col min="14344" max="14344" width="8.7109375" style="608" customWidth="1"/>
    <col min="14345" max="14345" width="7.85546875" style="608" customWidth="1"/>
    <col min="14346" max="14346" width="9.7109375" style="608" customWidth="1"/>
    <col min="14347" max="14353" width="7.7109375" style="608" customWidth="1"/>
    <col min="14354" max="14592" width="11.42578125" style="608"/>
    <col min="14593" max="14593" width="7.5703125" style="608" customWidth="1"/>
    <col min="14594" max="14594" width="18.7109375" style="608" customWidth="1"/>
    <col min="14595" max="14595" width="13.5703125" style="608" customWidth="1"/>
    <col min="14596" max="14596" width="13.85546875" style="608" customWidth="1"/>
    <col min="14597" max="14597" width="46.85546875" style="608" customWidth="1"/>
    <col min="14598" max="14598" width="9.28515625" style="608" customWidth="1"/>
    <col min="14599" max="14599" width="7.7109375" style="608" customWidth="1"/>
    <col min="14600" max="14600" width="8.7109375" style="608" customWidth="1"/>
    <col min="14601" max="14601" width="7.85546875" style="608" customWidth="1"/>
    <col min="14602" max="14602" width="9.7109375" style="608" customWidth="1"/>
    <col min="14603" max="14609" width="7.7109375" style="608" customWidth="1"/>
    <col min="14610" max="14848" width="11.42578125" style="608"/>
    <col min="14849" max="14849" width="7.5703125" style="608" customWidth="1"/>
    <col min="14850" max="14850" width="18.7109375" style="608" customWidth="1"/>
    <col min="14851" max="14851" width="13.5703125" style="608" customWidth="1"/>
    <col min="14852" max="14852" width="13.85546875" style="608" customWidth="1"/>
    <col min="14853" max="14853" width="46.85546875" style="608" customWidth="1"/>
    <col min="14854" max="14854" width="9.28515625" style="608" customWidth="1"/>
    <col min="14855" max="14855" width="7.7109375" style="608" customWidth="1"/>
    <col min="14856" max="14856" width="8.7109375" style="608" customWidth="1"/>
    <col min="14857" max="14857" width="7.85546875" style="608" customWidth="1"/>
    <col min="14858" max="14858" width="9.7109375" style="608" customWidth="1"/>
    <col min="14859" max="14865" width="7.7109375" style="608" customWidth="1"/>
    <col min="14866" max="15104" width="11.42578125" style="608"/>
    <col min="15105" max="15105" width="7.5703125" style="608" customWidth="1"/>
    <col min="15106" max="15106" width="18.7109375" style="608" customWidth="1"/>
    <col min="15107" max="15107" width="13.5703125" style="608" customWidth="1"/>
    <col min="15108" max="15108" width="13.85546875" style="608" customWidth="1"/>
    <col min="15109" max="15109" width="46.85546875" style="608" customWidth="1"/>
    <col min="15110" max="15110" width="9.28515625" style="608" customWidth="1"/>
    <col min="15111" max="15111" width="7.7109375" style="608" customWidth="1"/>
    <col min="15112" max="15112" width="8.7109375" style="608" customWidth="1"/>
    <col min="15113" max="15113" width="7.85546875" style="608" customWidth="1"/>
    <col min="15114" max="15114" width="9.7109375" style="608" customWidth="1"/>
    <col min="15115" max="15121" width="7.7109375" style="608" customWidth="1"/>
    <col min="15122" max="15360" width="11.42578125" style="608"/>
    <col min="15361" max="15361" width="7.5703125" style="608" customWidth="1"/>
    <col min="15362" max="15362" width="18.7109375" style="608" customWidth="1"/>
    <col min="15363" max="15363" width="13.5703125" style="608" customWidth="1"/>
    <col min="15364" max="15364" width="13.85546875" style="608" customWidth="1"/>
    <col min="15365" max="15365" width="46.85546875" style="608" customWidth="1"/>
    <col min="15366" max="15366" width="9.28515625" style="608" customWidth="1"/>
    <col min="15367" max="15367" width="7.7109375" style="608" customWidth="1"/>
    <col min="15368" max="15368" width="8.7109375" style="608" customWidth="1"/>
    <col min="15369" max="15369" width="7.85546875" style="608" customWidth="1"/>
    <col min="15370" max="15370" width="9.7109375" style="608" customWidth="1"/>
    <col min="15371" max="15377" width="7.7109375" style="608" customWidth="1"/>
    <col min="15378" max="15616" width="11.42578125" style="608"/>
    <col min="15617" max="15617" width="7.5703125" style="608" customWidth="1"/>
    <col min="15618" max="15618" width="18.7109375" style="608" customWidth="1"/>
    <col min="15619" max="15619" width="13.5703125" style="608" customWidth="1"/>
    <col min="15620" max="15620" width="13.85546875" style="608" customWidth="1"/>
    <col min="15621" max="15621" width="46.85546875" style="608" customWidth="1"/>
    <col min="15622" max="15622" width="9.28515625" style="608" customWidth="1"/>
    <col min="15623" max="15623" width="7.7109375" style="608" customWidth="1"/>
    <col min="15624" max="15624" width="8.7109375" style="608" customWidth="1"/>
    <col min="15625" max="15625" width="7.85546875" style="608" customWidth="1"/>
    <col min="15626" max="15626" width="9.7109375" style="608" customWidth="1"/>
    <col min="15627" max="15633" width="7.7109375" style="608" customWidth="1"/>
    <col min="15634" max="15872" width="11.42578125" style="608"/>
    <col min="15873" max="15873" width="7.5703125" style="608" customWidth="1"/>
    <col min="15874" max="15874" width="18.7109375" style="608" customWidth="1"/>
    <col min="15875" max="15875" width="13.5703125" style="608" customWidth="1"/>
    <col min="15876" max="15876" width="13.85546875" style="608" customWidth="1"/>
    <col min="15877" max="15877" width="46.85546875" style="608" customWidth="1"/>
    <col min="15878" max="15878" width="9.28515625" style="608" customWidth="1"/>
    <col min="15879" max="15879" width="7.7109375" style="608" customWidth="1"/>
    <col min="15880" max="15880" width="8.7109375" style="608" customWidth="1"/>
    <col min="15881" max="15881" width="7.85546875" style="608" customWidth="1"/>
    <col min="15882" max="15882" width="9.7109375" style="608" customWidth="1"/>
    <col min="15883" max="15889" width="7.7109375" style="608" customWidth="1"/>
    <col min="15890" max="16128" width="11.42578125" style="608"/>
    <col min="16129" max="16129" width="7.5703125" style="608" customWidth="1"/>
    <col min="16130" max="16130" width="18.7109375" style="608" customWidth="1"/>
    <col min="16131" max="16131" width="13.5703125" style="608" customWidth="1"/>
    <col min="16132" max="16132" width="13.85546875" style="608" customWidth="1"/>
    <col min="16133" max="16133" width="46.85546875" style="608" customWidth="1"/>
    <col min="16134" max="16134" width="9.28515625" style="608" customWidth="1"/>
    <col min="16135" max="16135" width="7.7109375" style="608" customWidth="1"/>
    <col min="16136" max="16136" width="8.7109375" style="608" customWidth="1"/>
    <col min="16137" max="16137" width="7.85546875" style="608" customWidth="1"/>
    <col min="16138" max="16138" width="9.7109375" style="608" customWidth="1"/>
    <col min="16139" max="16145" width="7.7109375" style="608" customWidth="1"/>
    <col min="16146" max="16384" width="11.42578125" style="608"/>
  </cols>
  <sheetData>
    <row r="1" spans="1:18" ht="60.75" customHeight="1" thickBot="1" x14ac:dyDescent="0.25">
      <c r="A1" s="607"/>
      <c r="B1" s="365"/>
      <c r="C1" s="365"/>
      <c r="D1" s="365"/>
      <c r="E1" s="365"/>
      <c r="F1" s="12"/>
      <c r="G1" s="229"/>
      <c r="H1" s="229"/>
      <c r="I1" s="229"/>
      <c r="J1" s="365"/>
      <c r="K1" s="365"/>
      <c r="M1" s="607"/>
      <c r="N1" s="607"/>
    </row>
    <row r="2" spans="1:18" ht="17.25" thickTop="1" thickBot="1" x14ac:dyDescent="0.3">
      <c r="A2" s="607"/>
      <c r="B2" s="12"/>
      <c r="C2" s="609"/>
      <c r="D2" s="609"/>
      <c r="E2" s="609"/>
      <c r="F2" s="609"/>
      <c r="G2" s="365"/>
      <c r="H2" s="76" t="s">
        <v>16</v>
      </c>
      <c r="I2" s="77"/>
      <c r="J2" s="81"/>
      <c r="K2" s="609"/>
      <c r="L2" s="607"/>
      <c r="M2" s="607"/>
      <c r="N2" s="607"/>
    </row>
    <row r="3" spans="1:18" ht="17.25" thickTop="1" thickBot="1" x14ac:dyDescent="0.3">
      <c r="A3" s="607"/>
      <c r="B3" s="609"/>
      <c r="C3" s="609"/>
      <c r="D3" s="12"/>
      <c r="E3" s="12"/>
      <c r="F3" s="12"/>
      <c r="G3" s="365"/>
      <c r="H3" s="78" t="s">
        <v>17</v>
      </c>
      <c r="I3" s="610"/>
      <c r="J3" s="81" t="s">
        <v>278</v>
      </c>
      <c r="K3" s="609"/>
      <c r="L3" s="607"/>
      <c r="M3" s="611"/>
      <c r="N3" s="611"/>
    </row>
    <row r="4" spans="1:18" ht="12" customHeight="1" thickTop="1" thickBot="1" x14ac:dyDescent="0.25">
      <c r="A4" s="607"/>
      <c r="B4" s="609"/>
      <c r="C4" s="609"/>
      <c r="D4" s="609"/>
      <c r="E4" s="612"/>
      <c r="F4" s="613"/>
      <c r="G4" s="612"/>
      <c r="H4" s="612"/>
      <c r="I4" s="612"/>
      <c r="J4" s="612"/>
      <c r="K4" s="612"/>
      <c r="L4" s="611"/>
      <c r="M4" s="611"/>
      <c r="N4" s="611"/>
      <c r="O4" s="614"/>
      <c r="P4" s="614"/>
      <c r="Q4" s="614"/>
      <c r="R4" s="614"/>
    </row>
    <row r="5" spans="1:18" ht="17.25" thickTop="1" thickBot="1" x14ac:dyDescent="0.3">
      <c r="A5" s="607"/>
      <c r="B5" s="76" t="s">
        <v>211</v>
      </c>
      <c r="C5" s="781" t="s">
        <v>324</v>
      </c>
      <c r="D5" s="782"/>
      <c r="E5" s="782"/>
      <c r="F5" s="782"/>
      <c r="G5" s="782"/>
      <c r="H5" s="783"/>
      <c r="I5" s="365"/>
      <c r="J5" s="365"/>
      <c r="K5" s="365"/>
      <c r="L5" s="57"/>
      <c r="M5" s="611"/>
      <c r="N5" s="607"/>
    </row>
    <row r="6" spans="1:18" ht="21" customHeight="1" thickTop="1" thickBot="1" x14ac:dyDescent="0.3">
      <c r="A6" s="607"/>
      <c r="B6" s="76" t="s">
        <v>18</v>
      </c>
      <c r="C6" s="781" t="s">
        <v>325</v>
      </c>
      <c r="D6" s="782"/>
      <c r="E6" s="782"/>
      <c r="F6" s="782"/>
      <c r="G6" s="782"/>
      <c r="H6" s="783"/>
      <c r="I6" s="365"/>
      <c r="J6" s="365"/>
      <c r="K6" s="365"/>
      <c r="L6" s="57"/>
      <c r="M6" s="58"/>
      <c r="N6" s="611"/>
      <c r="O6" s="614"/>
      <c r="P6" s="614"/>
      <c r="Q6" s="614"/>
    </row>
    <row r="7" spans="1:18" ht="19.5" customHeight="1" thickTop="1" thickBot="1" x14ac:dyDescent="0.3">
      <c r="A7" s="607"/>
      <c r="B7" s="80" t="s">
        <v>19</v>
      </c>
      <c r="C7" s="784" t="s">
        <v>326</v>
      </c>
      <c r="D7" s="785"/>
      <c r="E7" s="82"/>
      <c r="F7" s="83"/>
      <c r="G7" s="83"/>
      <c r="H7" s="82"/>
      <c r="I7" s="365"/>
      <c r="J7" s="365"/>
      <c r="K7" s="365"/>
      <c r="L7" s="58"/>
      <c r="M7" s="607"/>
      <c r="N7" s="607"/>
    </row>
    <row r="8" spans="1:18" ht="6.75" customHeight="1" thickTop="1" thickBot="1" x14ac:dyDescent="0.25">
      <c r="B8" s="609"/>
      <c r="C8" s="609"/>
      <c r="D8" s="609"/>
      <c r="E8" s="609"/>
      <c r="F8" s="609"/>
      <c r="G8" s="609"/>
      <c r="H8" s="615"/>
      <c r="I8" s="609"/>
      <c r="J8" s="609"/>
      <c r="K8" s="609"/>
      <c r="L8" s="607"/>
    </row>
    <row r="9" spans="1:18" ht="14.25" customHeight="1" thickTop="1" thickBot="1" x14ac:dyDescent="0.25">
      <c r="B9" s="365"/>
      <c r="C9" s="786" t="s">
        <v>63</v>
      </c>
      <c r="D9" s="786"/>
      <c r="E9" s="786"/>
      <c r="F9" s="787" t="s">
        <v>32</v>
      </c>
      <c r="G9" s="788"/>
      <c r="H9" s="787" t="s">
        <v>0</v>
      </c>
      <c r="I9" s="788"/>
      <c r="J9" s="365"/>
      <c r="K9" s="365"/>
    </row>
    <row r="10" spans="1:18" ht="14.25" customHeight="1" thickTop="1" thickBot="1" x14ac:dyDescent="0.25">
      <c r="B10" s="365"/>
      <c r="C10" s="786"/>
      <c r="D10" s="786"/>
      <c r="E10" s="786"/>
      <c r="F10" s="789">
        <v>970</v>
      </c>
      <c r="G10" s="789"/>
      <c r="H10" s="790">
        <f>SUM(F10:G11)</f>
        <v>970</v>
      </c>
      <c r="I10" s="790"/>
      <c r="J10" s="365"/>
      <c r="K10" s="365"/>
    </row>
    <row r="11" spans="1:18" ht="14.25" customHeight="1" thickTop="1" thickBot="1" x14ac:dyDescent="0.25">
      <c r="B11" s="365"/>
      <c r="C11" s="786"/>
      <c r="D11" s="786"/>
      <c r="E11" s="786"/>
      <c r="F11" s="789"/>
      <c r="G11" s="789"/>
      <c r="H11" s="790"/>
      <c r="I11" s="790"/>
      <c r="J11" s="365"/>
      <c r="K11" s="365"/>
    </row>
    <row r="12" spans="1:18" ht="4.5" customHeight="1" thickTop="1" thickBot="1" x14ac:dyDescent="0.25">
      <c r="B12" s="365"/>
      <c r="C12" s="616"/>
      <c r="D12" s="616"/>
      <c r="E12" s="616"/>
      <c r="F12" s="616"/>
      <c r="G12" s="616"/>
      <c r="H12" s="616"/>
      <c r="I12" s="616"/>
      <c r="J12" s="616"/>
      <c r="K12" s="616"/>
      <c r="L12" s="617"/>
    </row>
    <row r="13" spans="1:18" ht="12.75" customHeight="1" thickTop="1" thickBot="1" x14ac:dyDescent="0.25">
      <c r="B13" s="365"/>
      <c r="C13" s="760" t="s">
        <v>64</v>
      </c>
      <c r="D13" s="761"/>
      <c r="E13" s="761"/>
      <c r="F13" s="761"/>
      <c r="G13" s="762"/>
      <c r="H13" s="769" t="s">
        <v>0</v>
      </c>
      <c r="I13" s="770"/>
      <c r="J13" s="771" t="s">
        <v>12</v>
      </c>
      <c r="K13" s="772"/>
    </row>
    <row r="14" spans="1:18" ht="12.75" customHeight="1" thickTop="1" thickBot="1" x14ac:dyDescent="0.25">
      <c r="B14" s="365"/>
      <c r="C14" s="763"/>
      <c r="D14" s="764"/>
      <c r="E14" s="764"/>
      <c r="F14" s="764"/>
      <c r="G14" s="765"/>
      <c r="H14" s="744" t="s">
        <v>1</v>
      </c>
      <c r="I14" s="744" t="s">
        <v>2</v>
      </c>
      <c r="J14" s="773"/>
      <c r="K14" s="774"/>
    </row>
    <row r="15" spans="1:18" ht="14.1" customHeight="1" thickTop="1" thickBot="1" x14ac:dyDescent="0.25">
      <c r="B15" s="365"/>
      <c r="C15" s="766"/>
      <c r="D15" s="767"/>
      <c r="E15" s="767"/>
      <c r="F15" s="767"/>
      <c r="G15" s="768"/>
      <c r="H15" s="743">
        <f>SUM(H16:H17)</f>
        <v>41</v>
      </c>
      <c r="I15" s="743">
        <f>SUM(I16:I17)</f>
        <v>3</v>
      </c>
      <c r="J15" s="775">
        <f>H15+I15</f>
        <v>44</v>
      </c>
      <c r="K15" s="775"/>
      <c r="M15" s="608" t="s">
        <v>9</v>
      </c>
    </row>
    <row r="16" spans="1:18" ht="14.1" customHeight="1" thickTop="1" thickBot="1" x14ac:dyDescent="0.25">
      <c r="B16" s="365"/>
      <c r="C16" s="776" t="s">
        <v>15</v>
      </c>
      <c r="D16" s="777"/>
      <c r="E16" s="777"/>
      <c r="F16" s="777"/>
      <c r="G16" s="778"/>
      <c r="H16" s="84">
        <f>([2]ABRIL!H16+[2]MAYO!H16+[2]JUNIO!H16)</f>
        <v>40</v>
      </c>
      <c r="I16" s="84">
        <f>([2]ABRIL!I16+[2]MAYO!I16+[2]JUNIO!I16)</f>
        <v>3</v>
      </c>
      <c r="J16" s="779">
        <f>(H16+I16)</f>
        <v>43</v>
      </c>
      <c r="K16" s="780"/>
    </row>
    <row r="17" spans="2:15" ht="14.1" customHeight="1" thickTop="1" thickBot="1" x14ac:dyDescent="0.25">
      <c r="B17" s="365"/>
      <c r="C17" s="776" t="s">
        <v>212</v>
      </c>
      <c r="D17" s="777"/>
      <c r="E17" s="777"/>
      <c r="F17" s="777"/>
      <c r="G17" s="777"/>
      <c r="H17" s="84">
        <f>([2]ABRIL!H17+[2]MAYO!H17+[2]JUNIO!H17)</f>
        <v>1</v>
      </c>
      <c r="I17" s="84">
        <f>([2]ABRIL!I17+[2]MAYO!I17+[2]JUNIO!I17)</f>
        <v>0</v>
      </c>
      <c r="J17" s="807">
        <f>(H17+I17)</f>
        <v>1</v>
      </c>
      <c r="K17" s="807"/>
    </row>
    <row r="18" spans="2:15" ht="12.75" customHeight="1" thickTop="1" thickBot="1" x14ac:dyDescent="0.25">
      <c r="B18" s="365"/>
      <c r="C18" s="136" t="s">
        <v>9</v>
      </c>
      <c r="D18" s="135"/>
      <c r="E18" s="134"/>
      <c r="F18" s="618"/>
      <c r="G18" s="618"/>
      <c r="H18" s="618"/>
      <c r="I18" s="619"/>
      <c r="J18" s="620"/>
      <c r="K18" s="365"/>
    </row>
    <row r="19" spans="2:15" ht="18" customHeight="1" thickTop="1" thickBot="1" x14ac:dyDescent="0.25">
      <c r="B19" s="365"/>
      <c r="C19" s="89"/>
      <c r="D19" s="90"/>
      <c r="E19" s="90"/>
      <c r="F19" s="787" t="s">
        <v>62</v>
      </c>
      <c r="G19" s="787"/>
      <c r="H19" s="787"/>
      <c r="I19" s="769"/>
      <c r="J19" s="744" t="s">
        <v>0</v>
      </c>
      <c r="K19" s="365"/>
    </row>
    <row r="20" spans="2:15" ht="20.100000000000001" customHeight="1" thickTop="1" thickBot="1" x14ac:dyDescent="0.25">
      <c r="B20" s="365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621"/>
      <c r="K20" s="365"/>
    </row>
    <row r="21" spans="2:15" ht="18" customHeight="1" thickTop="1" thickBot="1" x14ac:dyDescent="0.25">
      <c r="B21" s="365"/>
      <c r="C21" s="93"/>
      <c r="D21" s="94"/>
      <c r="E21" s="94"/>
      <c r="F21" s="808">
        <f>(J23+J28+J35+J38+J59+J60+J61+J63)</f>
        <v>46</v>
      </c>
      <c r="G21" s="808"/>
      <c r="H21" s="808"/>
      <c r="I21" s="809"/>
      <c r="J21" s="810">
        <f>(J23+J28+J34+J38+J43+J55+J70+J72+J78)</f>
        <v>98</v>
      </c>
      <c r="K21" s="365"/>
    </row>
    <row r="22" spans="2:15" ht="15.75" thickTop="1" thickBot="1" x14ac:dyDescent="0.25">
      <c r="B22" s="365"/>
      <c r="C22" s="622"/>
      <c r="D22" s="96"/>
      <c r="E22" s="96"/>
      <c r="F22" s="97">
        <f>(F23+F28+F34+F38+F43+F55+F70+F72+F77+F78)</f>
        <v>91</v>
      </c>
      <c r="G22" s="97">
        <f>(G23+G28+G34+G38+G43+G55+G70+G72+G77+G78)</f>
        <v>6</v>
      </c>
      <c r="H22" s="97">
        <f>(H23+H28+H34+H38+H43+H55+H70+H72+H77+H78)</f>
        <v>1</v>
      </c>
      <c r="I22" s="97">
        <f>(I23+I28+I34+I38+I43+I55+I70+I72+I77+I78)</f>
        <v>0</v>
      </c>
      <c r="J22" s="810"/>
      <c r="K22" s="365"/>
    </row>
    <row r="23" spans="2:15" ht="17.25" thickTop="1" thickBot="1" x14ac:dyDescent="0.3">
      <c r="B23" s="365"/>
      <c r="C23" s="623"/>
      <c r="D23" s="811" t="s">
        <v>66</v>
      </c>
      <c r="E23" s="812"/>
      <c r="F23" s="98">
        <f>SUM(F24:F27)</f>
        <v>1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1</v>
      </c>
      <c r="K23" s="365"/>
    </row>
    <row r="24" spans="2:15" ht="14.25" thickTop="1" thickBot="1" x14ac:dyDescent="0.25">
      <c r="B24" s="365"/>
      <c r="C24" s="623"/>
      <c r="D24" s="624"/>
      <c r="E24" s="625" t="s">
        <v>37</v>
      </c>
      <c r="F24" s="626">
        <f>([2]ABRIL!F24)</f>
        <v>0</v>
      </c>
      <c r="G24" s="626">
        <f>([2]ABRIL!G24)</f>
        <v>0</v>
      </c>
      <c r="H24" s="626">
        <f>([2]ABRIL!H24)</f>
        <v>0</v>
      </c>
      <c r="I24" s="626">
        <f>([2]ABRIL!I24)</f>
        <v>0</v>
      </c>
      <c r="J24" s="627">
        <f t="shared" si="0"/>
        <v>0</v>
      </c>
      <c r="K24" s="365"/>
    </row>
    <row r="25" spans="2:15" ht="14.25" thickTop="1" thickBot="1" x14ac:dyDescent="0.25">
      <c r="B25" s="365"/>
      <c r="C25" s="623"/>
      <c r="D25" s="624"/>
      <c r="E25" s="625" t="s">
        <v>24</v>
      </c>
      <c r="F25" s="626">
        <f>([2]ABRIL!F25)</f>
        <v>0</v>
      </c>
      <c r="G25" s="626">
        <f>([2]ABRIL!G25)</f>
        <v>0</v>
      </c>
      <c r="H25" s="626">
        <f>([2]ABRIL!H25)</f>
        <v>0</v>
      </c>
      <c r="I25" s="626">
        <f>([2]ABRIL!I25)</f>
        <v>0</v>
      </c>
      <c r="J25" s="627">
        <f t="shared" si="0"/>
        <v>0</v>
      </c>
      <c r="K25" s="365"/>
    </row>
    <row r="26" spans="2:15" ht="14.25" thickTop="1" thickBot="1" x14ac:dyDescent="0.25">
      <c r="B26" s="365"/>
      <c r="C26" s="623"/>
      <c r="D26" s="624"/>
      <c r="E26" s="625" t="s">
        <v>25</v>
      </c>
      <c r="F26" s="626">
        <f>([2]ABRIL!F26)</f>
        <v>0</v>
      </c>
      <c r="G26" s="626">
        <f>([2]ABRIL!G26)</f>
        <v>0</v>
      </c>
      <c r="H26" s="626">
        <f>([2]ABRIL!H26)</f>
        <v>0</v>
      </c>
      <c r="I26" s="626">
        <f>([2]ABRIL!I26)</f>
        <v>0</v>
      </c>
      <c r="J26" s="627">
        <f t="shared" si="0"/>
        <v>0</v>
      </c>
      <c r="K26" s="365"/>
    </row>
    <row r="27" spans="2:15" ht="14.25" thickTop="1" thickBot="1" x14ac:dyDescent="0.25">
      <c r="B27" s="365"/>
      <c r="C27" s="623"/>
      <c r="D27" s="624"/>
      <c r="E27" s="625" t="s">
        <v>7</v>
      </c>
      <c r="F27" s="626">
        <f>([2]ABRIL!F27)</f>
        <v>1</v>
      </c>
      <c r="G27" s="626">
        <f>([2]ABRIL!G27)</f>
        <v>0</v>
      </c>
      <c r="H27" s="626">
        <f>([2]ABRIL!H27)</f>
        <v>0</v>
      </c>
      <c r="I27" s="626">
        <f>([2]ABRIL!I27)</f>
        <v>0</v>
      </c>
      <c r="J27" s="627">
        <f t="shared" si="0"/>
        <v>1</v>
      </c>
      <c r="K27" s="365"/>
    </row>
    <row r="28" spans="2:15" ht="17.25" thickTop="1" thickBot="1" x14ac:dyDescent="0.3">
      <c r="B28" s="365"/>
      <c r="C28" s="623"/>
      <c r="D28" s="749" t="s">
        <v>20</v>
      </c>
      <c r="E28" s="101"/>
      <c r="F28" s="46">
        <f>SUM(F29:F33)</f>
        <v>40</v>
      </c>
      <c r="G28" s="46">
        <f>SUM(G29:G33)</f>
        <v>0</v>
      </c>
      <c r="H28" s="46">
        <f>SUM(H29:H33)</f>
        <v>0</v>
      </c>
      <c r="I28" s="46">
        <f>SUM(I29:I33)</f>
        <v>0</v>
      </c>
      <c r="J28" s="102">
        <f t="shared" si="0"/>
        <v>40</v>
      </c>
      <c r="K28" s="365"/>
      <c r="O28" s="628"/>
    </row>
    <row r="29" spans="2:15" ht="14.25" thickTop="1" thickBot="1" x14ac:dyDescent="0.25">
      <c r="B29" s="365"/>
      <c r="C29" s="623"/>
      <c r="D29" s="624"/>
      <c r="E29" s="625" t="s">
        <v>54</v>
      </c>
      <c r="F29" s="626">
        <f>([2]ABRIL!F29+[2]MAYO!F29+[2]JUNIO!F29)</f>
        <v>0</v>
      </c>
      <c r="G29" s="626">
        <f>([2]ABRIL!G29+[2]MAYO!G29+[2]JUNIO!G29)</f>
        <v>0</v>
      </c>
      <c r="H29" s="626">
        <f>([2]ABRIL!H29+[2]MAYO!H29+[2]JUNIO!H29)</f>
        <v>0</v>
      </c>
      <c r="I29" s="626">
        <f>([2]ABRIL!I29+[2]MAYO!I29+[2]JUNIO!I29)</f>
        <v>0</v>
      </c>
      <c r="J29" s="627">
        <f t="shared" si="0"/>
        <v>0</v>
      </c>
      <c r="K29" s="365"/>
    </row>
    <row r="30" spans="2:15" ht="14.25" thickTop="1" thickBot="1" x14ac:dyDescent="0.25">
      <c r="B30" s="365"/>
      <c r="C30" s="623"/>
      <c r="D30" s="624"/>
      <c r="E30" s="625" t="s">
        <v>26</v>
      </c>
      <c r="F30" s="626">
        <f>([2]ABRIL!F30+[2]MAYO!F30+[2]JUNIO!F30)</f>
        <v>40</v>
      </c>
      <c r="G30" s="626">
        <f>([2]ABRIL!G30+[2]MAYO!G30+[2]JUNIO!G30)</f>
        <v>0</v>
      </c>
      <c r="H30" s="626">
        <f>([2]ABRIL!H30+[2]MAYO!H30+[2]JUNIO!H30)</f>
        <v>0</v>
      </c>
      <c r="I30" s="626">
        <f>([2]ABRIL!I30+[2]MAYO!I30+[2]JUNIO!I30)</f>
        <v>0</v>
      </c>
      <c r="J30" s="627">
        <f t="shared" si="0"/>
        <v>40</v>
      </c>
      <c r="K30" s="365"/>
    </row>
    <row r="31" spans="2:15" ht="14.25" thickTop="1" thickBot="1" x14ac:dyDescent="0.25">
      <c r="B31" s="365"/>
      <c r="C31" s="623"/>
      <c r="D31" s="624"/>
      <c r="E31" s="625" t="s">
        <v>173</v>
      </c>
      <c r="F31" s="626">
        <f>([2]ABRIL!F31+[2]MAYO!F31+[2]JUNIO!F31)</f>
        <v>0</v>
      </c>
      <c r="G31" s="626">
        <f>([2]ABRIL!G31+[2]MAYO!G31+[2]JUNIO!G31)</f>
        <v>0</v>
      </c>
      <c r="H31" s="626">
        <f>([2]ABRIL!H31+[2]MAYO!H31+[2]JUNIO!H31)</f>
        <v>0</v>
      </c>
      <c r="I31" s="626">
        <f>([2]ABRIL!I31+[2]MAYO!I31+[2]JUNIO!I31)</f>
        <v>0</v>
      </c>
      <c r="J31" s="627">
        <f t="shared" si="0"/>
        <v>0</v>
      </c>
      <c r="K31" s="365"/>
    </row>
    <row r="32" spans="2:15" ht="14.25" thickTop="1" thickBot="1" x14ac:dyDescent="0.25">
      <c r="B32" s="365"/>
      <c r="C32" s="623"/>
      <c r="D32" s="624"/>
      <c r="E32" s="625" t="s">
        <v>56</v>
      </c>
      <c r="F32" s="626">
        <f>([2]ABRIL!F32+[2]MAYO!F32+[2]JUNIO!F32)</f>
        <v>0</v>
      </c>
      <c r="G32" s="626">
        <f>([2]ABRIL!G32+[2]MAYO!G32+[2]JUNIO!G32)</f>
        <v>0</v>
      </c>
      <c r="H32" s="626">
        <f>([2]ABRIL!H32+[2]MAYO!H32+[2]JUNIO!H32)</f>
        <v>0</v>
      </c>
      <c r="I32" s="626">
        <f>([2]ABRIL!I32+[2]MAYO!I32+[2]JUNIO!I32)</f>
        <v>0</v>
      </c>
      <c r="J32" s="627">
        <f t="shared" si="0"/>
        <v>0</v>
      </c>
      <c r="K32" s="365"/>
    </row>
    <row r="33" spans="2:11" ht="14.25" thickTop="1" thickBot="1" x14ac:dyDescent="0.25">
      <c r="B33" s="365"/>
      <c r="C33" s="623"/>
      <c r="D33" s="624"/>
      <c r="E33" s="625" t="s">
        <v>57</v>
      </c>
      <c r="F33" s="626">
        <f>([2]ABRIL!F33+[2]MAYO!F33+[2]JUNIO!F33)</f>
        <v>0</v>
      </c>
      <c r="G33" s="626">
        <f>([2]ABRIL!G33+[2]MAYO!G33+[2]JUNIO!G33)</f>
        <v>0</v>
      </c>
      <c r="H33" s="626">
        <f>([2]ABRIL!H33+[2]MAYO!H33+[2]JUNIO!H33)</f>
        <v>0</v>
      </c>
      <c r="I33" s="626">
        <f>([2]ABRIL!I33+[2]MAYO!I33+[2]JUNIO!I33)</f>
        <v>0</v>
      </c>
      <c r="J33" s="627">
        <f t="shared" si="0"/>
        <v>0</v>
      </c>
      <c r="K33" s="365"/>
    </row>
    <row r="34" spans="2:11" ht="17.25" thickTop="1" thickBot="1" x14ac:dyDescent="0.3">
      <c r="B34" s="365"/>
      <c r="C34" s="623"/>
      <c r="D34" s="776" t="s">
        <v>67</v>
      </c>
      <c r="E34" s="778"/>
      <c r="F34" s="129">
        <f>SUM(F35:F37)</f>
        <v>6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6</v>
      </c>
      <c r="K34" s="365"/>
    </row>
    <row r="35" spans="2:11" ht="14.25" thickTop="1" thickBot="1" x14ac:dyDescent="0.25">
      <c r="B35" s="365"/>
      <c r="C35" s="623"/>
      <c r="D35" s="624"/>
      <c r="E35" s="629" t="s">
        <v>59</v>
      </c>
      <c r="F35" s="630">
        <f>([2]ABRIL!F35+[2]MAYO!F35+[2]JUNIO!F35)</f>
        <v>2</v>
      </c>
      <c r="G35" s="630">
        <f>([2]ABRIL!G35+[2]MAYO!G35+[2]JUNIO!G35)</f>
        <v>0</v>
      </c>
      <c r="H35" s="630">
        <f>([2]ABRIL!H35+[2]MAYO!H35+[2]JUNIO!H35)</f>
        <v>0</v>
      </c>
      <c r="I35" s="630">
        <f>([2]ABRIL!I35+[2]MAYO!I35+[2]JUNIO!I35)</f>
        <v>0</v>
      </c>
      <c r="J35" s="631">
        <f t="shared" ref="J35:J54" si="1">SUM(F35:I35)</f>
        <v>2</v>
      </c>
      <c r="K35" s="365"/>
    </row>
    <row r="36" spans="2:11" ht="14.25" thickTop="1" thickBot="1" x14ac:dyDescent="0.25">
      <c r="B36" s="365"/>
      <c r="C36" s="623"/>
      <c r="D36" s="624"/>
      <c r="E36" s="629" t="s">
        <v>60</v>
      </c>
      <c r="F36" s="630">
        <f>([2]ABRIL!F36+[2]MAYO!F36+[2]JUNIO!F36)</f>
        <v>3</v>
      </c>
      <c r="G36" s="630">
        <f>([2]ABRIL!G36+[2]MAYO!G36+[2]JUNIO!G36)</f>
        <v>0</v>
      </c>
      <c r="H36" s="630">
        <f>([2]ABRIL!H36+[2]MAYO!H36+[2]JUNIO!H36)</f>
        <v>0</v>
      </c>
      <c r="I36" s="630">
        <f>([2]ABRIL!I36+[2]MAYO!I36+[2]JUNIO!I36)</f>
        <v>0</v>
      </c>
      <c r="J36" s="631">
        <f>SUM(F36:I36)</f>
        <v>3</v>
      </c>
      <c r="K36" s="365"/>
    </row>
    <row r="37" spans="2:11" ht="14.25" thickTop="1" thickBot="1" x14ac:dyDescent="0.25">
      <c r="B37" s="365"/>
      <c r="C37" s="623"/>
      <c r="D37" s="624"/>
      <c r="E37" s="121" t="s">
        <v>58</v>
      </c>
      <c r="F37" s="630">
        <f>([2]ABRIL!F37+[2]MAYO!F37+[2]JUNIO!F37)</f>
        <v>1</v>
      </c>
      <c r="G37" s="630">
        <f>([2]ABRIL!G37+[2]MAYO!G37+[2]JUNIO!G37)</f>
        <v>0</v>
      </c>
      <c r="H37" s="630">
        <f>([2]ABRIL!H37+[2]MAYO!H37+[2]JUNIO!H37)</f>
        <v>0</v>
      </c>
      <c r="I37" s="630">
        <f>([2]ABRIL!I37+[2]MAYO!I37+[2]JUNIO!I37)</f>
        <v>0</v>
      </c>
      <c r="J37" s="631">
        <f>SUM(F37:I37)</f>
        <v>1</v>
      </c>
      <c r="K37" s="365"/>
    </row>
    <row r="38" spans="2:11" ht="17.25" thickTop="1" thickBot="1" x14ac:dyDescent="0.3">
      <c r="B38" s="365"/>
      <c r="C38" s="633"/>
      <c r="D38" s="776" t="s">
        <v>61</v>
      </c>
      <c r="E38" s="778"/>
      <c r="F38" s="46">
        <f>SUM(F39:F42)</f>
        <v>1</v>
      </c>
      <c r="G38" s="46">
        <f>SUM(G39:G42)</f>
        <v>1</v>
      </c>
      <c r="H38" s="46">
        <f>SUM(H39:H42)</f>
        <v>0</v>
      </c>
      <c r="I38" s="46">
        <f>SUM(I39:I42)</f>
        <v>0</v>
      </c>
      <c r="J38" s="100">
        <f t="shared" si="1"/>
        <v>2</v>
      </c>
      <c r="K38" s="365"/>
    </row>
    <row r="39" spans="2:11" ht="14.25" thickTop="1" thickBot="1" x14ac:dyDescent="0.25">
      <c r="B39" s="365"/>
      <c r="C39" s="633"/>
      <c r="D39" s="634"/>
      <c r="E39" s="635" t="s">
        <v>6</v>
      </c>
      <c r="F39" s="626">
        <f>([2]ABRIL!F39+[2]MAYO!F39+[2]JUNIO!F39)</f>
        <v>1</v>
      </c>
      <c r="G39" s="626">
        <f>([2]ABRIL!G39+[2]MAYO!G39+[2]JUNIO!G39)</f>
        <v>1</v>
      </c>
      <c r="H39" s="626">
        <f>([2]ABRIL!H39+[2]MAYO!H39+[2]JUNIO!H39)</f>
        <v>0</v>
      </c>
      <c r="I39" s="626">
        <f>([2]ABRIL!I39+[2]MAYO!I39+[2]JUNIO!I39)</f>
        <v>0</v>
      </c>
      <c r="J39" s="631">
        <f t="shared" si="1"/>
        <v>2</v>
      </c>
      <c r="K39" s="365"/>
    </row>
    <row r="40" spans="2:11" ht="14.25" thickTop="1" thickBot="1" x14ac:dyDescent="0.25">
      <c r="B40" s="365"/>
      <c r="C40" s="633"/>
      <c r="D40" s="634"/>
      <c r="E40" s="635" t="s">
        <v>113</v>
      </c>
      <c r="F40" s="626">
        <f>([2]ABRIL!F40+[2]MAYO!F40+[2]JUNIO!F40)</f>
        <v>0</v>
      </c>
      <c r="G40" s="626">
        <f>([2]ABRIL!G40+[2]MAYO!G40+[2]JUNIO!G40)</f>
        <v>0</v>
      </c>
      <c r="H40" s="626">
        <f>([2]ABRIL!H40+[2]MAYO!H40+[2]JUNIO!H40)</f>
        <v>0</v>
      </c>
      <c r="I40" s="626">
        <f>([2]ABRIL!I40+[2]MAYO!I40+[2]JUNIO!I40)</f>
        <v>0</v>
      </c>
      <c r="J40" s="631">
        <f t="shared" si="1"/>
        <v>0</v>
      </c>
      <c r="K40" s="365"/>
    </row>
    <row r="41" spans="2:11" ht="14.25" thickTop="1" thickBot="1" x14ac:dyDescent="0.25">
      <c r="B41" s="365"/>
      <c r="C41" s="633"/>
      <c r="D41" s="634"/>
      <c r="E41" s="635" t="s">
        <v>68</v>
      </c>
      <c r="F41" s="626">
        <f>([2]ABRIL!F41+[2]MAYO!F41+[2]JUNIO!F41)</f>
        <v>0</v>
      </c>
      <c r="G41" s="626">
        <f>([2]ABRIL!G41+[2]MAYO!G41+[2]JUNIO!G41)</f>
        <v>0</v>
      </c>
      <c r="H41" s="626">
        <f>([2]ABRIL!H41+[2]MAYO!H41+[2]JUNIO!H41)</f>
        <v>0</v>
      </c>
      <c r="I41" s="626">
        <f>([2]ABRIL!I41+[2]MAYO!I41+[2]JUNIO!I41)</f>
        <v>0</v>
      </c>
      <c r="J41" s="631">
        <f t="shared" si="1"/>
        <v>0</v>
      </c>
      <c r="K41" s="365"/>
    </row>
    <row r="42" spans="2:11" ht="14.25" thickTop="1" thickBot="1" x14ac:dyDescent="0.25">
      <c r="B42" s="365"/>
      <c r="C42" s="633"/>
      <c r="D42" s="634"/>
      <c r="E42" s="121" t="s">
        <v>122</v>
      </c>
      <c r="F42" s="626">
        <f>([2]ABRIL!F42+[2]MAYO!F42+[2]JUNIO!F42)</f>
        <v>0</v>
      </c>
      <c r="G42" s="626">
        <f>([2]ABRIL!G42+[2]MAYO!G42+[2]JUNIO!G42)</f>
        <v>0</v>
      </c>
      <c r="H42" s="626">
        <f>([2]ABRIL!H42+[2]MAYO!H42+[2]JUNIO!H42)</f>
        <v>0</v>
      </c>
      <c r="I42" s="626">
        <f>([2]ABRIL!I42+[2]MAYO!I42+[2]JUNIO!I42)</f>
        <v>0</v>
      </c>
      <c r="J42" s="631">
        <f t="shared" si="1"/>
        <v>0</v>
      </c>
      <c r="K42" s="365"/>
    </row>
    <row r="43" spans="2:11" ht="17.25" thickTop="1" thickBot="1" x14ac:dyDescent="0.25">
      <c r="B43" s="365"/>
      <c r="C43" s="633"/>
      <c r="D43" s="776" t="s">
        <v>69</v>
      </c>
      <c r="E43" s="778"/>
      <c r="F43" s="46">
        <f>SUM(F44:F54)</f>
        <v>0</v>
      </c>
      <c r="G43" s="46">
        <f>SUM(G44:G54)</f>
        <v>1</v>
      </c>
      <c r="H43" s="46">
        <f>SUM(H44:H54)</f>
        <v>1</v>
      </c>
      <c r="I43" s="46">
        <f>SUM(I44:I54)</f>
        <v>0</v>
      </c>
      <c r="J43" s="105">
        <f>SUM(F43:I43)</f>
        <v>2</v>
      </c>
      <c r="K43" s="365"/>
    </row>
    <row r="44" spans="2:11" ht="14.25" customHeight="1" thickTop="1" thickBot="1" x14ac:dyDescent="0.25">
      <c r="B44" s="365"/>
      <c r="C44" s="633"/>
      <c r="D44" s="70"/>
      <c r="E44" s="635" t="s">
        <v>53</v>
      </c>
      <c r="F44" s="745">
        <f>([2]ABRIL!F44+[2]MAYO!F44+[2]JUNIO!F44)</f>
        <v>0</v>
      </c>
      <c r="G44" s="745">
        <f>([2]ABRIL!G44+[2]MAYO!G44+[2]JUNIO!G44)</f>
        <v>0</v>
      </c>
      <c r="H44" s="745">
        <f>([2]ABRIL!H44+[2]MAYO!H44+[2]JUNIO!H44)</f>
        <v>0</v>
      </c>
      <c r="I44" s="745">
        <f>([2]ABRIL!I44+[2]MAYO!I44+[2]JUNIO!I44)</f>
        <v>0</v>
      </c>
      <c r="J44" s="631">
        <f>SUM(F44:I44)</f>
        <v>0</v>
      </c>
      <c r="K44" s="365"/>
    </row>
    <row r="45" spans="2:11" ht="14.25" customHeight="1" thickTop="1" thickBot="1" x14ac:dyDescent="0.25">
      <c r="B45" s="365"/>
      <c r="C45" s="633"/>
      <c r="D45" s="70"/>
      <c r="E45" s="635" t="s">
        <v>38</v>
      </c>
      <c r="F45" s="745">
        <f>([2]ABRIL!F45+[2]MAYO!F45+[2]JUNIO!F45)</f>
        <v>0</v>
      </c>
      <c r="G45" s="745">
        <f>([2]ABRIL!G45+[2]MAYO!G45+[2]JUNIO!G45)</f>
        <v>0</v>
      </c>
      <c r="H45" s="745">
        <f>([2]ABRIL!H45+[2]MAYO!H45+[2]JUNIO!H45)</f>
        <v>0</v>
      </c>
      <c r="I45" s="745">
        <f>([2]ABRIL!I45+[2]MAYO!I45+[2]JUNIO!I45)</f>
        <v>0</v>
      </c>
      <c r="J45" s="631">
        <f t="shared" si="1"/>
        <v>0</v>
      </c>
      <c r="K45" s="365"/>
    </row>
    <row r="46" spans="2:11" ht="14.25" customHeight="1" thickTop="1" thickBot="1" x14ac:dyDescent="0.25">
      <c r="B46" s="365"/>
      <c r="C46" s="633"/>
      <c r="D46" s="634"/>
      <c r="E46" s="636" t="s">
        <v>130</v>
      </c>
      <c r="F46" s="745">
        <f>([2]ABRIL!F46+[2]MAYO!F46+[2]JUNIO!F46)</f>
        <v>0</v>
      </c>
      <c r="G46" s="745">
        <f>([2]ABRIL!G46+[2]MAYO!G46+[2]JUNIO!G46)</f>
        <v>0</v>
      </c>
      <c r="H46" s="745">
        <f>([2]ABRIL!H46+[2]MAYO!H46+[2]JUNIO!H46)</f>
        <v>0</v>
      </c>
      <c r="I46" s="745">
        <f>([2]ABRIL!I46+[2]MAYO!I46+[2]JUNIO!I46)</f>
        <v>0</v>
      </c>
      <c r="J46" s="631">
        <f>SUM(F46:I46)</f>
        <v>0</v>
      </c>
      <c r="K46" s="365"/>
    </row>
    <row r="47" spans="2:11" ht="14.25" customHeight="1" thickTop="1" thickBot="1" x14ac:dyDescent="0.25">
      <c r="B47" s="365"/>
      <c r="C47" s="633"/>
      <c r="D47" s="637"/>
      <c r="E47" s="635" t="s">
        <v>48</v>
      </c>
      <c r="F47" s="745">
        <f>([2]ABRIL!F47+[2]MAYO!F47+[2]JUNIO!F47)</f>
        <v>0</v>
      </c>
      <c r="G47" s="745">
        <f>([2]ABRIL!G47+[2]MAYO!G47+[2]JUNIO!G47)</f>
        <v>0</v>
      </c>
      <c r="H47" s="745">
        <f>([2]ABRIL!H47+[2]MAYO!H47+[2]JUNIO!H47)</f>
        <v>0</v>
      </c>
      <c r="I47" s="745">
        <f>([2]ABRIL!I47+[2]MAYO!I47+[2]JUNIO!I47)</f>
        <v>0</v>
      </c>
      <c r="J47" s="631">
        <f t="shared" si="1"/>
        <v>0</v>
      </c>
      <c r="K47" s="365"/>
    </row>
    <row r="48" spans="2:11" ht="14.25" customHeight="1" thickTop="1" thickBot="1" x14ac:dyDescent="0.25">
      <c r="B48" s="365"/>
      <c r="C48" s="633"/>
      <c r="D48" s="634"/>
      <c r="E48" s="635" t="s">
        <v>123</v>
      </c>
      <c r="F48" s="745">
        <f>([2]ABRIL!F48+[2]MAYO!F48+[2]JUNIO!F48)</f>
        <v>0</v>
      </c>
      <c r="G48" s="745">
        <f>([2]ABRIL!G48+[2]MAYO!G48+[2]JUNIO!G48)</f>
        <v>0</v>
      </c>
      <c r="H48" s="745">
        <f>([2]ABRIL!H48+[2]MAYO!H48+[2]JUNIO!H48)</f>
        <v>0</v>
      </c>
      <c r="I48" s="745">
        <f>([2]ABRIL!I48+[2]MAYO!I48+[2]JUNIO!I48)</f>
        <v>0</v>
      </c>
      <c r="J48" s="638">
        <f t="shared" si="1"/>
        <v>0</v>
      </c>
      <c r="K48" s="365"/>
    </row>
    <row r="49" spans="1:12" ht="14.25" customHeight="1" thickTop="1" thickBot="1" x14ac:dyDescent="0.25">
      <c r="B49" s="365"/>
      <c r="C49" s="633"/>
      <c r="D49" s="639"/>
      <c r="E49" s="635" t="s">
        <v>43</v>
      </c>
      <c r="F49" s="745">
        <f>([2]ABRIL!F49+[2]MAYO!F49+[2]JUNIO!F49)</f>
        <v>0</v>
      </c>
      <c r="G49" s="745">
        <f>([2]ABRIL!G49+[2]MAYO!G49+[2]JUNIO!G49)</f>
        <v>1</v>
      </c>
      <c r="H49" s="745">
        <f>([2]ABRIL!H49+[2]MAYO!H49+[2]JUNIO!H49)</f>
        <v>0</v>
      </c>
      <c r="I49" s="745">
        <f>([2]ABRIL!I49+[2]MAYO!I49+[2]JUNIO!I49)</f>
        <v>0</v>
      </c>
      <c r="J49" s="638">
        <f t="shared" si="1"/>
        <v>1</v>
      </c>
      <c r="K49" s="365"/>
    </row>
    <row r="50" spans="1:12" ht="14.25" customHeight="1" thickTop="1" thickBot="1" x14ac:dyDescent="0.25">
      <c r="B50" s="365"/>
      <c r="C50" s="633"/>
      <c r="D50" s="639"/>
      <c r="E50" s="635" t="s">
        <v>70</v>
      </c>
      <c r="F50" s="745">
        <f>([2]ABRIL!F50+[2]MAYO!F50+[2]JUNIO!F50)</f>
        <v>0</v>
      </c>
      <c r="G50" s="745">
        <f>([2]ABRIL!G50+[2]MAYO!G50+[2]JUNIO!G50)</f>
        <v>0</v>
      </c>
      <c r="H50" s="745">
        <f>([2]ABRIL!H50+[2]MAYO!H50+[2]JUNIO!H50)</f>
        <v>0</v>
      </c>
      <c r="I50" s="745">
        <f>([2]ABRIL!I50+[2]MAYO!I50+[2]JUNIO!I50)</f>
        <v>0</v>
      </c>
      <c r="J50" s="638">
        <f t="shared" si="1"/>
        <v>0</v>
      </c>
      <c r="K50" s="365"/>
    </row>
    <row r="51" spans="1:12" ht="14.25" customHeight="1" thickTop="1" thickBot="1" x14ac:dyDescent="0.25">
      <c r="B51" s="365"/>
      <c r="C51" s="633"/>
      <c r="D51" s="639"/>
      <c r="E51" s="635" t="s">
        <v>71</v>
      </c>
      <c r="F51" s="745">
        <f>([2]ABRIL!F51+[2]MAYO!F51+[2]JUNIO!F51)</f>
        <v>0</v>
      </c>
      <c r="G51" s="745">
        <f>([2]ABRIL!G51+[2]MAYO!G51+[2]JUNIO!G51)</f>
        <v>0</v>
      </c>
      <c r="H51" s="745">
        <f>([2]ABRIL!H51+[2]MAYO!H51+[2]JUNIO!H51)</f>
        <v>0</v>
      </c>
      <c r="I51" s="745">
        <f>([2]ABRIL!I51+[2]MAYO!I51+[2]JUNIO!I51)</f>
        <v>0</v>
      </c>
      <c r="J51" s="638">
        <f t="shared" si="1"/>
        <v>0</v>
      </c>
      <c r="K51" s="365"/>
    </row>
    <row r="52" spans="1:12" ht="14.25" customHeight="1" thickTop="1" thickBot="1" x14ac:dyDescent="0.25">
      <c r="B52" s="365"/>
      <c r="C52" s="633"/>
      <c r="D52" s="639"/>
      <c r="E52" s="635" t="s">
        <v>72</v>
      </c>
      <c r="F52" s="745">
        <f>([2]ABRIL!F52+[2]MAYO!F52+[2]JUNIO!F52)</f>
        <v>0</v>
      </c>
      <c r="G52" s="745">
        <f>([2]ABRIL!G52+[2]MAYO!G52+[2]JUNIO!G52)</f>
        <v>0</v>
      </c>
      <c r="H52" s="745">
        <f>([2]ABRIL!H52+[2]MAYO!H52+[2]JUNIO!H52)</f>
        <v>0</v>
      </c>
      <c r="I52" s="745">
        <f>([2]ABRIL!I52+[2]MAYO!I52+[2]JUNIO!I52)</f>
        <v>0</v>
      </c>
      <c r="J52" s="638">
        <f t="shared" si="1"/>
        <v>0</v>
      </c>
      <c r="K52" s="365"/>
    </row>
    <row r="53" spans="1:12" ht="14.25" customHeight="1" thickTop="1" thickBot="1" x14ac:dyDescent="0.25">
      <c r="A53" s="72"/>
      <c r="B53" s="365"/>
      <c r="C53" s="633"/>
      <c r="D53" s="639"/>
      <c r="E53" s="124" t="s">
        <v>114</v>
      </c>
      <c r="F53" s="745">
        <f>([2]ABRIL!F53+[2]MAYO!F53+[2]JUNIO!F53)</f>
        <v>0</v>
      </c>
      <c r="G53" s="745">
        <f>([2]ABRIL!G53+[2]MAYO!G53+[2]JUNIO!G53)</f>
        <v>0</v>
      </c>
      <c r="H53" s="745">
        <f>([2]ABRIL!H53+[2]MAYO!H53+[2]JUNIO!H53)</f>
        <v>0</v>
      </c>
      <c r="I53" s="745">
        <f>([2]ABRIL!I53+[2]MAYO!I53+[2]JUNIO!I53)</f>
        <v>0</v>
      </c>
      <c r="J53" s="638">
        <f t="shared" si="1"/>
        <v>0</v>
      </c>
      <c r="K53" s="365"/>
    </row>
    <row r="54" spans="1:12" ht="14.25" customHeight="1" thickTop="1" thickBot="1" x14ac:dyDescent="0.25">
      <c r="B54" s="365"/>
      <c r="C54" s="633"/>
      <c r="D54" s="640"/>
      <c r="E54" s="635" t="s">
        <v>73</v>
      </c>
      <c r="F54" s="745">
        <f>([2]ABRIL!F54+[2]MAYO!F54+[2]JUNIO!F54)</f>
        <v>0</v>
      </c>
      <c r="G54" s="745">
        <f>([2]ABRIL!G54+[2]MAYO!G54+[2]JUNIO!G54)</f>
        <v>0</v>
      </c>
      <c r="H54" s="745">
        <f>([2]ABRIL!H54+[2]MAYO!H54+[2]JUNIO!H54)</f>
        <v>1</v>
      </c>
      <c r="I54" s="745">
        <f>([2]ABRIL!I54+[2]MAYO!I54+[2]JUNIO!I54)</f>
        <v>0</v>
      </c>
      <c r="J54" s="638">
        <f t="shared" si="1"/>
        <v>1</v>
      </c>
      <c r="K54" s="365"/>
    </row>
    <row r="55" spans="1:12" ht="17.25" thickTop="1" thickBot="1" x14ac:dyDescent="0.25">
      <c r="B55" s="365"/>
      <c r="C55" s="633"/>
      <c r="D55" s="793" t="s">
        <v>112</v>
      </c>
      <c r="E55" s="794"/>
      <c r="F55" s="130">
        <f>SUM(F56:F64)</f>
        <v>0</v>
      </c>
      <c r="G55" s="130">
        <f>SUM(G56:G64)</f>
        <v>2</v>
      </c>
      <c r="H55" s="130">
        <f>SUM(H56:H64)</f>
        <v>0</v>
      </c>
      <c r="I55" s="130">
        <f>SUM(I56:I64)</f>
        <v>0</v>
      </c>
      <c r="J55" s="105">
        <f>SUM(F55:F55:I55)</f>
        <v>2</v>
      </c>
      <c r="K55" s="365"/>
      <c r="L55" s="614"/>
    </row>
    <row r="56" spans="1:12" ht="14.25" customHeight="1" thickTop="1" thickBot="1" x14ac:dyDescent="0.25">
      <c r="B56" s="365"/>
      <c r="C56" s="633"/>
      <c r="D56" s="126"/>
      <c r="E56" s="635" t="s">
        <v>75</v>
      </c>
      <c r="F56" s="745">
        <f>([2]ABRIL!F56+[2]MAYO!F56+[2]JUNIO!F56)</f>
        <v>0</v>
      </c>
      <c r="G56" s="745">
        <f>([2]ABRIL!G56+[2]MAYO!G56+[2]JUNIO!G56)</f>
        <v>0</v>
      </c>
      <c r="H56" s="745">
        <f>([2]ABRIL!H56+[2]MAYO!H56+[2]JUNIO!H56)</f>
        <v>0</v>
      </c>
      <c r="I56" s="745">
        <f>([2]ABRIL!I56+[2]MAYO!I56+[2]JUNIO!I56)</f>
        <v>0</v>
      </c>
      <c r="J56" s="106">
        <f>SUM(F56:F56:I56)</f>
        <v>0</v>
      </c>
      <c r="K56" s="365"/>
    </row>
    <row r="57" spans="1:12" ht="14.25" customHeight="1" thickTop="1" thickBot="1" x14ac:dyDescent="0.25">
      <c r="B57" s="365"/>
      <c r="C57" s="633"/>
      <c r="D57" s="70"/>
      <c r="E57" s="635" t="s">
        <v>76</v>
      </c>
      <c r="F57" s="745">
        <f>([2]ABRIL!F57+[2]MAYO!F57+[2]JUNIO!F57)</f>
        <v>0</v>
      </c>
      <c r="G57" s="745">
        <f>([2]ABRIL!G57+[2]MAYO!G57+[2]JUNIO!G57)</f>
        <v>0</v>
      </c>
      <c r="H57" s="745">
        <f>([2]ABRIL!H57+[2]MAYO!H57+[2]JUNIO!H57)</f>
        <v>0</v>
      </c>
      <c r="I57" s="745">
        <f>([2]ABRIL!I57+[2]MAYO!I57+[2]JUNIO!I57)</f>
        <v>0</v>
      </c>
      <c r="J57" s="106">
        <f>(I57+H57+G57+F57)</f>
        <v>0</v>
      </c>
      <c r="K57" s="365"/>
    </row>
    <row r="58" spans="1:12" ht="14.25" customHeight="1" thickTop="1" thickBot="1" x14ac:dyDescent="0.25">
      <c r="B58" s="365"/>
      <c r="C58" s="633"/>
      <c r="D58" s="70"/>
      <c r="E58" s="635" t="s">
        <v>38</v>
      </c>
      <c r="F58" s="745">
        <f>([2]ABRIL!F58+[2]MAYO!F58+[2]JUNIO!F58)</f>
        <v>0</v>
      </c>
      <c r="G58" s="745">
        <f>([2]ABRIL!G58+[2]MAYO!G58+[2]JUNIO!G58)</f>
        <v>1</v>
      </c>
      <c r="H58" s="745">
        <f>([2]ABRIL!H58+[2]MAYO!H58+[2]JUNIO!H58)</f>
        <v>0</v>
      </c>
      <c r="I58" s="745">
        <f>([2]ABRIL!I58+[2]MAYO!I58+[2]JUNIO!I58)</f>
        <v>0</v>
      </c>
      <c r="J58" s="106">
        <f>(I58+H58+G58+F58)</f>
        <v>1</v>
      </c>
      <c r="K58" s="365"/>
    </row>
    <row r="59" spans="1:12" ht="14.25" customHeight="1" thickTop="1" thickBot="1" x14ac:dyDescent="0.25">
      <c r="B59" s="365"/>
      <c r="C59" s="633"/>
      <c r="D59" s="70"/>
      <c r="E59" s="635" t="s">
        <v>52</v>
      </c>
      <c r="F59" s="745">
        <f>([2]ABRIL!F59+[2]MAYO!F59+[2]JUNIO!F59)</f>
        <v>0</v>
      </c>
      <c r="G59" s="745">
        <f>([2]ABRIL!G59+[2]MAYO!G59+[2]JUNIO!G59)</f>
        <v>1</v>
      </c>
      <c r="H59" s="745">
        <f>([2]ABRIL!H59+[2]MAYO!H59+[2]JUNIO!H59)</f>
        <v>0</v>
      </c>
      <c r="I59" s="745">
        <f>([2]ABRIL!I59+[2]MAYO!I59+[2]JUNIO!I59)</f>
        <v>0</v>
      </c>
      <c r="J59" s="106">
        <f>(I59+H59+G59+F59)</f>
        <v>1</v>
      </c>
      <c r="K59" s="365"/>
    </row>
    <row r="60" spans="1:12" ht="14.25" customHeight="1" thickTop="1" thickBot="1" x14ac:dyDescent="0.25">
      <c r="B60" s="365"/>
      <c r="C60" s="633"/>
      <c r="D60" s="127"/>
      <c r="E60" s="635" t="s">
        <v>74</v>
      </c>
      <c r="F60" s="745">
        <f>([2]ABRIL!F60+[2]MAYO!F60+[2]JUNIO!F60)</f>
        <v>0</v>
      </c>
      <c r="G60" s="745">
        <f>([2]ABRIL!G60+[2]MAYO!G60+[2]JUNIO!G60)</f>
        <v>0</v>
      </c>
      <c r="H60" s="745">
        <f>([2]ABRIL!H60+[2]MAYO!H60+[2]JUNIO!H60)</f>
        <v>0</v>
      </c>
      <c r="I60" s="745">
        <f>([2]ABRIL!I60+[2]MAYO!I60+[2]JUNIO!I60)</f>
        <v>0</v>
      </c>
      <c r="J60" s="106">
        <f>SUM(F60:F60:I60)</f>
        <v>0</v>
      </c>
      <c r="K60" s="365"/>
    </row>
    <row r="61" spans="1:12" ht="14.25" customHeight="1" thickTop="1" thickBot="1" x14ac:dyDescent="0.25">
      <c r="B61" s="365"/>
      <c r="C61" s="633"/>
      <c r="D61" s="127"/>
      <c r="E61" s="641" t="s">
        <v>156</v>
      </c>
      <c r="F61" s="745">
        <f>([2]ABRIL!F61+[2]MAYO!F61+[2]JUNIO!F61)</f>
        <v>0</v>
      </c>
      <c r="G61" s="745">
        <f>([2]ABRIL!G61+[2]MAYO!G61+[2]JUNIO!G61)</f>
        <v>0</v>
      </c>
      <c r="H61" s="745">
        <f>([2]ABRIL!H61+[2]MAYO!H61+[2]JUNIO!H61)</f>
        <v>0</v>
      </c>
      <c r="I61" s="745">
        <f>([2]ABRIL!I61+[2]MAYO!I61+[2]JUNIO!I61)</f>
        <v>0</v>
      </c>
      <c r="J61" s="106">
        <f>SUM(F61:F61:I61)</f>
        <v>0</v>
      </c>
      <c r="K61" s="365"/>
    </row>
    <row r="62" spans="1:12" ht="14.25" customHeight="1" thickTop="1" thickBot="1" x14ac:dyDescent="0.25">
      <c r="B62" s="365"/>
      <c r="C62" s="633"/>
      <c r="D62" s="127"/>
      <c r="E62" s="635" t="s">
        <v>51</v>
      </c>
      <c r="F62" s="745">
        <f>([2]ABRIL!F62+[2]MAYO!F62+[2]JUNIO!F62)</f>
        <v>0</v>
      </c>
      <c r="G62" s="745">
        <f>([2]ABRIL!G62+[2]MAYO!G62+[2]JUNIO!G62)</f>
        <v>0</v>
      </c>
      <c r="H62" s="745">
        <f>([2]ABRIL!H62+[2]MAYO!H62+[2]JUNIO!H62)</f>
        <v>0</v>
      </c>
      <c r="I62" s="745">
        <f>([2]ABRIL!I62+[2]MAYO!I62+[2]JUNIO!I62)</f>
        <v>0</v>
      </c>
      <c r="J62" s="106">
        <f>SUM(F62:F62:I62)</f>
        <v>0</v>
      </c>
      <c r="K62" s="365"/>
    </row>
    <row r="63" spans="1:12" ht="14.25" customHeight="1" thickTop="1" thickBot="1" x14ac:dyDescent="0.25">
      <c r="B63" s="365"/>
      <c r="C63" s="633"/>
      <c r="D63" s="127"/>
      <c r="E63" s="641" t="s">
        <v>131</v>
      </c>
      <c r="F63" s="745">
        <f>([2]ABRIL!F63+[2]MAYO!F63+[2]JUNIO!F63)</f>
        <v>0</v>
      </c>
      <c r="G63" s="745">
        <f>([2]ABRIL!G63+[2]MAYO!G63+[2]JUNIO!G63)</f>
        <v>0</v>
      </c>
      <c r="H63" s="745">
        <f>([2]ABRIL!H63+[2]MAYO!H63+[2]JUNIO!H63)</f>
        <v>0</v>
      </c>
      <c r="I63" s="745">
        <f>([2]ABRIL!I63+[2]MAYO!I63+[2]JUNIO!I63)</f>
        <v>0</v>
      </c>
      <c r="J63" s="106">
        <f>SUM(F63:F63:I63)</f>
        <v>0</v>
      </c>
      <c r="K63" s="365"/>
    </row>
    <row r="64" spans="1:12" ht="14.25" customHeight="1" thickTop="1" thickBot="1" x14ac:dyDescent="0.25">
      <c r="B64" s="365"/>
      <c r="C64" s="633"/>
      <c r="D64" s="70"/>
      <c r="E64" s="641" t="s">
        <v>132</v>
      </c>
      <c r="F64" s="745">
        <f>([2]ABRIL!F64+[2]MAYO!F64+[2]JUNIO!F64)</f>
        <v>0</v>
      </c>
      <c r="G64" s="745">
        <f>([2]ABRIL!G64+[2]MAYO!G64+[2]JUNIO!G64)</f>
        <v>0</v>
      </c>
      <c r="H64" s="745">
        <f>([2]ABRIL!H64+[2]MAYO!H64+[2]JUNIO!H64)</f>
        <v>0</v>
      </c>
      <c r="I64" s="745">
        <f>([2]ABRIL!I64+[2]MAYO!I64+[2]JUNIO!I64)</f>
        <v>0</v>
      </c>
      <c r="J64" s="106">
        <f>SUM(F64:F64:I64)</f>
        <v>0</v>
      </c>
      <c r="K64" s="633"/>
    </row>
    <row r="65" spans="2:11" ht="3.75" customHeight="1" thickTop="1" thickBot="1" x14ac:dyDescent="0.25">
      <c r="B65" s="642"/>
      <c r="C65" s="643"/>
      <c r="D65" s="49"/>
      <c r="E65" s="644"/>
      <c r="F65" s="51"/>
      <c r="G65" s="51"/>
      <c r="H65" s="51"/>
      <c r="I65" s="52"/>
      <c r="J65" s="645"/>
      <c r="K65" s="643"/>
    </row>
    <row r="66" spans="2:11" ht="13.5" thickTop="1" x14ac:dyDescent="0.2">
      <c r="B66" s="365"/>
      <c r="C66" s="795" t="s">
        <v>27</v>
      </c>
      <c r="D66" s="796"/>
      <c r="E66" s="796"/>
      <c r="F66" s="796"/>
      <c r="G66" s="796"/>
      <c r="H66" s="796"/>
      <c r="I66" s="797"/>
      <c r="J66" s="804">
        <f>(J71+J73+J74+J75+J79+J80+J81+J82+J84+J86+J37+J48+J50+J51+J54+J56+J57+J58+J62)</f>
        <v>43</v>
      </c>
      <c r="K66" s="365"/>
    </row>
    <row r="67" spans="2:11" x14ac:dyDescent="0.2">
      <c r="B67" s="365"/>
      <c r="C67" s="798"/>
      <c r="D67" s="799"/>
      <c r="E67" s="799"/>
      <c r="F67" s="799"/>
      <c r="G67" s="799"/>
      <c r="H67" s="799"/>
      <c r="I67" s="800"/>
      <c r="J67" s="805"/>
      <c r="K67" s="365"/>
    </row>
    <row r="68" spans="2:11" ht="13.5" thickBot="1" x14ac:dyDescent="0.25">
      <c r="B68" s="365"/>
      <c r="C68" s="801"/>
      <c r="D68" s="802"/>
      <c r="E68" s="802"/>
      <c r="F68" s="802"/>
      <c r="G68" s="802"/>
      <c r="H68" s="802"/>
      <c r="I68" s="803"/>
      <c r="J68" s="806"/>
      <c r="K68" s="633"/>
    </row>
    <row r="69" spans="2:11" ht="14.25" customHeight="1" thickTop="1" thickBot="1" x14ac:dyDescent="0.25">
      <c r="B69" s="646"/>
      <c r="C69" s="16"/>
      <c r="D69" s="16"/>
      <c r="E69" s="16"/>
      <c r="F69" s="647"/>
      <c r="G69" s="647"/>
      <c r="H69" s="647"/>
      <c r="I69" s="648"/>
      <c r="J69" s="649"/>
      <c r="K69" s="365"/>
    </row>
    <row r="70" spans="2:11" ht="15.95" customHeight="1" thickTop="1" thickBot="1" x14ac:dyDescent="0.25">
      <c r="B70" s="646"/>
      <c r="C70" s="16"/>
      <c r="D70" s="776" t="s">
        <v>133</v>
      </c>
      <c r="E70" s="778"/>
      <c r="F70" s="46">
        <f>(F71)</f>
        <v>9</v>
      </c>
      <c r="G70" s="46">
        <f>(G71)</f>
        <v>2</v>
      </c>
      <c r="H70" s="46">
        <f>(H71)</f>
        <v>0</v>
      </c>
      <c r="I70" s="46">
        <f>(I71)</f>
        <v>0</v>
      </c>
      <c r="J70" s="46">
        <f>SUM(F70:I70)</f>
        <v>11</v>
      </c>
      <c r="K70" s="365"/>
    </row>
    <row r="71" spans="2:11" ht="14.25" customHeight="1" thickTop="1" thickBot="1" x14ac:dyDescent="0.25">
      <c r="B71" s="646"/>
      <c r="C71" s="16"/>
      <c r="D71" s="634"/>
      <c r="E71" s="650" t="s">
        <v>117</v>
      </c>
      <c r="F71" s="745">
        <f>([2]ABRIL!F71+[2]MAYO!F71+[2]JUNIO!F71)</f>
        <v>9</v>
      </c>
      <c r="G71" s="745">
        <f>([2]ABRIL!G71+[2]MAYO!G71+[2]JUNIO!G71)</f>
        <v>2</v>
      </c>
      <c r="H71" s="745">
        <f>([2]ABRIL!H71+[2]MAYO!H71+[2]JUNIO!H71)</f>
        <v>0</v>
      </c>
      <c r="I71" s="745">
        <f>([2]ABRIL!I71+[2]MAYO!I71+[2]JUNIO!I71)</f>
        <v>0</v>
      </c>
      <c r="J71" s="638">
        <f>SUM(F71:I71)</f>
        <v>11</v>
      </c>
      <c r="K71" s="365"/>
    </row>
    <row r="72" spans="2:11" ht="14.25" customHeight="1" thickTop="1" thickBot="1" x14ac:dyDescent="0.25">
      <c r="B72" s="365"/>
      <c r="C72" s="651"/>
      <c r="D72" s="776" t="s">
        <v>134</v>
      </c>
      <c r="E72" s="778"/>
      <c r="F72" s="46">
        <f>SUM(F73:F75)</f>
        <v>14</v>
      </c>
      <c r="G72" s="46">
        <f>SUM(G73:G75)</f>
        <v>0</v>
      </c>
      <c r="H72" s="46">
        <f>SUM(H73:H75)</f>
        <v>0</v>
      </c>
      <c r="I72" s="46">
        <f>SUM(I73:I75)</f>
        <v>0</v>
      </c>
      <c r="J72" s="46">
        <f t="shared" ref="J72:J86" si="2">SUM(F72:I72)</f>
        <v>14</v>
      </c>
      <c r="K72" s="365"/>
    </row>
    <row r="73" spans="2:11" ht="14.25" thickTop="1" thickBot="1" x14ac:dyDescent="0.25">
      <c r="B73" s="365"/>
      <c r="C73" s="651"/>
      <c r="D73" s="634"/>
      <c r="E73" s="650" t="s">
        <v>28</v>
      </c>
      <c r="F73" s="745">
        <f>([2]ABRIL!F73+[2]MAYO!F73+[2]JUNIO!F73)</f>
        <v>0</v>
      </c>
      <c r="G73" s="745">
        <f>([2]ABRIL!G73+[2]MAYO!G73+[2]JUNIO!G73)</f>
        <v>0</v>
      </c>
      <c r="H73" s="745">
        <f>([2]ABRIL!H73+[2]MAYO!H73+[2]JUNIO!H73)</f>
        <v>0</v>
      </c>
      <c r="I73" s="745">
        <f>([2]ABRIL!I73+[2]MAYO!I73+[2]JUNIO!I73)</f>
        <v>0</v>
      </c>
      <c r="J73" s="638">
        <f t="shared" si="2"/>
        <v>0</v>
      </c>
      <c r="K73" s="365"/>
    </row>
    <row r="74" spans="2:11" ht="14.25" thickTop="1" thickBot="1" x14ac:dyDescent="0.25">
      <c r="B74" s="365"/>
      <c r="C74" s="651"/>
      <c r="D74" s="634"/>
      <c r="E74" s="652" t="s">
        <v>77</v>
      </c>
      <c r="F74" s="745">
        <f>([2]ABRIL!F74+[2]MAYO!F74+[2]JUNIO!F74)</f>
        <v>0</v>
      </c>
      <c r="G74" s="745">
        <f>([2]ABRIL!G74+[2]MAYO!G74+[2]JUNIO!G74)</f>
        <v>0</v>
      </c>
      <c r="H74" s="745">
        <f>([2]ABRIL!H74+[2]MAYO!H74+[2]JUNIO!H74)</f>
        <v>0</v>
      </c>
      <c r="I74" s="745">
        <f>([2]ABRIL!I74+[2]MAYO!I74+[2]JUNIO!I74)</f>
        <v>0</v>
      </c>
      <c r="J74" s="638">
        <f t="shared" si="2"/>
        <v>0</v>
      </c>
      <c r="K74" s="365"/>
    </row>
    <row r="75" spans="2:11" ht="14.25" thickTop="1" thickBot="1" x14ac:dyDescent="0.25">
      <c r="B75" s="365"/>
      <c r="C75" s="651"/>
      <c r="D75" s="637"/>
      <c r="E75" s="653" t="s">
        <v>174</v>
      </c>
      <c r="F75" s="745">
        <f>([2]ABRIL!F75+[2]MAYO!F75+[2]JUNIO!F75)</f>
        <v>14</v>
      </c>
      <c r="G75" s="745">
        <f>([2]ABRIL!G75+[2]MAYO!G75+[2]JUNIO!G75)</f>
        <v>0</v>
      </c>
      <c r="H75" s="745">
        <f>([2]ABRIL!H75+[2]MAYO!H75+[2]JUNIO!H75)</f>
        <v>0</v>
      </c>
      <c r="I75" s="745">
        <f>([2]ABRIL!I75+[2]MAYO!I75+[2]JUNIO!I75)</f>
        <v>0</v>
      </c>
      <c r="J75" s="649">
        <f t="shared" si="2"/>
        <v>14</v>
      </c>
      <c r="K75" s="365"/>
    </row>
    <row r="76" spans="2:11" ht="35.25" customHeight="1" thickTop="1" thickBot="1" x14ac:dyDescent="0.3">
      <c r="B76" s="365"/>
      <c r="C76" s="818" t="s">
        <v>49</v>
      </c>
      <c r="D76" s="819"/>
      <c r="E76" s="819"/>
      <c r="F76" s="819"/>
      <c r="G76" s="819"/>
      <c r="H76" s="819"/>
      <c r="I76" s="820"/>
      <c r="J76" s="202">
        <f>(H247-J66)</f>
        <v>925</v>
      </c>
      <c r="K76" s="365"/>
    </row>
    <row r="77" spans="2:11" ht="17.25" thickTop="1" thickBot="1" x14ac:dyDescent="0.3">
      <c r="B77" s="365"/>
      <c r="C77" s="616"/>
      <c r="D77" s="821" t="s">
        <v>136</v>
      </c>
      <c r="E77" s="822"/>
      <c r="F77" s="742"/>
      <c r="G77" s="742"/>
      <c r="H77" s="742"/>
      <c r="I77" s="742"/>
      <c r="J77" s="225">
        <f>SUM(F77:I77)</f>
        <v>0</v>
      </c>
      <c r="K77" s="365"/>
    </row>
    <row r="78" spans="2:11" ht="17.25" thickTop="1" thickBot="1" x14ac:dyDescent="0.3">
      <c r="B78" s="365"/>
      <c r="C78" s="616"/>
      <c r="D78" s="821" t="s">
        <v>135</v>
      </c>
      <c r="E78" s="822"/>
      <c r="F78" s="117">
        <f>(F79+F80+F81+F82+F83+F84+F85+F86)</f>
        <v>20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6">
        <f>SUM(F78:I78)</f>
        <v>20</v>
      </c>
      <c r="K78" s="365"/>
    </row>
    <row r="79" spans="2:11" ht="14.25" customHeight="1" thickTop="1" thickBot="1" x14ac:dyDescent="0.25">
      <c r="B79" s="365"/>
      <c r="C79" s="616"/>
      <c r="D79" s="634"/>
      <c r="E79" s="650" t="s">
        <v>39</v>
      </c>
      <c r="F79" s="742">
        <f>([2]ABRIL!F79+[2]MAYO!F79+[2]JUNIO!F79)</f>
        <v>0</v>
      </c>
      <c r="G79" s="742">
        <f>([2]ABRIL!G79+[2]MAYO!G79+[2]JUNIO!G79)</f>
        <v>0</v>
      </c>
      <c r="H79" s="742">
        <f>([2]ABRIL!H79+[2]MAYO!H79+[2]JUNIO!H79)</f>
        <v>0</v>
      </c>
      <c r="I79" s="742">
        <f>([2]ABRIL!I79+[2]MAYO!I79+[2]JUNIO!I79)</f>
        <v>0</v>
      </c>
      <c r="J79" s="655">
        <f t="shared" si="2"/>
        <v>0</v>
      </c>
      <c r="K79" s="365"/>
    </row>
    <row r="80" spans="2:11" ht="14.25" customHeight="1" thickTop="1" thickBot="1" x14ac:dyDescent="0.25">
      <c r="B80" s="365"/>
      <c r="C80" s="616"/>
      <c r="D80" s="634"/>
      <c r="E80" s="652" t="s">
        <v>78</v>
      </c>
      <c r="F80" s="742">
        <f>([2]ABRIL!F80+[2]MAYO!F80+[2]JUNIO!F80)</f>
        <v>7</v>
      </c>
      <c r="G80" s="742">
        <f>([2]ABRIL!G80+[2]MAYO!G80+[2]JUNIO!G80)</f>
        <v>0</v>
      </c>
      <c r="H80" s="742">
        <f>([2]ABRIL!H80+[2]MAYO!H80+[2]JUNIO!H80)</f>
        <v>0</v>
      </c>
      <c r="I80" s="742">
        <f>([2]ABRIL!I80+[2]MAYO!I80+[2]JUNIO!I80)</f>
        <v>0</v>
      </c>
      <c r="J80" s="656">
        <f>SUM(F80:I80)</f>
        <v>7</v>
      </c>
      <c r="K80" s="365"/>
    </row>
    <row r="81" spans="2:12" ht="14.25" customHeight="1" thickTop="1" thickBot="1" x14ac:dyDescent="0.25">
      <c r="B81" s="365"/>
      <c r="C81" s="616"/>
      <c r="D81" s="634"/>
      <c r="E81" s="652" t="s">
        <v>79</v>
      </c>
      <c r="F81" s="742">
        <f>([2]ABRIL!F81+[2]MAYO!F81+[2]JUNIO!F81)</f>
        <v>0</v>
      </c>
      <c r="G81" s="742">
        <f>([2]ABRIL!G81+[2]MAYO!G81+[2]JUNIO!G81)</f>
        <v>0</v>
      </c>
      <c r="H81" s="742">
        <f>([2]ABRIL!H81+[2]MAYO!H81+[2]JUNIO!H81)</f>
        <v>0</v>
      </c>
      <c r="I81" s="742">
        <f>([2]ABRIL!I81+[2]MAYO!I81+[2]JUNIO!I81)</f>
        <v>0</v>
      </c>
      <c r="J81" s="656">
        <f t="shared" si="2"/>
        <v>0</v>
      </c>
      <c r="K81" s="365"/>
    </row>
    <row r="82" spans="2:12" ht="14.25" customHeight="1" thickTop="1" thickBot="1" x14ac:dyDescent="0.25">
      <c r="B82" s="365"/>
      <c r="C82" s="616"/>
      <c r="D82" s="634"/>
      <c r="E82" s="652" t="s">
        <v>80</v>
      </c>
      <c r="F82" s="742">
        <f>([2]ABRIL!F82+[2]MAYO!F82+[2]JUNIO!F82)</f>
        <v>0</v>
      </c>
      <c r="G82" s="742">
        <f>([2]ABRIL!G82+[2]MAYO!G82+[2]JUNIO!G82)</f>
        <v>0</v>
      </c>
      <c r="H82" s="742">
        <f>([2]ABRIL!H82+[2]MAYO!H82+[2]JUNIO!H82)</f>
        <v>0</v>
      </c>
      <c r="I82" s="742">
        <f>([2]ABRIL!I82+[2]MAYO!I82+[2]JUNIO!I82)</f>
        <v>0</v>
      </c>
      <c r="J82" s="656">
        <f t="shared" si="2"/>
        <v>0</v>
      </c>
      <c r="K82" s="365"/>
    </row>
    <row r="83" spans="2:12" ht="14.25" customHeight="1" thickTop="1" thickBot="1" x14ac:dyDescent="0.25">
      <c r="B83" s="365"/>
      <c r="C83" s="616"/>
      <c r="D83" s="634"/>
      <c r="E83" s="652" t="s">
        <v>81</v>
      </c>
      <c r="F83" s="742">
        <f>([2]ABRIL!F83+[2]MAYO!F83+[2]JUNIO!F83)</f>
        <v>1</v>
      </c>
      <c r="G83" s="742">
        <f>([2]ABRIL!G83+[2]MAYO!G83+[2]JUNIO!G83)</f>
        <v>0</v>
      </c>
      <c r="H83" s="742">
        <f>([2]ABRIL!H83+[2]MAYO!H83+[2]JUNIO!H83)</f>
        <v>0</v>
      </c>
      <c r="I83" s="742">
        <f>([2]ABRIL!I83+[2]MAYO!I83+[2]JUNIO!I83)</f>
        <v>0</v>
      </c>
      <c r="J83" s="656">
        <f t="shared" si="2"/>
        <v>1</v>
      </c>
      <c r="K83" s="365"/>
    </row>
    <row r="84" spans="2:12" ht="14.25" customHeight="1" thickTop="1" thickBot="1" x14ac:dyDescent="0.25">
      <c r="B84" s="365"/>
      <c r="C84" s="616"/>
      <c r="D84" s="634"/>
      <c r="E84" s="652" t="s">
        <v>82</v>
      </c>
      <c r="F84" s="742">
        <f>([2]ABRIL!F84+[2]MAYO!F84+[2]JUNIO!F84)</f>
        <v>8</v>
      </c>
      <c r="G84" s="742">
        <f>([2]ABRIL!G84+[2]MAYO!G84+[2]JUNIO!G84)</f>
        <v>0</v>
      </c>
      <c r="H84" s="742">
        <f>([2]ABRIL!H84+[2]MAYO!H84+[2]JUNIO!H84)</f>
        <v>0</v>
      </c>
      <c r="I84" s="742">
        <f>([2]ABRIL!I84+[2]MAYO!I84+[2]JUNIO!I84)</f>
        <v>0</v>
      </c>
      <c r="J84" s="656">
        <f t="shared" si="2"/>
        <v>8</v>
      </c>
      <c r="K84" s="365"/>
    </row>
    <row r="85" spans="2:12" ht="14.25" customHeight="1" thickTop="1" thickBot="1" x14ac:dyDescent="0.25">
      <c r="B85" s="365"/>
      <c r="C85" s="616"/>
      <c r="D85" s="634"/>
      <c r="E85" s="652" t="s">
        <v>83</v>
      </c>
      <c r="F85" s="742">
        <f>([2]ABRIL!F85+[2]MAYO!F85+[2]JUNIO!F85)</f>
        <v>4</v>
      </c>
      <c r="G85" s="742">
        <f>([2]ABRIL!G85+[2]MAYO!G85+[2]JUNIO!G85)</f>
        <v>0</v>
      </c>
      <c r="H85" s="742">
        <f>([2]ABRIL!H85+[2]MAYO!H85+[2]JUNIO!H85)</f>
        <v>0</v>
      </c>
      <c r="I85" s="742">
        <f>([2]ABRIL!I85+[2]MAYO!I85+[2]JUNIO!I85)</f>
        <v>0</v>
      </c>
      <c r="J85" s="656">
        <f t="shared" si="2"/>
        <v>4</v>
      </c>
      <c r="K85" s="365"/>
    </row>
    <row r="86" spans="2:12" ht="14.25" customHeight="1" thickTop="1" thickBot="1" x14ac:dyDescent="0.25">
      <c r="B86" s="365"/>
      <c r="C86" s="616"/>
      <c r="D86" s="634"/>
      <c r="E86" s="635" t="s">
        <v>41</v>
      </c>
      <c r="F86" s="742">
        <f>([2]ABRIL!F86+[2]MAYO!F86+[2]JUNIO!F86)</f>
        <v>0</v>
      </c>
      <c r="G86" s="742">
        <f>([2]ABRIL!G86+[2]MAYO!G86+[2]JUNIO!G86)</f>
        <v>0</v>
      </c>
      <c r="H86" s="742">
        <f>([2]ABRIL!H86+[2]MAYO!H86+[2]JUNIO!H86)</f>
        <v>0</v>
      </c>
      <c r="I86" s="742">
        <f>([2]ABRIL!I86+[2]MAYO!I86+[2]JUNIO!I86)</f>
        <v>0</v>
      </c>
      <c r="J86" s="656">
        <f t="shared" si="2"/>
        <v>0</v>
      </c>
      <c r="K86" s="365"/>
    </row>
    <row r="87" spans="2:12" ht="4.5" customHeight="1" thickTop="1" thickBot="1" x14ac:dyDescent="0.25">
      <c r="B87" s="365"/>
      <c r="C87" s="10" t="s">
        <v>11</v>
      </c>
      <c r="D87" s="633"/>
      <c r="E87" s="365"/>
      <c r="F87" s="616"/>
      <c r="G87" s="616"/>
      <c r="H87" s="616"/>
      <c r="I87" s="616"/>
      <c r="J87" s="616"/>
      <c r="K87" s="616"/>
    </row>
    <row r="88" spans="2:12" ht="14.25" customHeight="1" thickTop="1" thickBot="1" x14ac:dyDescent="0.25">
      <c r="B88" s="365"/>
      <c r="C88" s="795" t="s">
        <v>84</v>
      </c>
      <c r="D88" s="796"/>
      <c r="E88" s="796"/>
      <c r="F88" s="796"/>
      <c r="G88" s="797"/>
      <c r="H88" s="787" t="s">
        <v>0</v>
      </c>
      <c r="I88" s="788"/>
      <c r="J88" s="365"/>
      <c r="K88" s="365"/>
    </row>
    <row r="89" spans="2:12" ht="14.25" customHeight="1" thickTop="1" thickBot="1" x14ac:dyDescent="0.25">
      <c r="B89" s="365"/>
      <c r="C89" s="798"/>
      <c r="D89" s="799"/>
      <c r="E89" s="799"/>
      <c r="F89" s="799"/>
      <c r="G89" s="800"/>
      <c r="H89" s="823">
        <f>SUM(H91:I94)</f>
        <v>0</v>
      </c>
      <c r="I89" s="823"/>
      <c r="J89" s="365"/>
      <c r="K89" s="365"/>
    </row>
    <row r="90" spans="2:12" ht="12.75" customHeight="1" thickTop="1" thickBot="1" x14ac:dyDescent="0.25">
      <c r="B90" s="365"/>
      <c r="C90" s="801"/>
      <c r="D90" s="802"/>
      <c r="E90" s="802"/>
      <c r="F90" s="802"/>
      <c r="G90" s="803"/>
      <c r="H90" s="823"/>
      <c r="I90" s="823"/>
      <c r="J90" s="365"/>
      <c r="K90" s="365"/>
      <c r="L90" s="617"/>
    </row>
    <row r="91" spans="2:12" ht="14.25" customHeight="1" thickTop="1" thickBot="1" x14ac:dyDescent="0.25">
      <c r="B91" s="365"/>
      <c r="C91" s="633"/>
      <c r="D91" s="616"/>
      <c r="E91" s="813" t="s">
        <v>138</v>
      </c>
      <c r="F91" s="814"/>
      <c r="G91" s="741">
        <f>([2]ABRIL!G91+[2]MAYO!G91+[2]JUNIO!G91)</f>
        <v>0</v>
      </c>
      <c r="H91" s="815">
        <f>SUM(F91:G91)</f>
        <v>0</v>
      </c>
      <c r="I91" s="815"/>
      <c r="J91" s="365"/>
      <c r="K91" s="616"/>
    </row>
    <row r="92" spans="2:12" ht="14.25" customHeight="1" thickTop="1" thickBot="1" x14ac:dyDescent="0.25">
      <c r="B92" s="365"/>
      <c r="C92" s="633"/>
      <c r="D92" s="616"/>
      <c r="E92" s="746" t="s">
        <v>137</v>
      </c>
      <c r="F92" s="747"/>
      <c r="G92" s="741">
        <f>([2]ABRIL!G92+[2]MAYO!G92+[2]JUNIO!G92)</f>
        <v>0</v>
      </c>
      <c r="H92" s="815">
        <f>SUM(F92:G92)</f>
        <v>0</v>
      </c>
      <c r="I92" s="815"/>
      <c r="J92" s="365"/>
      <c r="K92" s="616"/>
    </row>
    <row r="93" spans="2:12" ht="14.25" customHeight="1" thickTop="1" thickBot="1" x14ac:dyDescent="0.25">
      <c r="B93" s="365"/>
      <c r="C93" s="633"/>
      <c r="D93" s="616"/>
      <c r="E93" s="746" t="s">
        <v>139</v>
      </c>
      <c r="F93" s="747"/>
      <c r="G93" s="741">
        <f>([2]ABRIL!G93+[2]MAYO!G93+[2]JUNIO!G93)</f>
        <v>0</v>
      </c>
      <c r="H93" s="815">
        <f>SUM(F93:G93)</f>
        <v>0</v>
      </c>
      <c r="I93" s="815"/>
      <c r="J93" s="365"/>
      <c r="K93" s="616"/>
    </row>
    <row r="94" spans="2:12" ht="14.25" customHeight="1" thickTop="1" thickBot="1" x14ac:dyDescent="0.25">
      <c r="B94" s="365"/>
      <c r="C94" s="10" t="s">
        <v>9</v>
      </c>
      <c r="D94" s="365"/>
      <c r="E94" s="816" t="s">
        <v>140</v>
      </c>
      <c r="F94" s="817"/>
      <c r="G94" s="741">
        <f>([2]ABRIL!G94+[2]MAYO!G94+[2]JUNIO!G94)</f>
        <v>0</v>
      </c>
      <c r="H94" s="815">
        <f>SUM(F94:G94)</f>
        <v>0</v>
      </c>
      <c r="I94" s="815"/>
      <c r="J94" s="365"/>
      <c r="K94" s="616"/>
    </row>
    <row r="95" spans="2:12" ht="15" customHeight="1" thickTop="1" thickBot="1" x14ac:dyDescent="0.25">
      <c r="B95" s="365"/>
      <c r="C95" s="828" t="s">
        <v>141</v>
      </c>
      <c r="D95" s="829"/>
      <c r="E95" s="829"/>
      <c r="F95" s="829"/>
      <c r="G95" s="829"/>
      <c r="H95" s="830"/>
      <c r="I95" s="837" t="s">
        <v>0</v>
      </c>
      <c r="J95" s="838"/>
      <c r="K95" s="365"/>
      <c r="L95" s="617"/>
    </row>
    <row r="96" spans="2:12" ht="18" customHeight="1" thickTop="1" x14ac:dyDescent="0.2">
      <c r="B96" s="365"/>
      <c r="C96" s="831"/>
      <c r="D96" s="832"/>
      <c r="E96" s="832"/>
      <c r="F96" s="832"/>
      <c r="G96" s="832"/>
      <c r="H96" s="833"/>
      <c r="I96" s="771">
        <f>(I98+I137+I173+I211+I215+I218+I223+I227+I232+I237+I242)</f>
        <v>585</v>
      </c>
      <c r="J96" s="772"/>
      <c r="K96" s="365"/>
      <c r="L96" s="617"/>
    </row>
    <row r="97" spans="2:15" ht="21" customHeight="1" thickBot="1" x14ac:dyDescent="0.25">
      <c r="B97" s="365"/>
      <c r="C97" s="834"/>
      <c r="D97" s="835"/>
      <c r="E97" s="835"/>
      <c r="F97" s="835"/>
      <c r="G97" s="835"/>
      <c r="H97" s="836"/>
      <c r="I97" s="773"/>
      <c r="J97" s="774"/>
      <c r="K97" s="365"/>
      <c r="L97" s="617"/>
    </row>
    <row r="98" spans="2:15" ht="15" customHeight="1" thickTop="1" thickBot="1" x14ac:dyDescent="0.25">
      <c r="B98" s="365"/>
      <c r="C98" s="660"/>
      <c r="D98" s="138">
        <v>7.1</v>
      </c>
      <c r="E98" s="139" t="s">
        <v>124</v>
      </c>
      <c r="F98" s="618"/>
      <c r="G98" s="618"/>
      <c r="H98" s="618"/>
      <c r="I98" s="807">
        <f>(I99+I105+I111+I117+I121+I125+I131)</f>
        <v>17</v>
      </c>
      <c r="J98" s="807"/>
      <c r="K98" s="365"/>
    </row>
    <row r="99" spans="2:15" ht="12.75" customHeight="1" thickTop="1" thickBot="1" x14ac:dyDescent="0.25">
      <c r="B99" s="365"/>
      <c r="C99" s="651"/>
      <c r="D99" s="651"/>
      <c r="E99" s="203" t="s">
        <v>85</v>
      </c>
      <c r="F99" s="661"/>
      <c r="G99" s="661"/>
      <c r="H99" s="661"/>
      <c r="I99" s="839">
        <f>(I100+I101+I102+I103+I104)</f>
        <v>1</v>
      </c>
      <c r="J99" s="840"/>
      <c r="K99" s="365"/>
    </row>
    <row r="100" spans="2:15" ht="12.75" customHeight="1" thickTop="1" thickBot="1" x14ac:dyDescent="0.25">
      <c r="B100" s="365"/>
      <c r="C100" s="616"/>
      <c r="D100" s="616"/>
      <c r="E100" s="662" t="s">
        <v>42</v>
      </c>
      <c r="F100" s="663"/>
      <c r="G100" s="663"/>
      <c r="H100" s="664"/>
      <c r="I100" s="827">
        <f>([2]MAYO!I100)</f>
        <v>1</v>
      </c>
      <c r="J100" s="827"/>
      <c r="K100" s="365"/>
    </row>
    <row r="101" spans="2:15" ht="15" customHeight="1" thickTop="1" thickBot="1" x14ac:dyDescent="0.25">
      <c r="B101" s="365"/>
      <c r="C101" s="616"/>
      <c r="D101" s="666"/>
      <c r="E101" s="667" t="s">
        <v>142</v>
      </c>
      <c r="F101" s="668"/>
      <c r="G101" s="668"/>
      <c r="H101" s="669"/>
      <c r="I101" s="827">
        <f>([2]MAYO!I101)</f>
        <v>0</v>
      </c>
      <c r="J101" s="827"/>
      <c r="K101" s="616"/>
    </row>
    <row r="102" spans="2:15" ht="15" customHeight="1" thickTop="1" thickBot="1" x14ac:dyDescent="0.25">
      <c r="B102" s="365"/>
      <c r="C102" s="616"/>
      <c r="D102" s="616"/>
      <c r="E102" s="667" t="s">
        <v>22</v>
      </c>
      <c r="F102" s="668"/>
      <c r="G102" s="668"/>
      <c r="H102" s="669"/>
      <c r="I102" s="827">
        <f>([2]MAYO!I102)</f>
        <v>0</v>
      </c>
      <c r="J102" s="827"/>
      <c r="K102" s="616"/>
    </row>
    <row r="103" spans="2:15" ht="15" customHeight="1" thickTop="1" thickBot="1" x14ac:dyDescent="0.25">
      <c r="B103" s="365"/>
      <c r="C103" s="616"/>
      <c r="D103" s="616"/>
      <c r="E103" s="667" t="s">
        <v>21</v>
      </c>
      <c r="F103" s="668"/>
      <c r="G103" s="668"/>
      <c r="H103" s="669"/>
      <c r="I103" s="827">
        <f>([2]MAYO!I103)</f>
        <v>0</v>
      </c>
      <c r="J103" s="827"/>
      <c r="K103" s="616"/>
    </row>
    <row r="104" spans="2:15" ht="15" customHeight="1" thickTop="1" thickBot="1" x14ac:dyDescent="0.25">
      <c r="B104" s="365"/>
      <c r="C104" s="616"/>
      <c r="D104" s="616"/>
      <c r="E104" s="670" t="s">
        <v>143</v>
      </c>
      <c r="F104" s="660"/>
      <c r="G104" s="660"/>
      <c r="H104" s="660"/>
      <c r="I104" s="827">
        <f>([2]MAYO!I104)</f>
        <v>0</v>
      </c>
      <c r="J104" s="827"/>
      <c r="K104" s="616"/>
    </row>
    <row r="105" spans="2:15" ht="13.5" customHeight="1" thickTop="1" thickBot="1" x14ac:dyDescent="0.25">
      <c r="B105" s="365"/>
      <c r="C105" s="616"/>
      <c r="D105" s="616"/>
      <c r="E105" s="204" t="s">
        <v>29</v>
      </c>
      <c r="F105" s="671"/>
      <c r="G105" s="671"/>
      <c r="H105" s="671"/>
      <c r="I105" s="815">
        <f>SUM(I106:J110)</f>
        <v>2</v>
      </c>
      <c r="J105" s="815"/>
      <c r="K105" s="616"/>
    </row>
    <row r="106" spans="2:15" ht="13.5" customHeight="1" thickTop="1" thickBot="1" x14ac:dyDescent="0.25">
      <c r="B106" s="365"/>
      <c r="C106" s="616"/>
      <c r="D106" s="666"/>
      <c r="E106" s="662" t="s">
        <v>42</v>
      </c>
      <c r="F106" s="663"/>
      <c r="G106" s="663"/>
      <c r="H106" s="664"/>
      <c r="I106" s="827">
        <f>([2]ABRIL!I106)</f>
        <v>1</v>
      </c>
      <c r="J106" s="827"/>
      <c r="K106" s="616"/>
      <c r="L106" s="617"/>
    </row>
    <row r="107" spans="2:15" ht="14.25" thickTop="1" thickBot="1" x14ac:dyDescent="0.25">
      <c r="B107" s="365"/>
      <c r="C107" s="616"/>
      <c r="D107" s="666"/>
      <c r="E107" s="667" t="s">
        <v>142</v>
      </c>
      <c r="F107" s="668"/>
      <c r="G107" s="668"/>
      <c r="H107" s="669"/>
      <c r="I107" s="827">
        <f>([2]ABRIL!I107)</f>
        <v>0</v>
      </c>
      <c r="J107" s="827"/>
      <c r="K107" s="616"/>
      <c r="L107" s="617"/>
    </row>
    <row r="108" spans="2:15" ht="14.25" thickTop="1" thickBot="1" x14ac:dyDescent="0.25">
      <c r="B108" s="365"/>
      <c r="C108" s="616"/>
      <c r="D108" s="666"/>
      <c r="E108" s="667" t="s">
        <v>22</v>
      </c>
      <c r="F108" s="668"/>
      <c r="G108" s="668"/>
      <c r="H108" s="669"/>
      <c r="I108" s="827">
        <f>([2]ABRIL!I108)</f>
        <v>0</v>
      </c>
      <c r="J108" s="827"/>
      <c r="K108" s="616"/>
      <c r="L108" s="617"/>
    </row>
    <row r="109" spans="2:15" ht="14.25" thickTop="1" thickBot="1" x14ac:dyDescent="0.25">
      <c r="B109" s="365"/>
      <c r="C109" s="616"/>
      <c r="D109" s="666"/>
      <c r="E109" s="667" t="s">
        <v>21</v>
      </c>
      <c r="F109" s="668"/>
      <c r="G109" s="668"/>
      <c r="H109" s="669"/>
      <c r="I109" s="827">
        <f>([2]ABRIL!I109)</f>
        <v>1</v>
      </c>
      <c r="J109" s="827"/>
      <c r="K109" s="616"/>
      <c r="L109" s="617"/>
    </row>
    <row r="110" spans="2:15" ht="14.25" thickTop="1" thickBot="1" x14ac:dyDescent="0.25">
      <c r="B110" s="365"/>
      <c r="C110" s="616"/>
      <c r="D110" s="666"/>
      <c r="E110" s="672" t="s">
        <v>143</v>
      </c>
      <c r="F110" s="673"/>
      <c r="G110" s="673"/>
      <c r="H110" s="674"/>
      <c r="I110" s="827">
        <f>([2]ABRIL!I110)</f>
        <v>0</v>
      </c>
      <c r="J110" s="827"/>
      <c r="K110" s="616"/>
      <c r="L110" s="617"/>
    </row>
    <row r="111" spans="2:15" ht="14.25" thickTop="1" thickBot="1" x14ac:dyDescent="0.25">
      <c r="B111" s="365"/>
      <c r="C111" s="616"/>
      <c r="D111" s="666"/>
      <c r="E111" s="206" t="s">
        <v>86</v>
      </c>
      <c r="F111" s="671"/>
      <c r="G111" s="671"/>
      <c r="H111" s="675"/>
      <c r="I111" s="841">
        <f>(I112+I113+I114+I115+I116)</f>
        <v>0</v>
      </c>
      <c r="J111" s="842"/>
      <c r="K111" s="616"/>
      <c r="L111" s="617"/>
      <c r="O111" s="614"/>
    </row>
    <row r="112" spans="2:15" ht="14.25" thickTop="1" thickBot="1" x14ac:dyDescent="0.25">
      <c r="B112" s="365"/>
      <c r="C112" s="616"/>
      <c r="D112" s="666"/>
      <c r="E112" s="662" t="s">
        <v>42</v>
      </c>
      <c r="F112" s="663"/>
      <c r="G112" s="663"/>
      <c r="H112" s="664"/>
      <c r="I112" s="827"/>
      <c r="J112" s="827"/>
      <c r="K112" s="616"/>
      <c r="L112" s="617"/>
      <c r="O112" s="614"/>
    </row>
    <row r="113" spans="2:15" ht="14.25" thickTop="1" thickBot="1" x14ac:dyDescent="0.25">
      <c r="B113" s="365"/>
      <c r="C113" s="616"/>
      <c r="D113" s="666"/>
      <c r="E113" s="667" t="s">
        <v>142</v>
      </c>
      <c r="F113" s="668"/>
      <c r="G113" s="668"/>
      <c r="H113" s="669"/>
      <c r="I113" s="824"/>
      <c r="J113" s="825"/>
      <c r="K113" s="616"/>
      <c r="L113" s="617"/>
      <c r="O113" s="614"/>
    </row>
    <row r="114" spans="2:15" ht="14.25" thickTop="1" thickBot="1" x14ac:dyDescent="0.25">
      <c r="B114" s="365"/>
      <c r="C114" s="616"/>
      <c r="D114" s="666"/>
      <c r="E114" s="667" t="s">
        <v>22</v>
      </c>
      <c r="F114" s="668"/>
      <c r="G114" s="668"/>
      <c r="H114" s="669"/>
      <c r="I114" s="824"/>
      <c r="J114" s="825"/>
      <c r="K114" s="616"/>
      <c r="L114" s="617"/>
      <c r="O114" s="614"/>
    </row>
    <row r="115" spans="2:15" ht="14.25" thickTop="1" thickBot="1" x14ac:dyDescent="0.25">
      <c r="B115" s="365"/>
      <c r="C115" s="616"/>
      <c r="D115" s="666"/>
      <c r="E115" s="667" t="s">
        <v>21</v>
      </c>
      <c r="F115" s="668"/>
      <c r="G115" s="668"/>
      <c r="H115" s="669"/>
      <c r="I115" s="824"/>
      <c r="J115" s="825"/>
      <c r="K115" s="616"/>
      <c r="L115" s="617"/>
      <c r="O115" s="614"/>
    </row>
    <row r="116" spans="2:15" ht="14.25" thickTop="1" thickBot="1" x14ac:dyDescent="0.25">
      <c r="B116" s="365"/>
      <c r="C116" s="616"/>
      <c r="D116" s="666"/>
      <c r="E116" s="670" t="s">
        <v>143</v>
      </c>
      <c r="F116" s="660"/>
      <c r="G116" s="660"/>
      <c r="H116" s="660"/>
      <c r="I116" s="826"/>
      <c r="J116" s="826"/>
      <c r="K116" s="616"/>
      <c r="L116" s="617"/>
      <c r="O116" s="614"/>
    </row>
    <row r="117" spans="2:15" ht="14.25" thickTop="1" thickBot="1" x14ac:dyDescent="0.25">
      <c r="B117" s="365"/>
      <c r="C117" s="616"/>
      <c r="D117" s="666"/>
      <c r="E117" s="206" t="s">
        <v>88</v>
      </c>
      <c r="F117" s="671"/>
      <c r="G117" s="671"/>
      <c r="H117" s="675"/>
      <c r="I117" s="841">
        <f>I119+I120+I118</f>
        <v>5</v>
      </c>
      <c r="J117" s="842"/>
      <c r="K117" s="616"/>
      <c r="L117" s="617"/>
      <c r="O117" s="614"/>
    </row>
    <row r="118" spans="2:15" ht="14.25" thickTop="1" thickBot="1" x14ac:dyDescent="0.25">
      <c r="B118" s="365"/>
      <c r="C118" s="616"/>
      <c r="D118" s="666"/>
      <c r="E118" s="676" t="s">
        <v>144</v>
      </c>
      <c r="F118" s="677"/>
      <c r="G118" s="677"/>
      <c r="H118" s="677"/>
      <c r="I118" s="827">
        <f>([2]ABRIL!I118+[2]MAYO!I118+[2]JUNIO!I118)</f>
        <v>2</v>
      </c>
      <c r="J118" s="827"/>
      <c r="K118" s="616"/>
      <c r="L118" s="617"/>
      <c r="O118" s="614"/>
    </row>
    <row r="119" spans="2:15" ht="14.25" thickTop="1" thickBot="1" x14ac:dyDescent="0.25">
      <c r="B119" s="365"/>
      <c r="C119" s="616"/>
      <c r="D119" s="666"/>
      <c r="E119" s="676" t="s">
        <v>46</v>
      </c>
      <c r="F119" s="678"/>
      <c r="G119" s="678"/>
      <c r="H119" s="678"/>
      <c r="I119" s="827">
        <f>([2]ABRIL!I119+[2]MAYO!I119+[2]JUNIO!I119)</f>
        <v>0</v>
      </c>
      <c r="J119" s="827"/>
      <c r="K119" s="616"/>
      <c r="L119" s="617"/>
      <c r="O119" s="614"/>
    </row>
    <row r="120" spans="2:15" ht="14.25" thickTop="1" thickBot="1" x14ac:dyDescent="0.25">
      <c r="B120" s="365"/>
      <c r="C120" s="616"/>
      <c r="D120" s="666"/>
      <c r="E120" s="662" t="s">
        <v>45</v>
      </c>
      <c r="F120" s="678"/>
      <c r="G120" s="678"/>
      <c r="H120" s="679"/>
      <c r="I120" s="827">
        <f>([2]ABRIL!I120+[2]MAYO!I120+[2]JUNIO!I120)</f>
        <v>3</v>
      </c>
      <c r="J120" s="827"/>
      <c r="K120" s="616"/>
      <c r="L120" s="617"/>
      <c r="O120" s="614"/>
    </row>
    <row r="121" spans="2:15" ht="14.25" thickTop="1" thickBot="1" x14ac:dyDescent="0.25">
      <c r="B121" s="365"/>
      <c r="C121" s="616"/>
      <c r="D121" s="666"/>
      <c r="E121" s="206" t="s">
        <v>89</v>
      </c>
      <c r="F121" s="671"/>
      <c r="G121" s="671"/>
      <c r="H121" s="671"/>
      <c r="I121" s="841">
        <f>I123+I124+I122</f>
        <v>0</v>
      </c>
      <c r="J121" s="842"/>
      <c r="K121" s="616"/>
      <c r="L121" s="617"/>
    </row>
    <row r="122" spans="2:15" ht="14.25" thickTop="1" thickBot="1" x14ac:dyDescent="0.25">
      <c r="B122" s="365"/>
      <c r="C122" s="616"/>
      <c r="D122" s="666"/>
      <c r="E122" s="676" t="s">
        <v>47</v>
      </c>
      <c r="F122" s="677"/>
      <c r="G122" s="677"/>
      <c r="H122" s="677"/>
      <c r="I122" s="827"/>
      <c r="J122" s="827"/>
      <c r="K122" s="616"/>
      <c r="L122" s="617"/>
    </row>
    <row r="123" spans="2:15" ht="14.25" thickTop="1" thickBot="1" x14ac:dyDescent="0.25">
      <c r="B123" s="365"/>
      <c r="C123" s="616"/>
      <c r="D123" s="666"/>
      <c r="E123" s="676" t="s">
        <v>46</v>
      </c>
      <c r="F123" s="678"/>
      <c r="G123" s="678"/>
      <c r="H123" s="678"/>
      <c r="I123" s="824"/>
      <c r="J123" s="825"/>
      <c r="K123" s="616"/>
      <c r="L123" s="617"/>
    </row>
    <row r="124" spans="2:15" ht="14.25" thickTop="1" thickBot="1" x14ac:dyDescent="0.25">
      <c r="B124" s="365"/>
      <c r="C124" s="616"/>
      <c r="D124" s="666"/>
      <c r="E124" s="662" t="s">
        <v>45</v>
      </c>
      <c r="F124" s="678"/>
      <c r="G124" s="678"/>
      <c r="H124" s="679"/>
      <c r="I124" s="826"/>
      <c r="J124" s="826"/>
      <c r="K124" s="616"/>
      <c r="L124" s="617"/>
    </row>
    <row r="125" spans="2:15" ht="14.25" thickTop="1" thickBot="1" x14ac:dyDescent="0.25">
      <c r="B125" s="365"/>
      <c r="C125" s="616"/>
      <c r="D125" s="666"/>
      <c r="E125" s="206" t="s">
        <v>90</v>
      </c>
      <c r="F125" s="671"/>
      <c r="G125" s="671"/>
      <c r="H125" s="671"/>
      <c r="I125" s="815">
        <f>(I126+I127+I128+I129+I130)</f>
        <v>2</v>
      </c>
      <c r="J125" s="815"/>
      <c r="K125" s="616"/>
      <c r="L125" s="617"/>
    </row>
    <row r="126" spans="2:15" ht="14.25" thickTop="1" thickBot="1" x14ac:dyDescent="0.25">
      <c r="B126" s="365"/>
      <c r="C126" s="616"/>
      <c r="D126" s="666"/>
      <c r="E126" s="662" t="s">
        <v>42</v>
      </c>
      <c r="F126" s="663"/>
      <c r="G126" s="663"/>
      <c r="H126" s="664"/>
      <c r="I126" s="827">
        <f>([2]JUNIO!I126)</f>
        <v>1</v>
      </c>
      <c r="J126" s="827"/>
      <c r="K126" s="616"/>
      <c r="L126" s="617"/>
    </row>
    <row r="127" spans="2:15" ht="14.25" thickTop="1" thickBot="1" x14ac:dyDescent="0.25">
      <c r="B127" s="365"/>
      <c r="C127" s="616"/>
      <c r="D127" s="666"/>
      <c r="E127" s="667" t="s">
        <v>142</v>
      </c>
      <c r="F127" s="668"/>
      <c r="G127" s="668"/>
      <c r="H127" s="669"/>
      <c r="I127" s="827">
        <f>([2]JUNIO!I127)</f>
        <v>0</v>
      </c>
      <c r="J127" s="827"/>
      <c r="K127" s="616"/>
      <c r="L127" s="617"/>
    </row>
    <row r="128" spans="2:15" ht="14.25" thickTop="1" thickBot="1" x14ac:dyDescent="0.25">
      <c r="B128" s="365"/>
      <c r="C128" s="616"/>
      <c r="D128" s="666"/>
      <c r="E128" s="667" t="s">
        <v>22</v>
      </c>
      <c r="F128" s="668"/>
      <c r="G128" s="668"/>
      <c r="H128" s="669"/>
      <c r="I128" s="827">
        <f>([2]JUNIO!I128)</f>
        <v>0</v>
      </c>
      <c r="J128" s="827"/>
      <c r="K128" s="616"/>
      <c r="L128" s="617"/>
    </row>
    <row r="129" spans="2:14" ht="14.25" thickTop="1" thickBot="1" x14ac:dyDescent="0.25">
      <c r="B129" s="365"/>
      <c r="C129" s="616"/>
      <c r="D129" s="666"/>
      <c r="E129" s="667" t="s">
        <v>21</v>
      </c>
      <c r="F129" s="668"/>
      <c r="G129" s="668"/>
      <c r="H129" s="669"/>
      <c r="I129" s="827">
        <f>([2]JUNIO!I129)</f>
        <v>1</v>
      </c>
      <c r="J129" s="827"/>
      <c r="K129" s="616"/>
      <c r="L129" s="617"/>
    </row>
    <row r="130" spans="2:14" ht="14.25" thickTop="1" thickBot="1" x14ac:dyDescent="0.25">
      <c r="B130" s="365"/>
      <c r="C130" s="616"/>
      <c r="D130" s="666"/>
      <c r="E130" s="670" t="s">
        <v>143</v>
      </c>
      <c r="F130" s="660"/>
      <c r="G130" s="660"/>
      <c r="H130" s="660"/>
      <c r="I130" s="827">
        <f>([2]JUNIO!I130)</f>
        <v>0</v>
      </c>
      <c r="J130" s="827"/>
      <c r="K130" s="616"/>
      <c r="L130" s="617"/>
    </row>
    <row r="131" spans="2:14" ht="14.25" thickTop="1" thickBot="1" x14ac:dyDescent="0.25">
      <c r="B131" s="365"/>
      <c r="C131" s="616"/>
      <c r="D131" s="666"/>
      <c r="E131" s="207" t="s">
        <v>87</v>
      </c>
      <c r="F131" s="671"/>
      <c r="G131" s="671"/>
      <c r="H131" s="671"/>
      <c r="I131" s="815">
        <f>(I132+I133++I134+I135+I136)</f>
        <v>7</v>
      </c>
      <c r="J131" s="815"/>
      <c r="K131" s="616"/>
      <c r="L131" s="617"/>
    </row>
    <row r="132" spans="2:14" ht="14.25" thickTop="1" thickBot="1" x14ac:dyDescent="0.25">
      <c r="B132" s="365"/>
      <c r="C132" s="616"/>
      <c r="D132" s="666"/>
      <c r="E132" s="662" t="s">
        <v>47</v>
      </c>
      <c r="F132" s="663"/>
      <c r="G132" s="663"/>
      <c r="H132" s="664"/>
      <c r="I132" s="826">
        <f>([2]ABRIL!I132+[2]MAYO!I132+[2]JUNIO!I132)</f>
        <v>4</v>
      </c>
      <c r="J132" s="826"/>
      <c r="K132" s="616"/>
      <c r="L132" s="617"/>
    </row>
    <row r="133" spans="2:14" ht="14.25" thickTop="1" thickBot="1" x14ac:dyDescent="0.25">
      <c r="B133" s="365"/>
      <c r="C133" s="616"/>
      <c r="D133" s="666"/>
      <c r="E133" s="667" t="s">
        <v>142</v>
      </c>
      <c r="F133" s="668"/>
      <c r="G133" s="668"/>
      <c r="H133" s="669"/>
      <c r="I133" s="826">
        <f>([2]ABRIL!I133+[2]MAYO!I133+[2]JUNIO!I133)</f>
        <v>0</v>
      </c>
      <c r="J133" s="826"/>
      <c r="K133" s="616"/>
      <c r="L133" s="617"/>
    </row>
    <row r="134" spans="2:14" ht="14.25" thickTop="1" thickBot="1" x14ac:dyDescent="0.25">
      <c r="B134" s="365"/>
      <c r="C134" s="616"/>
      <c r="D134" s="666"/>
      <c r="E134" s="667" t="s">
        <v>46</v>
      </c>
      <c r="F134" s="668"/>
      <c r="G134" s="668"/>
      <c r="H134" s="669"/>
      <c r="I134" s="826">
        <f>([2]ABRIL!I134+[2]MAYO!I134+[2]JUNIO!I134)</f>
        <v>1</v>
      </c>
      <c r="J134" s="826"/>
      <c r="K134" s="616"/>
      <c r="L134" s="617"/>
    </row>
    <row r="135" spans="2:14" ht="14.25" thickTop="1" thickBot="1" x14ac:dyDescent="0.25">
      <c r="B135" s="365"/>
      <c r="C135" s="616"/>
      <c r="D135" s="666"/>
      <c r="E135" s="680" t="s">
        <v>45</v>
      </c>
      <c r="F135" s="678"/>
      <c r="G135" s="678"/>
      <c r="H135" s="678"/>
      <c r="I135" s="826">
        <f>([2]ABRIL!I135+[2]MAYO!I135+[2]JUNIO!I135)</f>
        <v>2</v>
      </c>
      <c r="J135" s="826"/>
      <c r="K135" s="616"/>
      <c r="L135" s="617"/>
    </row>
    <row r="136" spans="2:14" ht="14.25" thickTop="1" thickBot="1" x14ac:dyDescent="0.25">
      <c r="B136" s="365"/>
      <c r="C136" s="616"/>
      <c r="D136" s="666"/>
      <c r="E136" s="670" t="s">
        <v>145</v>
      </c>
      <c r="F136" s="660"/>
      <c r="G136" s="660"/>
      <c r="H136" s="660"/>
      <c r="I136" s="826">
        <f>([2]ABRIL!I136+[2]MAYO!I136+[2]JUNIO!I136)</f>
        <v>0</v>
      </c>
      <c r="J136" s="826"/>
      <c r="K136" s="616"/>
      <c r="L136" s="617"/>
    </row>
    <row r="137" spans="2:14" ht="16.5" thickTop="1" thickBot="1" x14ac:dyDescent="0.25">
      <c r="B137" s="365"/>
      <c r="C137" s="616"/>
      <c r="D137" s="73" t="s">
        <v>146</v>
      </c>
      <c r="E137" s="155"/>
      <c r="F137" s="156"/>
      <c r="G137" s="681"/>
      <c r="H137" s="681"/>
      <c r="I137" s="779">
        <f>(I138+I143+I148+I153+I158+I163+I168)</f>
        <v>1</v>
      </c>
      <c r="J137" s="780"/>
      <c r="K137" s="616"/>
      <c r="L137" s="617"/>
    </row>
    <row r="138" spans="2:14" ht="14.25" thickTop="1" thickBot="1" x14ac:dyDescent="0.25">
      <c r="B138" s="365"/>
      <c r="C138" s="616"/>
      <c r="D138" s="682"/>
      <c r="E138" s="209" t="s">
        <v>23</v>
      </c>
      <c r="F138" s="671"/>
      <c r="G138" s="671"/>
      <c r="H138" s="675"/>
      <c r="I138" s="841">
        <f>(I139+I140+I141+I142)</f>
        <v>1</v>
      </c>
      <c r="J138" s="842"/>
      <c r="K138" s="616"/>
      <c r="L138" s="617"/>
      <c r="N138" s="614"/>
    </row>
    <row r="139" spans="2:14" ht="14.25" thickTop="1" thickBot="1" x14ac:dyDescent="0.25">
      <c r="B139" s="365"/>
      <c r="C139" s="616"/>
      <c r="D139" s="683"/>
      <c r="E139" s="684" t="s">
        <v>42</v>
      </c>
      <c r="F139" s="678"/>
      <c r="G139" s="678"/>
      <c r="H139" s="679"/>
      <c r="I139" s="826">
        <f>([2]MAYO!I139)</f>
        <v>1</v>
      </c>
      <c r="J139" s="826"/>
      <c r="K139" s="616"/>
      <c r="L139" s="617"/>
      <c r="N139" s="614"/>
    </row>
    <row r="140" spans="2:14" ht="14.25" thickTop="1" thickBot="1" x14ac:dyDescent="0.25">
      <c r="B140" s="365"/>
      <c r="C140" s="616"/>
      <c r="D140" s="683"/>
      <c r="E140" s="684" t="s">
        <v>142</v>
      </c>
      <c r="F140" s="678"/>
      <c r="G140" s="678"/>
      <c r="H140" s="679"/>
      <c r="I140" s="826">
        <f>([2]MAYO!I140)</f>
        <v>0</v>
      </c>
      <c r="J140" s="826"/>
      <c r="K140" s="616"/>
      <c r="L140" s="617"/>
      <c r="N140" s="614"/>
    </row>
    <row r="141" spans="2:14" ht="14.25" thickTop="1" thickBot="1" x14ac:dyDescent="0.25">
      <c r="B141" s="365"/>
      <c r="C141" s="616"/>
      <c r="D141" s="683"/>
      <c r="E141" s="684" t="s">
        <v>22</v>
      </c>
      <c r="F141" s="678"/>
      <c r="G141" s="678"/>
      <c r="H141" s="679"/>
      <c r="I141" s="826">
        <f>([2]MAYO!I141)</f>
        <v>0</v>
      </c>
      <c r="J141" s="826"/>
      <c r="K141" s="616"/>
      <c r="L141" s="617"/>
      <c r="N141" s="614"/>
    </row>
    <row r="142" spans="2:14" ht="14.25" thickTop="1" thickBot="1" x14ac:dyDescent="0.25">
      <c r="B142" s="365"/>
      <c r="C142" s="616"/>
      <c r="D142" s="683"/>
      <c r="E142" s="684" t="s">
        <v>21</v>
      </c>
      <c r="F142" s="685"/>
      <c r="G142" s="685"/>
      <c r="H142" s="686"/>
      <c r="I142" s="826">
        <f>([2]MAYO!I142)</f>
        <v>0</v>
      </c>
      <c r="J142" s="826"/>
      <c r="K142" s="616"/>
      <c r="L142" s="617"/>
      <c r="M142" s="614"/>
      <c r="N142" s="614"/>
    </row>
    <row r="143" spans="2:14" ht="14.25" thickTop="1" thickBot="1" x14ac:dyDescent="0.25">
      <c r="B143" s="365"/>
      <c r="C143" s="616"/>
      <c r="D143" s="683"/>
      <c r="E143" s="210" t="s">
        <v>8</v>
      </c>
      <c r="F143" s="687"/>
      <c r="G143" s="687"/>
      <c r="H143" s="687"/>
      <c r="I143" s="843">
        <f>(I144+I145+I146+I147)</f>
        <v>0</v>
      </c>
      <c r="J143" s="843"/>
      <c r="K143" s="616"/>
      <c r="L143" s="617"/>
      <c r="M143" s="614"/>
      <c r="N143" s="614"/>
    </row>
    <row r="144" spans="2:14" ht="14.25" thickTop="1" thickBot="1" x14ac:dyDescent="0.25">
      <c r="B144" s="365"/>
      <c r="C144" s="616"/>
      <c r="D144" s="683"/>
      <c r="E144" s="684" t="s">
        <v>42</v>
      </c>
      <c r="F144" s="678"/>
      <c r="G144" s="678"/>
      <c r="H144" s="679"/>
      <c r="I144" s="826"/>
      <c r="J144" s="826"/>
      <c r="K144" s="616"/>
      <c r="L144" s="617"/>
      <c r="M144" s="614"/>
      <c r="N144" s="614"/>
    </row>
    <row r="145" spans="1:14" ht="14.25" thickTop="1" thickBot="1" x14ac:dyDescent="0.25">
      <c r="B145" s="365"/>
      <c r="C145" s="616"/>
      <c r="D145" s="683"/>
      <c r="E145" s="684" t="s">
        <v>142</v>
      </c>
      <c r="F145" s="678"/>
      <c r="G145" s="678"/>
      <c r="H145" s="679"/>
      <c r="I145" s="826"/>
      <c r="J145" s="826"/>
      <c r="K145" s="616"/>
      <c r="L145" s="617"/>
      <c r="M145" s="614"/>
      <c r="N145" s="614"/>
    </row>
    <row r="146" spans="1:14" ht="14.25" thickTop="1" thickBot="1" x14ac:dyDescent="0.25">
      <c r="B146" s="365"/>
      <c r="C146" s="616"/>
      <c r="D146" s="683"/>
      <c r="E146" s="684" t="s">
        <v>22</v>
      </c>
      <c r="F146" s="678"/>
      <c r="G146" s="678"/>
      <c r="H146" s="679"/>
      <c r="I146" s="826"/>
      <c r="J146" s="826"/>
      <c r="K146" s="616"/>
      <c r="L146" s="617"/>
      <c r="M146" s="614"/>
      <c r="N146" s="614"/>
    </row>
    <row r="147" spans="1:14" ht="14.25" thickTop="1" thickBot="1" x14ac:dyDescent="0.25">
      <c r="B147" s="365"/>
      <c r="C147" s="616"/>
      <c r="D147" s="683"/>
      <c r="E147" s="684" t="s">
        <v>21</v>
      </c>
      <c r="F147" s="685"/>
      <c r="G147" s="685"/>
      <c r="H147" s="686"/>
      <c r="I147" s="826"/>
      <c r="J147" s="826"/>
      <c r="K147" s="616"/>
      <c r="L147" s="617"/>
      <c r="M147" s="614"/>
      <c r="N147" s="614"/>
    </row>
    <row r="148" spans="1:14" ht="14.25" thickTop="1" thickBot="1" x14ac:dyDescent="0.25">
      <c r="B148" s="365"/>
      <c r="C148" s="616"/>
      <c r="D148" s="683"/>
      <c r="E148" s="209" t="s">
        <v>147</v>
      </c>
      <c r="F148" s="671"/>
      <c r="G148" s="671"/>
      <c r="H148" s="675"/>
      <c r="I148" s="841">
        <f>(I149+I150+I151+I152)</f>
        <v>0</v>
      </c>
      <c r="J148" s="842"/>
      <c r="K148" s="616"/>
      <c r="L148" s="617"/>
      <c r="M148" s="614"/>
      <c r="N148" s="614"/>
    </row>
    <row r="149" spans="1:14" ht="14.25" thickTop="1" thickBot="1" x14ac:dyDescent="0.25">
      <c r="B149" s="365"/>
      <c r="C149" s="616"/>
      <c r="D149" s="683"/>
      <c r="E149" s="684" t="s">
        <v>42</v>
      </c>
      <c r="F149" s="678"/>
      <c r="G149" s="678"/>
      <c r="H149" s="679"/>
      <c r="I149" s="826"/>
      <c r="J149" s="826"/>
      <c r="K149" s="616"/>
      <c r="L149" s="617"/>
      <c r="M149" s="614"/>
      <c r="N149" s="614"/>
    </row>
    <row r="150" spans="1:14" ht="14.25" thickTop="1" thickBot="1" x14ac:dyDescent="0.25">
      <c r="B150" s="365"/>
      <c r="C150" s="616"/>
      <c r="D150" s="683"/>
      <c r="E150" s="684" t="s">
        <v>142</v>
      </c>
      <c r="F150" s="678"/>
      <c r="G150" s="678"/>
      <c r="H150" s="679"/>
      <c r="I150" s="826"/>
      <c r="J150" s="826"/>
      <c r="K150" s="616"/>
      <c r="L150" s="617"/>
      <c r="M150" s="614"/>
      <c r="N150" s="614"/>
    </row>
    <row r="151" spans="1:14" ht="14.25" thickTop="1" thickBot="1" x14ac:dyDescent="0.25">
      <c r="B151" s="365"/>
      <c r="C151" s="616"/>
      <c r="D151" s="683"/>
      <c r="E151" s="684" t="s">
        <v>22</v>
      </c>
      <c r="F151" s="678"/>
      <c r="G151" s="678"/>
      <c r="H151" s="679"/>
      <c r="I151" s="826"/>
      <c r="J151" s="826"/>
      <c r="K151" s="616"/>
      <c r="L151" s="617"/>
      <c r="M151" s="614"/>
      <c r="N151" s="614"/>
    </row>
    <row r="152" spans="1:14" ht="14.25" thickTop="1" thickBot="1" x14ac:dyDescent="0.25">
      <c r="B152" s="365"/>
      <c r="C152" s="616"/>
      <c r="D152" s="683"/>
      <c r="E152" s="684" t="s">
        <v>21</v>
      </c>
      <c r="F152" s="685"/>
      <c r="G152" s="685"/>
      <c r="H152" s="686"/>
      <c r="I152" s="826"/>
      <c r="J152" s="826"/>
      <c r="K152" s="616"/>
      <c r="L152" s="617"/>
      <c r="M152" s="614"/>
      <c r="N152" s="614"/>
    </row>
    <row r="153" spans="1:14" ht="14.25" thickTop="1" thickBot="1" x14ac:dyDescent="0.25">
      <c r="B153" s="365"/>
      <c r="C153" s="616"/>
      <c r="D153" s="683"/>
      <c r="E153" s="211" t="s">
        <v>91</v>
      </c>
      <c r="F153" s="671"/>
      <c r="G153" s="671"/>
      <c r="H153" s="675"/>
      <c r="I153" s="843">
        <f>(I154+I155+I156+I157)</f>
        <v>0</v>
      </c>
      <c r="J153" s="843"/>
      <c r="K153" s="616"/>
      <c r="L153" s="617"/>
      <c r="M153" s="614"/>
      <c r="N153" s="614"/>
    </row>
    <row r="154" spans="1:14" ht="14.25" thickTop="1" thickBot="1" x14ac:dyDescent="0.25">
      <c r="B154" s="365"/>
      <c r="C154" s="616"/>
      <c r="D154" s="683"/>
      <c r="E154" s="688" t="s">
        <v>44</v>
      </c>
      <c r="F154" s="663"/>
      <c r="G154" s="663"/>
      <c r="H154" s="664"/>
      <c r="I154" s="826"/>
      <c r="J154" s="826"/>
      <c r="K154" s="616"/>
      <c r="L154" s="617"/>
      <c r="M154" s="614"/>
      <c r="N154" s="614"/>
    </row>
    <row r="155" spans="1:14" ht="14.25" thickTop="1" thickBot="1" x14ac:dyDescent="0.25">
      <c r="B155" s="365"/>
      <c r="C155" s="616"/>
      <c r="D155" s="683"/>
      <c r="E155" s="688" t="s">
        <v>142</v>
      </c>
      <c r="F155" s="663"/>
      <c r="G155" s="663"/>
      <c r="H155" s="664"/>
      <c r="I155" s="826"/>
      <c r="J155" s="826"/>
      <c r="K155" s="616"/>
      <c r="L155" s="617"/>
      <c r="M155" s="614"/>
      <c r="N155" s="614"/>
    </row>
    <row r="156" spans="1:14" ht="14.25" thickTop="1" thickBot="1" x14ac:dyDescent="0.25">
      <c r="B156" s="365"/>
      <c r="C156" s="616"/>
      <c r="D156" s="683"/>
      <c r="E156" s="688" t="s">
        <v>46</v>
      </c>
      <c r="F156" s="663"/>
      <c r="G156" s="663"/>
      <c r="H156" s="664"/>
      <c r="I156" s="826"/>
      <c r="J156" s="826"/>
      <c r="K156" s="616"/>
      <c r="L156" s="617"/>
      <c r="M156" s="614"/>
      <c r="N156" s="614"/>
    </row>
    <row r="157" spans="1:14" ht="14.25" thickTop="1" thickBot="1" x14ac:dyDescent="0.25">
      <c r="A157" s="614"/>
      <c r="B157" s="633"/>
      <c r="C157" s="616"/>
      <c r="D157" s="683"/>
      <c r="E157" s="688" t="s">
        <v>45</v>
      </c>
      <c r="F157" s="663"/>
      <c r="G157" s="663"/>
      <c r="H157" s="664"/>
      <c r="I157" s="826"/>
      <c r="J157" s="826"/>
      <c r="K157" s="616"/>
      <c r="L157" s="617"/>
      <c r="M157" s="614"/>
    </row>
    <row r="158" spans="1:14" ht="14.25" thickTop="1" thickBot="1" x14ac:dyDescent="0.25">
      <c r="A158" s="614"/>
      <c r="B158" s="633"/>
      <c r="C158" s="616"/>
      <c r="D158" s="683"/>
      <c r="E158" s="212" t="s">
        <v>92</v>
      </c>
      <c r="F158" s="671"/>
      <c r="G158" s="671"/>
      <c r="H158" s="675"/>
      <c r="I158" s="843">
        <f>(I159+I160+I161+I162)</f>
        <v>0</v>
      </c>
      <c r="J158" s="843"/>
      <c r="K158" s="616"/>
      <c r="L158" s="617"/>
      <c r="M158" s="614"/>
    </row>
    <row r="159" spans="1:14" ht="14.25" thickTop="1" thickBot="1" x14ac:dyDescent="0.25">
      <c r="A159" s="614"/>
      <c r="B159" s="633"/>
      <c r="C159" s="616"/>
      <c r="D159" s="683"/>
      <c r="E159" s="688" t="s">
        <v>47</v>
      </c>
      <c r="F159" s="663"/>
      <c r="G159" s="663"/>
      <c r="H159" s="664"/>
      <c r="I159" s="826"/>
      <c r="J159" s="826"/>
      <c r="K159" s="616"/>
      <c r="L159" s="617"/>
      <c r="M159" s="614"/>
    </row>
    <row r="160" spans="1:14" ht="14.25" thickTop="1" thickBot="1" x14ac:dyDescent="0.25">
      <c r="A160" s="614"/>
      <c r="B160" s="633"/>
      <c r="C160" s="616"/>
      <c r="D160" s="683"/>
      <c r="E160" s="688" t="s">
        <v>142</v>
      </c>
      <c r="F160" s="663"/>
      <c r="G160" s="663"/>
      <c r="H160" s="664"/>
      <c r="I160" s="826"/>
      <c r="J160" s="826"/>
      <c r="K160" s="616"/>
      <c r="L160" s="617"/>
      <c r="M160" s="614"/>
    </row>
    <row r="161" spans="1:17" ht="14.25" thickTop="1" thickBot="1" x14ac:dyDescent="0.25">
      <c r="A161" s="614"/>
      <c r="B161" s="633"/>
      <c r="C161" s="616"/>
      <c r="D161" s="683"/>
      <c r="E161" s="688" t="s">
        <v>46</v>
      </c>
      <c r="F161" s="663"/>
      <c r="G161" s="663"/>
      <c r="H161" s="664"/>
      <c r="I161" s="826"/>
      <c r="J161" s="826"/>
      <c r="K161" s="616"/>
      <c r="L161" s="617"/>
      <c r="M161" s="614"/>
    </row>
    <row r="162" spans="1:17" ht="14.25" thickTop="1" thickBot="1" x14ac:dyDescent="0.25">
      <c r="A162" s="614"/>
      <c r="B162" s="633"/>
      <c r="C162" s="616"/>
      <c r="D162" s="683"/>
      <c r="E162" s="688" t="s">
        <v>45</v>
      </c>
      <c r="F162" s="663"/>
      <c r="G162" s="663"/>
      <c r="H162" s="664"/>
      <c r="I162" s="826"/>
      <c r="J162" s="826"/>
      <c r="K162" s="616"/>
      <c r="L162" s="617"/>
      <c r="M162" s="614"/>
    </row>
    <row r="163" spans="1:17" ht="14.25" thickTop="1" thickBot="1" x14ac:dyDescent="0.25">
      <c r="A163" s="614"/>
      <c r="B163" s="633"/>
      <c r="C163" s="616"/>
      <c r="D163" s="683"/>
      <c r="E163" s="212" t="s">
        <v>148</v>
      </c>
      <c r="F163" s="689"/>
      <c r="G163" s="689"/>
      <c r="H163" s="690"/>
      <c r="I163" s="843">
        <f>(I164+I165+I166+I167)</f>
        <v>0</v>
      </c>
      <c r="J163" s="843"/>
      <c r="K163" s="616"/>
      <c r="L163" s="617"/>
      <c r="M163" s="614"/>
    </row>
    <row r="164" spans="1:17" ht="14.25" thickTop="1" thickBot="1" x14ac:dyDescent="0.25">
      <c r="A164" s="614"/>
      <c r="B164" s="633"/>
      <c r="C164" s="616"/>
      <c r="D164" s="683"/>
      <c r="E164" s="688" t="s">
        <v>47</v>
      </c>
      <c r="F164" s="663"/>
      <c r="G164" s="663"/>
      <c r="H164" s="664"/>
      <c r="I164" s="826"/>
      <c r="J164" s="826"/>
      <c r="K164" s="616"/>
      <c r="L164" s="617"/>
      <c r="M164" s="614"/>
    </row>
    <row r="165" spans="1:17" ht="14.25" thickTop="1" thickBot="1" x14ac:dyDescent="0.25">
      <c r="A165" s="614"/>
      <c r="B165" s="633"/>
      <c r="C165" s="616"/>
      <c r="D165" s="683"/>
      <c r="E165" s="688" t="s">
        <v>142</v>
      </c>
      <c r="F165" s="663"/>
      <c r="G165" s="663"/>
      <c r="H165" s="664"/>
      <c r="I165" s="844"/>
      <c r="J165" s="844"/>
      <c r="K165" s="616"/>
      <c r="L165" s="617"/>
      <c r="M165" s="614"/>
    </row>
    <row r="166" spans="1:17" ht="14.25" thickTop="1" thickBot="1" x14ac:dyDescent="0.25">
      <c r="A166" s="614"/>
      <c r="B166" s="633"/>
      <c r="C166" s="616"/>
      <c r="D166" s="683"/>
      <c r="E166" s="688" t="s">
        <v>46</v>
      </c>
      <c r="F166" s="663"/>
      <c r="G166" s="663"/>
      <c r="H166" s="664"/>
      <c r="I166" s="826"/>
      <c r="J166" s="826"/>
      <c r="K166" s="616"/>
      <c r="L166" s="617"/>
      <c r="M166" s="614"/>
    </row>
    <row r="167" spans="1:17" ht="14.25" thickTop="1" thickBot="1" x14ac:dyDescent="0.25">
      <c r="A167" s="614"/>
      <c r="B167" s="633"/>
      <c r="C167" s="616"/>
      <c r="D167" s="683"/>
      <c r="E167" s="688" t="s">
        <v>45</v>
      </c>
      <c r="F167" s="663"/>
      <c r="G167" s="663"/>
      <c r="H167" s="664"/>
      <c r="I167" s="826"/>
      <c r="J167" s="826"/>
      <c r="K167" s="616"/>
      <c r="L167" s="617"/>
      <c r="M167" s="614"/>
    </row>
    <row r="168" spans="1:17" ht="14.25" thickTop="1" thickBot="1" x14ac:dyDescent="0.25">
      <c r="A168" s="614"/>
      <c r="B168" s="633"/>
      <c r="C168" s="616"/>
      <c r="D168" s="683"/>
      <c r="E168" s="212" t="s">
        <v>149</v>
      </c>
      <c r="F168" s="689"/>
      <c r="G168" s="689"/>
      <c r="H168" s="690"/>
      <c r="I168" s="843">
        <f>(I169+I170+I171+I172)</f>
        <v>0</v>
      </c>
      <c r="J168" s="843"/>
      <c r="K168" s="616"/>
      <c r="L168" s="617"/>
      <c r="M168" s="614"/>
    </row>
    <row r="169" spans="1:17" ht="14.25" thickTop="1" thickBot="1" x14ac:dyDescent="0.25">
      <c r="A169" s="614"/>
      <c r="B169" s="633"/>
      <c r="C169" s="616"/>
      <c r="D169" s="683"/>
      <c r="E169" s="688" t="s">
        <v>47</v>
      </c>
      <c r="F169" s="663"/>
      <c r="G169" s="663"/>
      <c r="H169" s="664"/>
      <c r="I169" s="826"/>
      <c r="J169" s="826"/>
      <c r="K169" s="616"/>
      <c r="L169" s="617"/>
      <c r="M169" s="614"/>
    </row>
    <row r="170" spans="1:17" ht="14.25" thickTop="1" thickBot="1" x14ac:dyDescent="0.25">
      <c r="A170" s="614"/>
      <c r="B170" s="633"/>
      <c r="C170" s="616"/>
      <c r="D170" s="683"/>
      <c r="E170" s="688" t="s">
        <v>142</v>
      </c>
      <c r="F170" s="663"/>
      <c r="G170" s="663"/>
      <c r="H170" s="664"/>
      <c r="I170" s="826"/>
      <c r="J170" s="826"/>
      <c r="K170" s="616"/>
      <c r="L170" s="617"/>
      <c r="M170" s="614"/>
    </row>
    <row r="171" spans="1:17" ht="14.25" thickTop="1" thickBot="1" x14ac:dyDescent="0.25">
      <c r="A171" s="614"/>
      <c r="B171" s="633"/>
      <c r="C171" s="616"/>
      <c r="D171" s="683"/>
      <c r="E171" s="688" t="s">
        <v>46</v>
      </c>
      <c r="F171" s="663"/>
      <c r="G171" s="663"/>
      <c r="H171" s="664"/>
      <c r="I171" s="826"/>
      <c r="J171" s="826"/>
      <c r="K171" s="616"/>
      <c r="L171" s="617"/>
      <c r="M171" s="614"/>
    </row>
    <row r="172" spans="1:17" ht="14.25" thickTop="1" thickBot="1" x14ac:dyDescent="0.25">
      <c r="A172" s="614"/>
      <c r="B172" s="633"/>
      <c r="C172" s="616"/>
      <c r="D172" s="691"/>
      <c r="E172" s="688" t="s">
        <v>45</v>
      </c>
      <c r="F172" s="663"/>
      <c r="G172" s="663"/>
      <c r="H172" s="664"/>
      <c r="I172" s="826"/>
      <c r="J172" s="826"/>
      <c r="K172" s="616"/>
      <c r="L172" s="617"/>
    </row>
    <row r="173" spans="1:17" ht="16.5" thickTop="1" thickBot="1" x14ac:dyDescent="0.25">
      <c r="B173" s="365"/>
      <c r="C173" s="616"/>
      <c r="D173" s="749" t="s">
        <v>95</v>
      </c>
      <c r="E173" s="692"/>
      <c r="F173" s="681"/>
      <c r="G173" s="681"/>
      <c r="H173" s="693"/>
      <c r="I173" s="807">
        <f>SUM(I174:J210)</f>
        <v>114</v>
      </c>
      <c r="J173" s="807"/>
      <c r="K173" s="616"/>
      <c r="L173" s="617"/>
      <c r="P173" s="614"/>
      <c r="Q173" s="614"/>
    </row>
    <row r="174" spans="1:17" s="614" customFormat="1" ht="14.25" customHeight="1" thickTop="1" thickBot="1" x14ac:dyDescent="0.25">
      <c r="A174" s="608"/>
      <c r="B174" s="365"/>
      <c r="C174" s="365"/>
      <c r="D174" s="694"/>
      <c r="E174" s="695" t="s">
        <v>54</v>
      </c>
      <c r="F174" s="695"/>
      <c r="G174" s="695"/>
      <c r="H174" s="696"/>
      <c r="I174" s="826">
        <f>([2]ABRIL!I174+[2]MAYO!I174+[2]JUNIO!I174)</f>
        <v>0</v>
      </c>
      <c r="J174" s="826"/>
      <c r="K174" s="616"/>
      <c r="L174" s="617"/>
      <c r="M174" s="608"/>
      <c r="N174" s="608"/>
      <c r="O174" s="608"/>
      <c r="P174" s="608"/>
      <c r="Q174" s="608"/>
    </row>
    <row r="175" spans="1:17" ht="14.25" customHeight="1" thickTop="1" thickBot="1" x14ac:dyDescent="0.25">
      <c r="B175" s="365"/>
      <c r="C175" s="365"/>
      <c r="D175" s="694"/>
      <c r="E175" s="695" t="s">
        <v>30</v>
      </c>
      <c r="F175" s="663"/>
      <c r="G175" s="663"/>
      <c r="H175" s="664"/>
      <c r="I175" s="826">
        <f>([2]ABRIL!I175+[2]MAYO!I175+[2]JUNIO!I175)</f>
        <v>33</v>
      </c>
      <c r="J175" s="826"/>
      <c r="K175" s="616"/>
      <c r="L175" s="617"/>
    </row>
    <row r="176" spans="1:17" ht="14.25" customHeight="1" thickTop="1" thickBot="1" x14ac:dyDescent="0.25">
      <c r="B176" s="365"/>
      <c r="C176" s="365"/>
      <c r="D176" s="694"/>
      <c r="E176" s="695" t="s">
        <v>55</v>
      </c>
      <c r="F176" s="697"/>
      <c r="G176" s="663"/>
      <c r="H176" s="664"/>
      <c r="I176" s="826">
        <f>([2]ABRIL!I176+[2]MAYO!I176+[2]JUNIO!I176)</f>
        <v>0</v>
      </c>
      <c r="J176" s="826"/>
      <c r="K176" s="616"/>
      <c r="L176" s="617"/>
    </row>
    <row r="177" spans="2:13" ht="14.25" customHeight="1" thickTop="1" thickBot="1" x14ac:dyDescent="0.25">
      <c r="B177" s="365"/>
      <c r="C177" s="616"/>
      <c r="D177" s="694"/>
      <c r="E177" s="695" t="s">
        <v>97</v>
      </c>
      <c r="F177" s="663"/>
      <c r="G177" s="663"/>
      <c r="H177" s="664"/>
      <c r="I177" s="826">
        <f>([2]ABRIL!I177+[2]MAYO!I177+[2]JUNIO!I177)</f>
        <v>0</v>
      </c>
      <c r="J177" s="826"/>
      <c r="K177" s="616"/>
      <c r="L177" s="617"/>
    </row>
    <row r="178" spans="2:13" ht="14.25" customHeight="1" thickTop="1" thickBot="1" x14ac:dyDescent="0.4">
      <c r="B178" s="365"/>
      <c r="C178" s="616"/>
      <c r="D178" s="694"/>
      <c r="E178" s="695" t="s">
        <v>28</v>
      </c>
      <c r="F178" s="663"/>
      <c r="G178" s="663"/>
      <c r="H178" s="664"/>
      <c r="I178" s="826">
        <f>([2]ABRIL!I178+[2]MAYO!I178+[2]JUNIO!I178)</f>
        <v>0</v>
      </c>
      <c r="J178" s="826"/>
      <c r="K178" s="616"/>
      <c r="L178" s="617"/>
      <c r="M178" s="61"/>
    </row>
    <row r="179" spans="2:13" ht="14.25" customHeight="1" thickTop="1" thickBot="1" x14ac:dyDescent="0.4">
      <c r="B179" s="365"/>
      <c r="C179" s="616"/>
      <c r="D179" s="694"/>
      <c r="E179" s="198" t="s">
        <v>129</v>
      </c>
      <c r="F179" s="663"/>
      <c r="G179" s="663"/>
      <c r="H179" s="664"/>
      <c r="I179" s="826">
        <f>([2]ABRIL!I179+[2]MAYO!I179+[2]JUNIO!I179)</f>
        <v>3</v>
      </c>
      <c r="J179" s="826"/>
      <c r="K179" s="616"/>
      <c r="L179" s="617"/>
      <c r="M179" s="61"/>
    </row>
    <row r="180" spans="2:13" ht="14.25" customHeight="1" thickTop="1" thickBot="1" x14ac:dyDescent="0.25">
      <c r="B180" s="365"/>
      <c r="C180" s="616"/>
      <c r="D180" s="698"/>
      <c r="E180" s="695" t="s">
        <v>98</v>
      </c>
      <c r="F180" s="663"/>
      <c r="G180" s="663"/>
      <c r="H180" s="664"/>
      <c r="I180" s="826">
        <f>([2]ABRIL!I180+[2]MAYO!I180+[2]JUNIO!I180)</f>
        <v>0</v>
      </c>
      <c r="J180" s="826"/>
      <c r="K180" s="616"/>
      <c r="L180" s="617"/>
    </row>
    <row r="181" spans="2:13" ht="14.25" customHeight="1" thickTop="1" thickBot="1" x14ac:dyDescent="0.25">
      <c r="B181" s="365"/>
      <c r="C181" s="616"/>
      <c r="D181" s="694"/>
      <c r="E181" s="695" t="s">
        <v>56</v>
      </c>
      <c r="F181" s="663"/>
      <c r="G181" s="663"/>
      <c r="H181" s="664"/>
      <c r="I181" s="826">
        <f>([2]ABRIL!I181+[2]MAYO!I181+[2]JUNIO!I181)</f>
        <v>0</v>
      </c>
      <c r="J181" s="826"/>
      <c r="K181" s="616"/>
      <c r="L181" s="617"/>
    </row>
    <row r="182" spans="2:13" ht="14.25" customHeight="1" thickTop="1" thickBot="1" x14ac:dyDescent="0.25">
      <c r="B182" s="365"/>
      <c r="C182" s="616"/>
      <c r="D182" s="698"/>
      <c r="E182" s="699" t="s">
        <v>100</v>
      </c>
      <c r="F182" s="663"/>
      <c r="G182" s="663"/>
      <c r="H182" s="664"/>
      <c r="I182" s="826">
        <f>([2]ABRIL!I182+[2]MAYO!I182+[2]JUNIO!I182)</f>
        <v>5</v>
      </c>
      <c r="J182" s="826"/>
      <c r="K182" s="616"/>
      <c r="L182" s="617"/>
    </row>
    <row r="183" spans="2:13" ht="14.25" customHeight="1" thickTop="1" thickBot="1" x14ac:dyDescent="0.25">
      <c r="B183" s="365"/>
      <c r="C183" s="616"/>
      <c r="D183" s="694"/>
      <c r="E183" s="695" t="s">
        <v>99</v>
      </c>
      <c r="F183" s="663"/>
      <c r="G183" s="663"/>
      <c r="H183" s="664"/>
      <c r="I183" s="826">
        <f>([2]ABRIL!I183+[2]MAYO!I183+[2]JUNIO!I183)</f>
        <v>0</v>
      </c>
      <c r="J183" s="826"/>
      <c r="K183" s="616"/>
      <c r="L183" s="617"/>
    </row>
    <row r="184" spans="2:13" ht="14.25" customHeight="1" thickTop="1" thickBot="1" x14ac:dyDescent="0.25">
      <c r="B184" s="365"/>
      <c r="C184" s="616"/>
      <c r="D184" s="694"/>
      <c r="E184" s="695" t="s">
        <v>94</v>
      </c>
      <c r="F184" s="663"/>
      <c r="G184" s="663"/>
      <c r="H184" s="664"/>
      <c r="I184" s="826">
        <f>([2]ABRIL!I184+[2]MAYO!I184+[2]JUNIO!I184)</f>
        <v>3</v>
      </c>
      <c r="J184" s="826"/>
      <c r="K184" s="616"/>
      <c r="L184" s="617"/>
    </row>
    <row r="185" spans="2:13" ht="14.25" customHeight="1" thickTop="1" thickBot="1" x14ac:dyDescent="0.25">
      <c r="B185" s="365"/>
      <c r="C185" s="616"/>
      <c r="D185" s="694"/>
      <c r="E185" s="700" t="s">
        <v>59</v>
      </c>
      <c r="F185" s="660"/>
      <c r="G185" s="660"/>
      <c r="H185" s="660"/>
      <c r="I185" s="826">
        <f>([2]ABRIL!I185+[2]MAYO!I185+[2]JUNIO!I185)</f>
        <v>0</v>
      </c>
      <c r="J185" s="826"/>
      <c r="K185" s="616"/>
      <c r="L185" s="617"/>
    </row>
    <row r="186" spans="2:13" ht="14.25" customHeight="1" thickTop="1" thickBot="1" x14ac:dyDescent="0.25">
      <c r="B186" s="365"/>
      <c r="C186" s="616"/>
      <c r="D186" s="694"/>
      <c r="E186" s="701" t="s">
        <v>103</v>
      </c>
      <c r="F186" s="663"/>
      <c r="G186" s="663"/>
      <c r="H186" s="664"/>
      <c r="I186" s="826">
        <f>([2]ABRIL!I186+[2]MAYO!I186+[2]JUNIO!I186)</f>
        <v>0</v>
      </c>
      <c r="J186" s="826"/>
      <c r="K186" s="616"/>
      <c r="L186" s="617"/>
    </row>
    <row r="187" spans="2:13" ht="14.25" customHeight="1" thickTop="1" thickBot="1" x14ac:dyDescent="0.25">
      <c r="B187" s="365"/>
      <c r="C187" s="616"/>
      <c r="D187" s="694"/>
      <c r="E187" s="695" t="s">
        <v>101</v>
      </c>
      <c r="F187" s="660"/>
      <c r="G187" s="660"/>
      <c r="H187" s="660"/>
      <c r="I187" s="826">
        <f>([2]ABRIL!I187+[2]MAYO!I187+[2]JUNIO!I187)</f>
        <v>0</v>
      </c>
      <c r="J187" s="826"/>
      <c r="K187" s="616"/>
      <c r="L187" s="617"/>
    </row>
    <row r="188" spans="2:13" ht="14.25" customHeight="1" thickTop="1" thickBot="1" x14ac:dyDescent="0.25">
      <c r="B188" s="365"/>
      <c r="C188" s="616"/>
      <c r="D188" s="694"/>
      <c r="E188" s="695" t="s">
        <v>107</v>
      </c>
      <c r="F188" s="663"/>
      <c r="G188" s="663"/>
      <c r="H188" s="664"/>
      <c r="I188" s="826">
        <f>([2]ABRIL!I188+[2]MAYO!I188+[2]JUNIO!I188)</f>
        <v>0</v>
      </c>
      <c r="J188" s="826"/>
      <c r="K188" s="616"/>
      <c r="L188" s="617"/>
    </row>
    <row r="189" spans="2:13" ht="14.25" customHeight="1" thickTop="1" thickBot="1" x14ac:dyDescent="0.25">
      <c r="B189" s="365"/>
      <c r="C189" s="616"/>
      <c r="D189" s="694"/>
      <c r="E189" s="695" t="s">
        <v>93</v>
      </c>
      <c r="F189" s="663"/>
      <c r="G189" s="663"/>
      <c r="H189" s="664"/>
      <c r="I189" s="826">
        <f>([2]ABRIL!I189+[2]MAYO!I189+[2]JUNIO!I189)</f>
        <v>0</v>
      </c>
      <c r="J189" s="826"/>
      <c r="K189" s="616"/>
      <c r="L189" s="617"/>
    </row>
    <row r="190" spans="2:13" ht="14.25" customHeight="1" thickTop="1" thickBot="1" x14ac:dyDescent="0.25">
      <c r="B190" s="365"/>
      <c r="C190" s="616"/>
      <c r="D190" s="694"/>
      <c r="E190" s="695" t="s">
        <v>102</v>
      </c>
      <c r="F190" s="697"/>
      <c r="G190" s="663"/>
      <c r="H190" s="664"/>
      <c r="I190" s="826">
        <f>([2]ABRIL!I190+[2]MAYO!I190+[2]JUNIO!I190)</f>
        <v>0</v>
      </c>
      <c r="J190" s="826"/>
      <c r="K190" s="616"/>
      <c r="L190" s="617"/>
    </row>
    <row r="191" spans="2:13" ht="14.25" customHeight="1" thickTop="1" thickBot="1" x14ac:dyDescent="0.25">
      <c r="B191" s="365"/>
      <c r="C191" s="365"/>
      <c r="D191" s="698"/>
      <c r="E191" s="695" t="s">
        <v>106</v>
      </c>
      <c r="F191" s="697"/>
      <c r="G191" s="663"/>
      <c r="H191" s="664"/>
      <c r="I191" s="826">
        <f>([2]ABRIL!I191+[2]MAYO!I191+[2]JUNIO!I191)</f>
        <v>0</v>
      </c>
      <c r="J191" s="826"/>
      <c r="K191" s="616"/>
      <c r="L191" s="617"/>
    </row>
    <row r="192" spans="2:13" ht="14.25" customHeight="1" thickTop="1" thickBot="1" x14ac:dyDescent="0.25">
      <c r="B192" s="365"/>
      <c r="C192" s="365"/>
      <c r="D192" s="698"/>
      <c r="E192" s="695" t="s">
        <v>70</v>
      </c>
      <c r="F192" s="697"/>
      <c r="G192" s="663"/>
      <c r="H192" s="664"/>
      <c r="I192" s="826">
        <f>([2]ABRIL!I192+[2]MAYO!I192+[2]JUNIO!I192)</f>
        <v>0</v>
      </c>
      <c r="J192" s="826"/>
      <c r="K192" s="616"/>
      <c r="L192" s="617"/>
    </row>
    <row r="193" spans="2:12" ht="14.25" customHeight="1" thickTop="1" thickBot="1" x14ac:dyDescent="0.25">
      <c r="B193" s="365"/>
      <c r="C193" s="365"/>
      <c r="D193" s="694"/>
      <c r="E193" s="702" t="s">
        <v>109</v>
      </c>
      <c r="F193" s="660"/>
      <c r="G193" s="660"/>
      <c r="H193" s="660"/>
      <c r="I193" s="826">
        <f>([2]ABRIL!I193+[2]MAYO!I193+[2]JUNIO!I193)</f>
        <v>0</v>
      </c>
      <c r="J193" s="826"/>
      <c r="K193" s="616"/>
      <c r="L193" s="617"/>
    </row>
    <row r="194" spans="2:12" ht="14.25" customHeight="1" thickTop="1" thickBot="1" x14ac:dyDescent="0.25">
      <c r="B194" s="365"/>
      <c r="C194" s="365"/>
      <c r="D194" s="694"/>
      <c r="E194" s="702" t="s">
        <v>38</v>
      </c>
      <c r="F194" s="663"/>
      <c r="G194" s="663"/>
      <c r="H194" s="664"/>
      <c r="I194" s="826">
        <f>([2]ABRIL!I194+[2]MAYO!I194+[2]JUNIO!I194)</f>
        <v>5</v>
      </c>
      <c r="J194" s="826"/>
      <c r="K194" s="616"/>
      <c r="L194" s="617"/>
    </row>
    <row r="195" spans="2:12" ht="14.25" customHeight="1" thickTop="1" thickBot="1" x14ac:dyDescent="0.25">
      <c r="B195" s="365"/>
      <c r="C195" s="365"/>
      <c r="D195" s="694"/>
      <c r="E195" s="703" t="s">
        <v>74</v>
      </c>
      <c r="F195" s="660"/>
      <c r="G195" s="660"/>
      <c r="H195" s="660"/>
      <c r="I195" s="826">
        <f>([2]ABRIL!I195+[2]MAYO!I195+[2]JUNIO!I195)</f>
        <v>0</v>
      </c>
      <c r="J195" s="826"/>
      <c r="K195" s="616"/>
      <c r="L195" s="617"/>
    </row>
    <row r="196" spans="2:12" ht="14.25" customHeight="1" thickTop="1" thickBot="1" x14ac:dyDescent="0.25">
      <c r="B196" s="365"/>
      <c r="C196" s="365"/>
      <c r="D196" s="694"/>
      <c r="E196" s="702" t="s">
        <v>150</v>
      </c>
      <c r="F196" s="663"/>
      <c r="G196" s="663"/>
      <c r="H196" s="664"/>
      <c r="I196" s="826">
        <f>([2]ABRIL!I196+[2]MAYO!I196+[2]JUNIO!I196)</f>
        <v>0</v>
      </c>
      <c r="J196" s="826"/>
      <c r="K196" s="616"/>
      <c r="L196" s="617"/>
    </row>
    <row r="197" spans="2:12" ht="14.25" customHeight="1" thickTop="1" thickBot="1" x14ac:dyDescent="0.25">
      <c r="B197" s="365"/>
      <c r="C197" s="365"/>
      <c r="D197" s="698"/>
      <c r="E197" s="702" t="s">
        <v>52</v>
      </c>
      <c r="F197" s="663"/>
      <c r="G197" s="663"/>
      <c r="H197" s="664"/>
      <c r="I197" s="826">
        <f>([2]ABRIL!I197+[2]MAYO!I197+[2]JUNIO!I197)</f>
        <v>2</v>
      </c>
      <c r="J197" s="826"/>
      <c r="K197" s="616"/>
      <c r="L197" s="617"/>
    </row>
    <row r="198" spans="2:12" ht="14.25" customHeight="1" thickTop="1" thickBot="1" x14ac:dyDescent="0.25">
      <c r="B198" s="365"/>
      <c r="C198" s="365"/>
      <c r="D198" s="698"/>
      <c r="E198" s="704" t="s">
        <v>110</v>
      </c>
      <c r="F198" s="663"/>
      <c r="G198" s="663"/>
      <c r="H198" s="664"/>
      <c r="I198" s="826">
        <f>([2]ABRIL!I198+[2]MAYO!I198+[2]JUNIO!I198)</f>
        <v>0</v>
      </c>
      <c r="J198" s="826"/>
      <c r="K198" s="616"/>
      <c r="L198" s="617"/>
    </row>
    <row r="199" spans="2:12" ht="14.25" customHeight="1" thickTop="1" thickBot="1" x14ac:dyDescent="0.25">
      <c r="B199" s="365"/>
      <c r="C199" s="365"/>
      <c r="D199" s="698"/>
      <c r="E199" s="702" t="s">
        <v>75</v>
      </c>
      <c r="F199" s="663"/>
      <c r="G199" s="663"/>
      <c r="H199" s="664"/>
      <c r="I199" s="826">
        <f>([2]ABRIL!I199+[2]MAYO!I199+[2]JUNIO!I199)</f>
        <v>0</v>
      </c>
      <c r="J199" s="826"/>
      <c r="K199" s="616"/>
      <c r="L199" s="617"/>
    </row>
    <row r="200" spans="2:12" ht="14.25" customHeight="1" thickTop="1" thickBot="1" x14ac:dyDescent="0.25">
      <c r="B200" s="365"/>
      <c r="C200" s="365"/>
      <c r="D200" s="698"/>
      <c r="E200" s="702" t="s">
        <v>111</v>
      </c>
      <c r="F200" s="663"/>
      <c r="G200" s="663"/>
      <c r="H200" s="664"/>
      <c r="I200" s="826">
        <f>([2]ABRIL!I200+[2]MAYO!I200+[2]JUNIO!I200)</f>
        <v>2</v>
      </c>
      <c r="J200" s="826"/>
      <c r="K200" s="616"/>
      <c r="L200" s="617"/>
    </row>
    <row r="201" spans="2:12" ht="14.25" customHeight="1" thickTop="1" thickBot="1" x14ac:dyDescent="0.25">
      <c r="B201" s="365"/>
      <c r="C201" s="365"/>
      <c r="D201" s="698"/>
      <c r="E201" s="702" t="s">
        <v>151</v>
      </c>
      <c r="F201" s="663"/>
      <c r="G201" s="663"/>
      <c r="H201" s="664"/>
      <c r="I201" s="826">
        <f>([2]ABRIL!I201+[2]MAYO!I201+[2]JUNIO!I201)</f>
        <v>0</v>
      </c>
      <c r="J201" s="826"/>
      <c r="K201" s="616"/>
      <c r="L201" s="617"/>
    </row>
    <row r="202" spans="2:12" ht="14.25" customHeight="1" thickTop="1" thickBot="1" x14ac:dyDescent="0.25">
      <c r="B202" s="365"/>
      <c r="C202" s="365"/>
      <c r="D202" s="698"/>
      <c r="E202" s="702" t="s">
        <v>152</v>
      </c>
      <c r="F202" s="663"/>
      <c r="G202" s="663"/>
      <c r="H202" s="664"/>
      <c r="I202" s="826">
        <f>([2]ABRIL!I202+[2]MAYO!I202+[2]JUNIO!I202)</f>
        <v>0</v>
      </c>
      <c r="J202" s="826"/>
      <c r="K202" s="616"/>
      <c r="L202" s="617"/>
    </row>
    <row r="203" spans="2:12" ht="14.25" customHeight="1" thickTop="1" thickBot="1" x14ac:dyDescent="0.25">
      <c r="B203" s="365"/>
      <c r="C203" s="365"/>
      <c r="D203" s="698"/>
      <c r="E203" s="702" t="s">
        <v>153</v>
      </c>
      <c r="F203" s="663"/>
      <c r="G203" s="663"/>
      <c r="H203" s="664"/>
      <c r="I203" s="826">
        <f>([2]ABRIL!I203+[2]MAYO!I203+[2]JUNIO!I203)</f>
        <v>1</v>
      </c>
      <c r="J203" s="826"/>
      <c r="K203" s="616"/>
      <c r="L203" s="617"/>
    </row>
    <row r="204" spans="2:12" ht="14.25" customHeight="1" thickTop="1" thickBot="1" x14ac:dyDescent="0.25">
      <c r="B204" s="365"/>
      <c r="C204" s="365"/>
      <c r="D204" s="698"/>
      <c r="E204" s="702" t="s">
        <v>154</v>
      </c>
      <c r="F204" s="663"/>
      <c r="G204" s="663"/>
      <c r="H204" s="664"/>
      <c r="I204" s="826">
        <f>([2]ABRIL!I204+[2]MAYO!I204+[2]JUNIO!I204)</f>
        <v>0</v>
      </c>
      <c r="J204" s="826"/>
      <c r="K204" s="616"/>
      <c r="L204" s="617"/>
    </row>
    <row r="205" spans="2:12" ht="14.25" customHeight="1" thickTop="1" thickBot="1" x14ac:dyDescent="0.25">
      <c r="B205" s="365"/>
      <c r="C205" s="365"/>
      <c r="D205" s="698"/>
      <c r="E205" s="703" t="s">
        <v>108</v>
      </c>
      <c r="F205" s="663"/>
      <c r="G205" s="663"/>
      <c r="H205" s="664"/>
      <c r="I205" s="826">
        <f>([2]ABRIL!I205+[2]MAYO!I205+[2]JUNIO!I205)</f>
        <v>0</v>
      </c>
      <c r="J205" s="826"/>
      <c r="K205" s="616"/>
      <c r="L205" s="617"/>
    </row>
    <row r="206" spans="2:12" ht="14.25" customHeight="1" thickTop="1" thickBot="1" x14ac:dyDescent="0.25">
      <c r="B206" s="365"/>
      <c r="C206" s="365"/>
      <c r="D206" s="694"/>
      <c r="E206" s="678" t="s">
        <v>105</v>
      </c>
      <c r="F206" s="660"/>
      <c r="G206" s="660"/>
      <c r="H206" s="660"/>
      <c r="I206" s="826">
        <f>([2]ABRIL!I206+[2]MAYO!I206+[2]JUNIO!I206)</f>
        <v>1</v>
      </c>
      <c r="J206" s="826"/>
      <c r="K206" s="616"/>
      <c r="L206" s="617"/>
    </row>
    <row r="207" spans="2:12" ht="14.25" customHeight="1" thickTop="1" thickBot="1" x14ac:dyDescent="0.25">
      <c r="B207" s="365"/>
      <c r="C207" s="365"/>
      <c r="D207" s="68"/>
      <c r="E207" s="702" t="s">
        <v>104</v>
      </c>
      <c r="F207" s="663"/>
      <c r="G207" s="663"/>
      <c r="H207" s="664"/>
      <c r="I207" s="826">
        <f>([2]ABRIL!I207+[2]MAYO!I207+[2]JUNIO!I207)</f>
        <v>0</v>
      </c>
      <c r="J207" s="826"/>
      <c r="K207" s="616"/>
      <c r="L207" s="617"/>
    </row>
    <row r="208" spans="2:12" ht="14.25" customHeight="1" thickTop="1" thickBot="1" x14ac:dyDescent="0.25">
      <c r="B208" s="365"/>
      <c r="C208" s="365"/>
      <c r="D208" s="698"/>
      <c r="E208" s="678" t="s">
        <v>96</v>
      </c>
      <c r="F208" s="663"/>
      <c r="G208" s="663"/>
      <c r="H208" s="664"/>
      <c r="I208" s="826">
        <f>([2]ABRIL!I208+[2]MAYO!I208+[2]JUNIO!I208)</f>
        <v>0</v>
      </c>
      <c r="J208" s="826"/>
      <c r="K208" s="616"/>
      <c r="L208" s="617"/>
    </row>
    <row r="209" spans="2:12" ht="14.25" customHeight="1" thickTop="1" thickBot="1" x14ac:dyDescent="0.25">
      <c r="B209" s="365"/>
      <c r="C209" s="365"/>
      <c r="D209" s="698"/>
      <c r="E209" s="702" t="s">
        <v>155</v>
      </c>
      <c r="F209" s="663"/>
      <c r="G209" s="663"/>
      <c r="H209" s="664"/>
      <c r="I209" s="826">
        <f>([2]ABRIL!I209+[2]MAYO!I209+[2]JUNIO!I209)</f>
        <v>6</v>
      </c>
      <c r="J209" s="826"/>
      <c r="K209" s="616"/>
      <c r="L209" s="617"/>
    </row>
    <row r="210" spans="2:12" ht="14.25" customHeight="1" thickTop="1" thickBot="1" x14ac:dyDescent="0.25">
      <c r="B210" s="365"/>
      <c r="C210" s="365"/>
      <c r="D210" s="706"/>
      <c r="E210" s="216" t="s">
        <v>50</v>
      </c>
      <c r="F210" s="663"/>
      <c r="G210" s="663"/>
      <c r="H210" s="664"/>
      <c r="I210" s="826">
        <f>([2]ABRIL!I210+[2]MAYO!I210+[2]JUNIO!I210)</f>
        <v>53</v>
      </c>
      <c r="J210" s="826"/>
      <c r="K210" s="616"/>
      <c r="L210" s="617"/>
    </row>
    <row r="211" spans="2:12" ht="16.5" thickTop="1" thickBot="1" x14ac:dyDescent="0.25">
      <c r="B211" s="365"/>
      <c r="C211" s="365"/>
      <c r="D211" s="75" t="s">
        <v>157</v>
      </c>
      <c r="E211" s="220"/>
      <c r="F211" s="171"/>
      <c r="G211" s="171"/>
      <c r="H211" s="172"/>
      <c r="I211" s="769">
        <f>SUM(I212:J214)</f>
        <v>150</v>
      </c>
      <c r="J211" s="770"/>
      <c r="K211" s="616"/>
      <c r="L211" s="617"/>
    </row>
    <row r="212" spans="2:12" ht="14.25" thickTop="1" thickBot="1" x14ac:dyDescent="0.25">
      <c r="B212" s="365"/>
      <c r="C212" s="365"/>
      <c r="D212" s="707"/>
      <c r="E212" s="688" t="s">
        <v>115</v>
      </c>
      <c r="F212" s="663"/>
      <c r="G212" s="663"/>
      <c r="H212" s="664"/>
      <c r="I212" s="845">
        <f>([2]ABRIL!I212+[2]MAYO!I212+[2]JUNIO!I212)</f>
        <v>48</v>
      </c>
      <c r="J212" s="845"/>
      <c r="K212" s="616"/>
      <c r="L212" s="617"/>
    </row>
    <row r="213" spans="2:12" ht="14.25" thickTop="1" thickBot="1" x14ac:dyDescent="0.25">
      <c r="B213" s="365"/>
      <c r="C213" s="365"/>
      <c r="D213" s="708"/>
      <c r="E213" s="688" t="s">
        <v>158</v>
      </c>
      <c r="F213" s="663"/>
      <c r="G213" s="663"/>
      <c r="H213" s="664"/>
      <c r="I213" s="845">
        <f>([2]ABRIL!I213+[2]MAYO!I213+[2]JUNIO!I213)</f>
        <v>0</v>
      </c>
      <c r="J213" s="845"/>
      <c r="K213" s="616"/>
      <c r="L213" s="617"/>
    </row>
    <row r="214" spans="2:12" ht="14.25" thickTop="1" thickBot="1" x14ac:dyDescent="0.25">
      <c r="B214" s="365"/>
      <c r="C214" s="365"/>
      <c r="D214" s="708"/>
      <c r="E214" s="688" t="s">
        <v>159</v>
      </c>
      <c r="F214" s="668"/>
      <c r="G214" s="668"/>
      <c r="H214" s="669"/>
      <c r="I214" s="845">
        <f>([2]ABRIL!I214+[2]MAYO!I214+[2]JUNIO!I214)</f>
        <v>102</v>
      </c>
      <c r="J214" s="845"/>
      <c r="K214" s="616"/>
      <c r="L214" s="617"/>
    </row>
    <row r="215" spans="2:12" ht="16.5" thickTop="1" thickBot="1" x14ac:dyDescent="0.3">
      <c r="B215" s="365"/>
      <c r="C215" s="365"/>
      <c r="D215" s="633"/>
      <c r="E215" s="224" t="s">
        <v>116</v>
      </c>
      <c r="F215" s="709"/>
      <c r="G215" s="709"/>
      <c r="H215" s="710"/>
      <c r="I215" s="815">
        <f>(I216+I217)</f>
        <v>5</v>
      </c>
      <c r="J215" s="815"/>
      <c r="K215" s="616"/>
      <c r="L215" s="617"/>
    </row>
    <row r="216" spans="2:12" ht="14.25" thickTop="1" thickBot="1" x14ac:dyDescent="0.25">
      <c r="B216" s="365"/>
      <c r="C216" s="365"/>
      <c r="D216" s="708"/>
      <c r="E216" s="711" t="s">
        <v>175</v>
      </c>
      <c r="F216" s="663"/>
      <c r="G216" s="663"/>
      <c r="H216" s="664"/>
      <c r="I216" s="845">
        <f>([2]ABRIL!I216+[2]MAYO!I216+[2]JUNIO!I216)</f>
        <v>0</v>
      </c>
      <c r="J216" s="845"/>
      <c r="K216" s="616"/>
      <c r="L216" s="617"/>
    </row>
    <row r="217" spans="2:12" ht="14.25" thickTop="1" thickBot="1" x14ac:dyDescent="0.25">
      <c r="B217"/>
      <c r="C217" s="365"/>
      <c r="D217" s="28"/>
      <c r="E217" s="712" t="s">
        <v>176</v>
      </c>
      <c r="F217" s="713"/>
      <c r="G217" s="713"/>
      <c r="H217" s="714"/>
      <c r="I217" s="845">
        <f>([2]ABRIL!I217+[2]MAYO!I217+[2]JUNIO!I217)</f>
        <v>5</v>
      </c>
      <c r="J217" s="845"/>
      <c r="K217" s="616"/>
      <c r="L217" s="617"/>
    </row>
    <row r="218" spans="2:12" ht="15.75" thickTop="1" thickBot="1" x14ac:dyDescent="0.25">
      <c r="B218" s="365"/>
      <c r="C218" s="365"/>
      <c r="D218" s="708"/>
      <c r="E218" s="223" t="s">
        <v>120</v>
      </c>
      <c r="F218" s="217"/>
      <c r="G218" s="217"/>
      <c r="H218" s="218"/>
      <c r="I218" s="815">
        <f>(I219+I220+I221+I222)</f>
        <v>7</v>
      </c>
      <c r="J218" s="815"/>
      <c r="K218" s="616"/>
      <c r="L218" s="617"/>
    </row>
    <row r="219" spans="2:12" ht="14.25" thickTop="1" thickBot="1" x14ac:dyDescent="0.25">
      <c r="B219" s="365"/>
      <c r="C219" s="365"/>
      <c r="D219" s="708"/>
      <c r="E219" s="716" t="s">
        <v>160</v>
      </c>
      <c r="F219" s="684"/>
      <c r="G219" s="684"/>
      <c r="H219" s="717"/>
      <c r="I219" s="852">
        <f>([2]ABRIL!I219+[2]MAYO!I219+[2]JUNIO!I219)</f>
        <v>0</v>
      </c>
      <c r="J219" s="853"/>
      <c r="K219" s="616"/>
      <c r="L219" s="617"/>
    </row>
    <row r="220" spans="2:12" ht="14.25" thickTop="1" thickBot="1" x14ac:dyDescent="0.25">
      <c r="B220" s="365"/>
      <c r="C220" s="365"/>
      <c r="D220" s="708"/>
      <c r="E220" s="716" t="s">
        <v>118</v>
      </c>
      <c r="F220" s="684"/>
      <c r="G220" s="684"/>
      <c r="H220" s="717"/>
      <c r="I220" s="852">
        <f>([2]ABRIL!I220+[2]MAYO!I220+[2]JUNIO!I220)</f>
        <v>0</v>
      </c>
      <c r="J220" s="853"/>
      <c r="K220" s="616"/>
      <c r="L220" s="617"/>
    </row>
    <row r="221" spans="2:12" ht="14.25" thickTop="1" thickBot="1" x14ac:dyDescent="0.25">
      <c r="B221" s="365"/>
      <c r="C221" s="365"/>
      <c r="D221" s="708"/>
      <c r="E221" s="716" t="s">
        <v>119</v>
      </c>
      <c r="F221" s="684"/>
      <c r="G221" s="684"/>
      <c r="H221" s="717"/>
      <c r="I221" s="852">
        <f>([2]ABRIL!I221+[2]MAYO!I221+[2]JUNIO!I221)</f>
        <v>7</v>
      </c>
      <c r="J221" s="853"/>
      <c r="K221" s="616"/>
      <c r="L221" s="617"/>
    </row>
    <row r="222" spans="2:12" ht="14.25" thickTop="1" thickBot="1" x14ac:dyDescent="0.25">
      <c r="B222" s="365"/>
      <c r="C222" s="365"/>
      <c r="D222" s="708"/>
      <c r="E222" s="704" t="s">
        <v>161</v>
      </c>
      <c r="F222" s="663"/>
      <c r="G222" s="663"/>
      <c r="H222" s="664"/>
      <c r="I222" s="852">
        <f>([2]ABRIL!I222+[2]MAYO!I222+[2]JUNIO!I222)</f>
        <v>0</v>
      </c>
      <c r="J222" s="853"/>
      <c r="K222" s="616"/>
      <c r="L222" s="617"/>
    </row>
    <row r="223" spans="2:12" ht="16.5" thickTop="1" thickBot="1" x14ac:dyDescent="0.25">
      <c r="B223" s="365"/>
      <c r="C223" s="365"/>
      <c r="D223" s="221" t="s">
        <v>162</v>
      </c>
      <c r="E223" s="220"/>
      <c r="F223" s="220"/>
      <c r="G223" s="220"/>
      <c r="H223" s="222"/>
      <c r="I223" s="769">
        <f>(I224+I225+I226)</f>
        <v>102</v>
      </c>
      <c r="J223" s="770"/>
      <c r="K223" s="616"/>
      <c r="L223" s="617"/>
    </row>
    <row r="224" spans="2:12" ht="14.25" thickTop="1" thickBot="1" x14ac:dyDescent="0.25">
      <c r="B224" s="365"/>
      <c r="C224" s="365"/>
      <c r="D224" s="708"/>
      <c r="E224" s="718" t="s">
        <v>10</v>
      </c>
      <c r="F224" s="660"/>
      <c r="G224" s="660"/>
      <c r="H224" s="660"/>
      <c r="I224" s="851">
        <f>([2]ABRIL!I224+[2]MAYO!I224+[2]JUNIO!I224)</f>
        <v>6</v>
      </c>
      <c r="J224" s="851"/>
      <c r="K224" s="616"/>
      <c r="L224" s="617"/>
    </row>
    <row r="225" spans="2:13" ht="14.25" thickTop="1" thickBot="1" x14ac:dyDescent="0.25">
      <c r="B225" s="365"/>
      <c r="C225" s="365"/>
      <c r="D225" s="708"/>
      <c r="E225" s="688" t="s">
        <v>163</v>
      </c>
      <c r="F225" s="663"/>
      <c r="G225" s="663"/>
      <c r="H225" s="664"/>
      <c r="I225" s="851">
        <f>([2]ABRIL!I225+[2]MAYO!I225+[2]JUNIO!I225)</f>
        <v>0</v>
      </c>
      <c r="J225" s="851"/>
      <c r="K225" s="616"/>
      <c r="L225" s="617"/>
    </row>
    <row r="226" spans="2:13" ht="14.25" thickTop="1" thickBot="1" x14ac:dyDescent="0.25">
      <c r="B226" s="365"/>
      <c r="C226" s="365"/>
      <c r="D226" s="708"/>
      <c r="E226" s="719" t="s">
        <v>164</v>
      </c>
      <c r="F226" s="668"/>
      <c r="G226" s="668"/>
      <c r="H226" s="669"/>
      <c r="I226" s="851">
        <f>([2]ABRIL!I226+[2]MAYO!I226+[2]JUNIO!I226)</f>
        <v>96</v>
      </c>
      <c r="J226" s="851"/>
      <c r="K226" s="616"/>
      <c r="L226" s="617"/>
    </row>
    <row r="227" spans="2:13" ht="16.5" thickTop="1" thickBot="1" x14ac:dyDescent="0.25">
      <c r="B227" s="365"/>
      <c r="C227" s="365"/>
      <c r="D227" s="221" t="s">
        <v>165</v>
      </c>
      <c r="E227" s="220"/>
      <c r="F227" s="220"/>
      <c r="G227" s="220"/>
      <c r="H227" s="222"/>
      <c r="I227" s="769">
        <f>(I228+I229+I230+I231)</f>
        <v>65</v>
      </c>
      <c r="J227" s="770"/>
      <c r="K227" s="616"/>
      <c r="L227" s="617"/>
      <c r="M227" s="720"/>
    </row>
    <row r="228" spans="2:13" ht="14.25" thickTop="1" thickBot="1" x14ac:dyDescent="0.25">
      <c r="B228" s="365"/>
      <c r="C228" s="365"/>
      <c r="D228" s="707"/>
      <c r="E228" s="688" t="s">
        <v>10</v>
      </c>
      <c r="F228" s="663"/>
      <c r="G228" s="663"/>
      <c r="H228" s="664"/>
      <c r="I228" s="846">
        <f>([2]ABRIL!I228+[2]MAYO!I228+[2]JUNIO!I228)</f>
        <v>10</v>
      </c>
      <c r="J228" s="847"/>
      <c r="K228" s="616"/>
      <c r="L228" s="617"/>
    </row>
    <row r="229" spans="2:13" ht="14.25" thickTop="1" thickBot="1" x14ac:dyDescent="0.25">
      <c r="B229" s="365"/>
      <c r="C229" s="365"/>
      <c r="D229" s="708"/>
      <c r="E229" s="688" t="s">
        <v>163</v>
      </c>
      <c r="F229" s="663"/>
      <c r="G229" s="663"/>
      <c r="H229" s="664"/>
      <c r="I229" s="846">
        <f>([2]ABRIL!I229+[2]MAYO!I229+[2]JUNIO!I229)</f>
        <v>0</v>
      </c>
      <c r="J229" s="847"/>
      <c r="K229" s="616"/>
      <c r="L229" s="721"/>
    </row>
    <row r="230" spans="2:13" ht="14.25" thickTop="1" thickBot="1" x14ac:dyDescent="0.25">
      <c r="B230" s="365"/>
      <c r="C230" s="365"/>
      <c r="D230" s="708"/>
      <c r="E230" s="719" t="s">
        <v>164</v>
      </c>
      <c r="F230" s="668"/>
      <c r="G230" s="668"/>
      <c r="H230" s="669"/>
      <c r="I230" s="846">
        <f>([2]ABRIL!I230+[2]MAYO!I230+[2]JUNIO!I230)</f>
        <v>55</v>
      </c>
      <c r="J230" s="847"/>
      <c r="K230" s="616"/>
      <c r="L230" s="617"/>
    </row>
    <row r="231" spans="2:13" ht="14.25" thickTop="1" thickBot="1" x14ac:dyDescent="0.25">
      <c r="B231" s="365"/>
      <c r="C231" s="365"/>
      <c r="D231" s="708"/>
      <c r="E231" s="719" t="s">
        <v>166</v>
      </c>
      <c r="F231" s="668"/>
      <c r="G231" s="668"/>
      <c r="H231" s="669"/>
      <c r="I231" s="846">
        <f>([2]ABRIL!I231+[2]MAYO!I231+[2]JUNIO!I231)</f>
        <v>0</v>
      </c>
      <c r="J231" s="847"/>
      <c r="K231" s="616"/>
      <c r="L231" s="617"/>
    </row>
    <row r="232" spans="2:13" ht="16.5" thickTop="1" thickBot="1" x14ac:dyDescent="0.3">
      <c r="B232" s="365"/>
      <c r="C232" s="365"/>
      <c r="D232" s="708"/>
      <c r="E232" s="848" t="s">
        <v>31</v>
      </c>
      <c r="F232" s="849"/>
      <c r="G232" s="849"/>
      <c r="H232" s="850"/>
      <c r="I232" s="815">
        <f>(I233+I234+I235+I236)</f>
        <v>35</v>
      </c>
      <c r="J232" s="815"/>
      <c r="K232" s="616"/>
      <c r="L232" s="617"/>
    </row>
    <row r="233" spans="2:13" ht="14.25" thickTop="1" thickBot="1" x14ac:dyDescent="0.25">
      <c r="B233" s="365"/>
      <c r="C233" s="365"/>
      <c r="D233" s="708"/>
      <c r="E233" s="718" t="s">
        <v>10</v>
      </c>
      <c r="F233" s="660"/>
      <c r="G233" s="660"/>
      <c r="H233" s="660"/>
      <c r="I233" s="846">
        <f>([2]ABRIL!I233+[2]MAYO!I233+[2]JUNIO!I233)</f>
        <v>12</v>
      </c>
      <c r="J233" s="847"/>
      <c r="K233" s="616"/>
      <c r="L233" s="617"/>
    </row>
    <row r="234" spans="2:13" ht="14.25" thickTop="1" thickBot="1" x14ac:dyDescent="0.25">
      <c r="B234" s="365"/>
      <c r="C234" s="365"/>
      <c r="D234" s="708"/>
      <c r="E234" s="688" t="s">
        <v>163</v>
      </c>
      <c r="F234" s="663"/>
      <c r="G234" s="663"/>
      <c r="H234" s="664"/>
      <c r="I234" s="846">
        <f>([2]ABRIL!I234+[2]MAYO!I234+[2]JUNIO!I234)</f>
        <v>0</v>
      </c>
      <c r="J234" s="847"/>
      <c r="K234" s="616"/>
      <c r="L234" s="617"/>
    </row>
    <row r="235" spans="2:13" ht="14.25" thickTop="1" thickBot="1" x14ac:dyDescent="0.25">
      <c r="B235" s="365"/>
      <c r="C235" s="365"/>
      <c r="D235" s="708"/>
      <c r="E235" s="719" t="s">
        <v>164</v>
      </c>
      <c r="F235" s="668"/>
      <c r="G235" s="668"/>
      <c r="H235" s="669"/>
      <c r="I235" s="846">
        <f>([2]ABRIL!I235+[2]MAYO!I235+[2]JUNIO!I235)</f>
        <v>23</v>
      </c>
      <c r="J235" s="847"/>
      <c r="K235" s="616"/>
      <c r="L235" s="617"/>
    </row>
    <row r="236" spans="2:13" ht="14.25" thickTop="1" thickBot="1" x14ac:dyDescent="0.25">
      <c r="B236" s="365"/>
      <c r="C236" s="365"/>
      <c r="D236" s="708"/>
      <c r="E236" s="688" t="s">
        <v>44</v>
      </c>
      <c r="F236" s="668"/>
      <c r="G236" s="668"/>
      <c r="H236" s="669"/>
      <c r="I236" s="846">
        <f>([2]ABRIL!I236+[2]MAYO!I236+[2]JUNIO!I236)</f>
        <v>0</v>
      </c>
      <c r="J236" s="847"/>
      <c r="K236" s="616"/>
      <c r="L236" s="617"/>
    </row>
    <row r="237" spans="2:13" ht="16.5" thickTop="1" thickBot="1" x14ac:dyDescent="0.25">
      <c r="B237" s="365"/>
      <c r="C237" s="722"/>
      <c r="D237" s="748" t="s">
        <v>171</v>
      </c>
      <c r="E237" s="155"/>
      <c r="F237" s="723"/>
      <c r="G237" s="681"/>
      <c r="H237" s="693"/>
      <c r="I237" s="787">
        <f>(I238+I239+I240+I241)</f>
        <v>69</v>
      </c>
      <c r="J237" s="787"/>
      <c r="K237" s="365"/>
      <c r="L237" s="617"/>
    </row>
    <row r="238" spans="2:13" ht="14.25" thickTop="1" thickBot="1" x14ac:dyDescent="0.25">
      <c r="B238" s="365"/>
      <c r="C238" s="609"/>
      <c r="D238" s="724"/>
      <c r="E238" s="725" t="s">
        <v>167</v>
      </c>
      <c r="F238" s="713"/>
      <c r="G238" s="713"/>
      <c r="H238" s="714"/>
      <c r="I238" s="845">
        <f>([2]ABRIL!I238+[2]MAYO!I238+[2]JUNIO!I238)</f>
        <v>11</v>
      </c>
      <c r="J238" s="845"/>
      <c r="K238" s="365"/>
      <c r="L238" s="617"/>
    </row>
    <row r="239" spans="2:13" ht="12.75" customHeight="1" thickTop="1" thickBot="1" x14ac:dyDescent="0.25">
      <c r="B239" s="365"/>
      <c r="C239" s="87"/>
      <c r="D239" s="722"/>
      <c r="E239" s="713" t="s">
        <v>168</v>
      </c>
      <c r="F239" s="713"/>
      <c r="G239" s="713"/>
      <c r="H239" s="713"/>
      <c r="I239" s="845">
        <f>([2]ABRIL!I239+[2]MAYO!I239+[2]JUNIO!I239)</f>
        <v>0</v>
      </c>
      <c r="J239" s="845"/>
      <c r="K239" s="365"/>
    </row>
    <row r="240" spans="2:13" ht="12.75" customHeight="1" thickTop="1" thickBot="1" x14ac:dyDescent="0.25">
      <c r="B240" s="365"/>
      <c r="C240" s="87"/>
      <c r="D240" s="722"/>
      <c r="E240" s="726" t="s">
        <v>169</v>
      </c>
      <c r="F240" s="713"/>
      <c r="G240" s="713"/>
      <c r="H240" s="714"/>
      <c r="I240" s="845">
        <f>([2]ABRIL!I240+[2]MAYO!I240+[2]JUNIO!I240)</f>
        <v>58</v>
      </c>
      <c r="J240" s="845"/>
      <c r="K240" s="365"/>
    </row>
    <row r="241" spans="2:11" ht="13.5" customHeight="1" thickTop="1" thickBot="1" x14ac:dyDescent="0.25">
      <c r="B241" s="365"/>
      <c r="C241" s="87"/>
      <c r="D241" s="722"/>
      <c r="E241" s="726" t="s">
        <v>170</v>
      </c>
      <c r="F241" s="713"/>
      <c r="G241" s="713"/>
      <c r="H241" s="714"/>
      <c r="I241" s="845">
        <f>([2]ABRIL!I241+[2]MAYO!I241+[2]JUNIO!I241)</f>
        <v>0</v>
      </c>
      <c r="J241" s="845"/>
      <c r="K241" s="365"/>
    </row>
    <row r="242" spans="2:11" ht="15" customHeight="1" thickTop="1" thickBot="1" x14ac:dyDescent="0.3">
      <c r="B242" s="365"/>
      <c r="C242" s="10"/>
      <c r="D242" s="708"/>
      <c r="E242" s="224" t="s">
        <v>40</v>
      </c>
      <c r="F242" s="709"/>
      <c r="G242" s="709"/>
      <c r="H242" s="710"/>
      <c r="I242" s="815">
        <f>I243+I244+I245</f>
        <v>20</v>
      </c>
      <c r="J242" s="815"/>
      <c r="K242" s="365"/>
    </row>
    <row r="243" spans="2:11" ht="13.5" customHeight="1" thickTop="1" thickBot="1" x14ac:dyDescent="0.25">
      <c r="B243" s="365"/>
      <c r="C243" s="365"/>
      <c r="D243" s="708"/>
      <c r="E243" s="186" t="s">
        <v>13</v>
      </c>
      <c r="F243" s="663"/>
      <c r="G243" s="663"/>
      <c r="H243" s="664"/>
      <c r="I243" s="845">
        <f>([2]ABRIL!I243+[2]MAYO!I243+[2]JUNIO!I243)</f>
        <v>0</v>
      </c>
      <c r="J243" s="845"/>
      <c r="K243" s="365"/>
    </row>
    <row r="244" spans="2:11" ht="13.5" customHeight="1" thickTop="1" thickBot="1" x14ac:dyDescent="0.25">
      <c r="B244" s="365"/>
      <c r="C244" s="10"/>
      <c r="D244" s="708"/>
      <c r="E244" s="187" t="s">
        <v>14</v>
      </c>
      <c r="F244" s="713"/>
      <c r="G244" s="713"/>
      <c r="H244" s="714"/>
      <c r="I244" s="845">
        <f>([2]ABRIL!I244+[2]MAYO!I244+[2]JUNIO!I244)</f>
        <v>20</v>
      </c>
      <c r="J244" s="845"/>
      <c r="K244" s="365"/>
    </row>
    <row r="245" spans="2:11" ht="15.75" customHeight="1" thickTop="1" thickBot="1" x14ac:dyDescent="0.25">
      <c r="B245" s="365"/>
      <c r="C245" s="10"/>
      <c r="D245" s="708"/>
      <c r="E245" s="727" t="s">
        <v>121</v>
      </c>
      <c r="F245" s="713"/>
      <c r="G245" s="713"/>
      <c r="H245" s="714"/>
      <c r="I245" s="845">
        <f>([2]ABRIL!I245+[2]MAYO!I245+[2]JUNIO!I245)</f>
        <v>0</v>
      </c>
      <c r="J245" s="845"/>
      <c r="K245" s="633"/>
    </row>
    <row r="246" spans="2:11" ht="17.25" thickTop="1" thickBot="1" x14ac:dyDescent="0.25">
      <c r="B246" s="365"/>
      <c r="C246" s="190" t="s">
        <v>172</v>
      </c>
      <c r="D246" s="189"/>
      <c r="E246" s="189"/>
      <c r="F246" s="189"/>
      <c r="G246" s="191"/>
      <c r="H246" s="769" t="s">
        <v>0</v>
      </c>
      <c r="I246" s="854"/>
      <c r="J246" s="770"/>
      <c r="K246" s="365"/>
    </row>
    <row r="247" spans="2:11" ht="16.5" thickTop="1" x14ac:dyDescent="0.2">
      <c r="B247" s="365"/>
      <c r="C247" s="192"/>
      <c r="D247" s="193"/>
      <c r="E247" s="193"/>
      <c r="F247" s="193"/>
      <c r="G247" s="194"/>
      <c r="H247" s="855">
        <f>(F10+J15-F21+J77-H89)</f>
        <v>968</v>
      </c>
      <c r="I247" s="856"/>
      <c r="J247" s="857"/>
      <c r="K247" s="365"/>
    </row>
    <row r="248" spans="2:11" ht="16.5" thickBot="1" x14ac:dyDescent="0.25">
      <c r="B248" s="633"/>
      <c r="C248" s="195"/>
      <c r="D248" s="196"/>
      <c r="E248" s="196"/>
      <c r="F248" s="196"/>
      <c r="G248" s="197"/>
      <c r="H248" s="858"/>
      <c r="I248" s="859"/>
      <c r="J248" s="860"/>
      <c r="K248" s="633"/>
    </row>
    <row r="249" spans="2:11" ht="13.5" thickTop="1" x14ac:dyDescent="0.2">
      <c r="E249" s="614"/>
    </row>
    <row r="251" spans="2:11" x14ac:dyDescent="0.2">
      <c r="E251" s="728"/>
    </row>
    <row r="252" spans="2:11" x14ac:dyDescent="0.2">
      <c r="E252" s="728"/>
    </row>
    <row r="253" spans="2:11" x14ac:dyDescent="0.2">
      <c r="E253" s="728"/>
    </row>
    <row r="254" spans="2:11" x14ac:dyDescent="0.2">
      <c r="E254" s="728"/>
    </row>
    <row r="255" spans="2:11" x14ac:dyDescent="0.2">
      <c r="E255" s="728"/>
    </row>
    <row r="256" spans="2:11" x14ac:dyDescent="0.2">
      <c r="E256" s="614"/>
    </row>
    <row r="258" spans="5:5" x14ac:dyDescent="0.2">
      <c r="E258" s="614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73" zoomScale="86" zoomScaleNormal="86" zoomScaleSheetLayoutView="75" workbookViewId="0">
      <selection activeCell="S28" sqref="S28"/>
    </sheetView>
  </sheetViews>
  <sheetFormatPr baseColWidth="10" defaultRowHeight="12.75" x14ac:dyDescent="0.2"/>
  <cols>
    <col min="1" max="1" width="7.5703125" style="608" customWidth="1"/>
    <col min="2" max="2" width="18.7109375" style="608" customWidth="1"/>
    <col min="3" max="3" width="13.5703125" style="608" customWidth="1"/>
    <col min="4" max="4" width="13.85546875" style="608" customWidth="1"/>
    <col min="5" max="5" width="46.85546875" style="608" customWidth="1"/>
    <col min="6" max="6" width="9.28515625" style="608" customWidth="1"/>
    <col min="7" max="7" width="7.7109375" style="608" customWidth="1"/>
    <col min="8" max="8" width="8.7109375" style="608" customWidth="1"/>
    <col min="9" max="9" width="7.85546875" style="608" customWidth="1"/>
    <col min="10" max="10" width="9.7109375" style="608" customWidth="1"/>
    <col min="11" max="17" width="7.7109375" style="608" customWidth="1"/>
    <col min="18" max="256" width="11.42578125" style="608"/>
    <col min="257" max="257" width="7.5703125" style="608" customWidth="1"/>
    <col min="258" max="258" width="18.7109375" style="608" customWidth="1"/>
    <col min="259" max="259" width="13.5703125" style="608" customWidth="1"/>
    <col min="260" max="260" width="13.85546875" style="608" customWidth="1"/>
    <col min="261" max="261" width="46.85546875" style="608" customWidth="1"/>
    <col min="262" max="262" width="9.28515625" style="608" customWidth="1"/>
    <col min="263" max="263" width="7.7109375" style="608" customWidth="1"/>
    <col min="264" max="264" width="8.7109375" style="608" customWidth="1"/>
    <col min="265" max="265" width="7.85546875" style="608" customWidth="1"/>
    <col min="266" max="266" width="9.7109375" style="608" customWidth="1"/>
    <col min="267" max="273" width="7.7109375" style="608" customWidth="1"/>
    <col min="274" max="512" width="11.42578125" style="608"/>
    <col min="513" max="513" width="7.5703125" style="608" customWidth="1"/>
    <col min="514" max="514" width="18.7109375" style="608" customWidth="1"/>
    <col min="515" max="515" width="13.5703125" style="608" customWidth="1"/>
    <col min="516" max="516" width="13.85546875" style="608" customWidth="1"/>
    <col min="517" max="517" width="46.85546875" style="608" customWidth="1"/>
    <col min="518" max="518" width="9.28515625" style="608" customWidth="1"/>
    <col min="519" max="519" width="7.7109375" style="608" customWidth="1"/>
    <col min="520" max="520" width="8.7109375" style="608" customWidth="1"/>
    <col min="521" max="521" width="7.85546875" style="608" customWidth="1"/>
    <col min="522" max="522" width="9.7109375" style="608" customWidth="1"/>
    <col min="523" max="529" width="7.7109375" style="608" customWidth="1"/>
    <col min="530" max="768" width="11.42578125" style="608"/>
    <col min="769" max="769" width="7.5703125" style="608" customWidth="1"/>
    <col min="770" max="770" width="18.7109375" style="608" customWidth="1"/>
    <col min="771" max="771" width="13.5703125" style="608" customWidth="1"/>
    <col min="772" max="772" width="13.85546875" style="608" customWidth="1"/>
    <col min="773" max="773" width="46.85546875" style="608" customWidth="1"/>
    <col min="774" max="774" width="9.28515625" style="608" customWidth="1"/>
    <col min="775" max="775" width="7.7109375" style="608" customWidth="1"/>
    <col min="776" max="776" width="8.7109375" style="608" customWidth="1"/>
    <col min="777" max="777" width="7.85546875" style="608" customWidth="1"/>
    <col min="778" max="778" width="9.7109375" style="608" customWidth="1"/>
    <col min="779" max="785" width="7.7109375" style="608" customWidth="1"/>
    <col min="786" max="1024" width="11.42578125" style="608"/>
    <col min="1025" max="1025" width="7.5703125" style="608" customWidth="1"/>
    <col min="1026" max="1026" width="18.7109375" style="608" customWidth="1"/>
    <col min="1027" max="1027" width="13.5703125" style="608" customWidth="1"/>
    <col min="1028" max="1028" width="13.85546875" style="608" customWidth="1"/>
    <col min="1029" max="1029" width="46.85546875" style="608" customWidth="1"/>
    <col min="1030" max="1030" width="9.28515625" style="608" customWidth="1"/>
    <col min="1031" max="1031" width="7.7109375" style="608" customWidth="1"/>
    <col min="1032" max="1032" width="8.7109375" style="608" customWidth="1"/>
    <col min="1033" max="1033" width="7.85546875" style="608" customWidth="1"/>
    <col min="1034" max="1034" width="9.7109375" style="608" customWidth="1"/>
    <col min="1035" max="1041" width="7.7109375" style="608" customWidth="1"/>
    <col min="1042" max="1280" width="11.42578125" style="608"/>
    <col min="1281" max="1281" width="7.5703125" style="608" customWidth="1"/>
    <col min="1282" max="1282" width="18.7109375" style="608" customWidth="1"/>
    <col min="1283" max="1283" width="13.5703125" style="608" customWidth="1"/>
    <col min="1284" max="1284" width="13.85546875" style="608" customWidth="1"/>
    <col min="1285" max="1285" width="46.85546875" style="608" customWidth="1"/>
    <col min="1286" max="1286" width="9.28515625" style="608" customWidth="1"/>
    <col min="1287" max="1287" width="7.7109375" style="608" customWidth="1"/>
    <col min="1288" max="1288" width="8.7109375" style="608" customWidth="1"/>
    <col min="1289" max="1289" width="7.85546875" style="608" customWidth="1"/>
    <col min="1290" max="1290" width="9.7109375" style="608" customWidth="1"/>
    <col min="1291" max="1297" width="7.7109375" style="608" customWidth="1"/>
    <col min="1298" max="1536" width="11.42578125" style="608"/>
    <col min="1537" max="1537" width="7.5703125" style="608" customWidth="1"/>
    <col min="1538" max="1538" width="18.7109375" style="608" customWidth="1"/>
    <col min="1539" max="1539" width="13.5703125" style="608" customWidth="1"/>
    <col min="1540" max="1540" width="13.85546875" style="608" customWidth="1"/>
    <col min="1541" max="1541" width="46.85546875" style="608" customWidth="1"/>
    <col min="1542" max="1542" width="9.28515625" style="608" customWidth="1"/>
    <col min="1543" max="1543" width="7.7109375" style="608" customWidth="1"/>
    <col min="1544" max="1544" width="8.7109375" style="608" customWidth="1"/>
    <col min="1545" max="1545" width="7.85546875" style="608" customWidth="1"/>
    <col min="1546" max="1546" width="9.7109375" style="608" customWidth="1"/>
    <col min="1547" max="1553" width="7.7109375" style="608" customWidth="1"/>
    <col min="1554" max="1792" width="11.42578125" style="608"/>
    <col min="1793" max="1793" width="7.5703125" style="608" customWidth="1"/>
    <col min="1794" max="1794" width="18.7109375" style="608" customWidth="1"/>
    <col min="1795" max="1795" width="13.5703125" style="608" customWidth="1"/>
    <col min="1796" max="1796" width="13.85546875" style="608" customWidth="1"/>
    <col min="1797" max="1797" width="46.85546875" style="608" customWidth="1"/>
    <col min="1798" max="1798" width="9.28515625" style="608" customWidth="1"/>
    <col min="1799" max="1799" width="7.7109375" style="608" customWidth="1"/>
    <col min="1800" max="1800" width="8.7109375" style="608" customWidth="1"/>
    <col min="1801" max="1801" width="7.85546875" style="608" customWidth="1"/>
    <col min="1802" max="1802" width="9.7109375" style="608" customWidth="1"/>
    <col min="1803" max="1809" width="7.7109375" style="608" customWidth="1"/>
    <col min="1810" max="2048" width="11.42578125" style="608"/>
    <col min="2049" max="2049" width="7.5703125" style="608" customWidth="1"/>
    <col min="2050" max="2050" width="18.7109375" style="608" customWidth="1"/>
    <col min="2051" max="2051" width="13.5703125" style="608" customWidth="1"/>
    <col min="2052" max="2052" width="13.85546875" style="608" customWidth="1"/>
    <col min="2053" max="2053" width="46.85546875" style="608" customWidth="1"/>
    <col min="2054" max="2054" width="9.28515625" style="608" customWidth="1"/>
    <col min="2055" max="2055" width="7.7109375" style="608" customWidth="1"/>
    <col min="2056" max="2056" width="8.7109375" style="608" customWidth="1"/>
    <col min="2057" max="2057" width="7.85546875" style="608" customWidth="1"/>
    <col min="2058" max="2058" width="9.7109375" style="608" customWidth="1"/>
    <col min="2059" max="2065" width="7.7109375" style="608" customWidth="1"/>
    <col min="2066" max="2304" width="11.42578125" style="608"/>
    <col min="2305" max="2305" width="7.5703125" style="608" customWidth="1"/>
    <col min="2306" max="2306" width="18.7109375" style="608" customWidth="1"/>
    <col min="2307" max="2307" width="13.5703125" style="608" customWidth="1"/>
    <col min="2308" max="2308" width="13.85546875" style="608" customWidth="1"/>
    <col min="2309" max="2309" width="46.85546875" style="608" customWidth="1"/>
    <col min="2310" max="2310" width="9.28515625" style="608" customWidth="1"/>
    <col min="2311" max="2311" width="7.7109375" style="608" customWidth="1"/>
    <col min="2312" max="2312" width="8.7109375" style="608" customWidth="1"/>
    <col min="2313" max="2313" width="7.85546875" style="608" customWidth="1"/>
    <col min="2314" max="2314" width="9.7109375" style="608" customWidth="1"/>
    <col min="2315" max="2321" width="7.7109375" style="608" customWidth="1"/>
    <col min="2322" max="2560" width="11.42578125" style="608"/>
    <col min="2561" max="2561" width="7.5703125" style="608" customWidth="1"/>
    <col min="2562" max="2562" width="18.7109375" style="608" customWidth="1"/>
    <col min="2563" max="2563" width="13.5703125" style="608" customWidth="1"/>
    <col min="2564" max="2564" width="13.85546875" style="608" customWidth="1"/>
    <col min="2565" max="2565" width="46.85546875" style="608" customWidth="1"/>
    <col min="2566" max="2566" width="9.28515625" style="608" customWidth="1"/>
    <col min="2567" max="2567" width="7.7109375" style="608" customWidth="1"/>
    <col min="2568" max="2568" width="8.7109375" style="608" customWidth="1"/>
    <col min="2569" max="2569" width="7.85546875" style="608" customWidth="1"/>
    <col min="2570" max="2570" width="9.7109375" style="608" customWidth="1"/>
    <col min="2571" max="2577" width="7.7109375" style="608" customWidth="1"/>
    <col min="2578" max="2816" width="11.42578125" style="608"/>
    <col min="2817" max="2817" width="7.5703125" style="608" customWidth="1"/>
    <col min="2818" max="2818" width="18.7109375" style="608" customWidth="1"/>
    <col min="2819" max="2819" width="13.5703125" style="608" customWidth="1"/>
    <col min="2820" max="2820" width="13.85546875" style="608" customWidth="1"/>
    <col min="2821" max="2821" width="46.85546875" style="608" customWidth="1"/>
    <col min="2822" max="2822" width="9.28515625" style="608" customWidth="1"/>
    <col min="2823" max="2823" width="7.7109375" style="608" customWidth="1"/>
    <col min="2824" max="2824" width="8.7109375" style="608" customWidth="1"/>
    <col min="2825" max="2825" width="7.85546875" style="608" customWidth="1"/>
    <col min="2826" max="2826" width="9.7109375" style="608" customWidth="1"/>
    <col min="2827" max="2833" width="7.7109375" style="608" customWidth="1"/>
    <col min="2834" max="3072" width="11.42578125" style="608"/>
    <col min="3073" max="3073" width="7.5703125" style="608" customWidth="1"/>
    <col min="3074" max="3074" width="18.7109375" style="608" customWidth="1"/>
    <col min="3075" max="3075" width="13.5703125" style="608" customWidth="1"/>
    <col min="3076" max="3076" width="13.85546875" style="608" customWidth="1"/>
    <col min="3077" max="3077" width="46.85546875" style="608" customWidth="1"/>
    <col min="3078" max="3078" width="9.28515625" style="608" customWidth="1"/>
    <col min="3079" max="3079" width="7.7109375" style="608" customWidth="1"/>
    <col min="3080" max="3080" width="8.7109375" style="608" customWidth="1"/>
    <col min="3081" max="3081" width="7.85546875" style="608" customWidth="1"/>
    <col min="3082" max="3082" width="9.7109375" style="608" customWidth="1"/>
    <col min="3083" max="3089" width="7.7109375" style="608" customWidth="1"/>
    <col min="3090" max="3328" width="11.42578125" style="608"/>
    <col min="3329" max="3329" width="7.5703125" style="608" customWidth="1"/>
    <col min="3330" max="3330" width="18.7109375" style="608" customWidth="1"/>
    <col min="3331" max="3331" width="13.5703125" style="608" customWidth="1"/>
    <col min="3332" max="3332" width="13.85546875" style="608" customWidth="1"/>
    <col min="3333" max="3333" width="46.85546875" style="608" customWidth="1"/>
    <col min="3334" max="3334" width="9.28515625" style="608" customWidth="1"/>
    <col min="3335" max="3335" width="7.7109375" style="608" customWidth="1"/>
    <col min="3336" max="3336" width="8.7109375" style="608" customWidth="1"/>
    <col min="3337" max="3337" width="7.85546875" style="608" customWidth="1"/>
    <col min="3338" max="3338" width="9.7109375" style="608" customWidth="1"/>
    <col min="3339" max="3345" width="7.7109375" style="608" customWidth="1"/>
    <col min="3346" max="3584" width="11.42578125" style="608"/>
    <col min="3585" max="3585" width="7.5703125" style="608" customWidth="1"/>
    <col min="3586" max="3586" width="18.7109375" style="608" customWidth="1"/>
    <col min="3587" max="3587" width="13.5703125" style="608" customWidth="1"/>
    <col min="3588" max="3588" width="13.85546875" style="608" customWidth="1"/>
    <col min="3589" max="3589" width="46.85546875" style="608" customWidth="1"/>
    <col min="3590" max="3590" width="9.28515625" style="608" customWidth="1"/>
    <col min="3591" max="3591" width="7.7109375" style="608" customWidth="1"/>
    <col min="3592" max="3592" width="8.7109375" style="608" customWidth="1"/>
    <col min="3593" max="3593" width="7.85546875" style="608" customWidth="1"/>
    <col min="3594" max="3594" width="9.7109375" style="608" customWidth="1"/>
    <col min="3595" max="3601" width="7.7109375" style="608" customWidth="1"/>
    <col min="3602" max="3840" width="11.42578125" style="608"/>
    <col min="3841" max="3841" width="7.5703125" style="608" customWidth="1"/>
    <col min="3842" max="3842" width="18.7109375" style="608" customWidth="1"/>
    <col min="3843" max="3843" width="13.5703125" style="608" customWidth="1"/>
    <col min="3844" max="3844" width="13.85546875" style="608" customWidth="1"/>
    <col min="3845" max="3845" width="46.85546875" style="608" customWidth="1"/>
    <col min="3846" max="3846" width="9.28515625" style="608" customWidth="1"/>
    <col min="3847" max="3847" width="7.7109375" style="608" customWidth="1"/>
    <col min="3848" max="3848" width="8.7109375" style="608" customWidth="1"/>
    <col min="3849" max="3849" width="7.85546875" style="608" customWidth="1"/>
    <col min="3850" max="3850" width="9.7109375" style="608" customWidth="1"/>
    <col min="3851" max="3857" width="7.7109375" style="608" customWidth="1"/>
    <col min="3858" max="4096" width="11.42578125" style="608"/>
    <col min="4097" max="4097" width="7.5703125" style="608" customWidth="1"/>
    <col min="4098" max="4098" width="18.7109375" style="608" customWidth="1"/>
    <col min="4099" max="4099" width="13.5703125" style="608" customWidth="1"/>
    <col min="4100" max="4100" width="13.85546875" style="608" customWidth="1"/>
    <col min="4101" max="4101" width="46.85546875" style="608" customWidth="1"/>
    <col min="4102" max="4102" width="9.28515625" style="608" customWidth="1"/>
    <col min="4103" max="4103" width="7.7109375" style="608" customWidth="1"/>
    <col min="4104" max="4104" width="8.7109375" style="608" customWidth="1"/>
    <col min="4105" max="4105" width="7.85546875" style="608" customWidth="1"/>
    <col min="4106" max="4106" width="9.7109375" style="608" customWidth="1"/>
    <col min="4107" max="4113" width="7.7109375" style="608" customWidth="1"/>
    <col min="4114" max="4352" width="11.42578125" style="608"/>
    <col min="4353" max="4353" width="7.5703125" style="608" customWidth="1"/>
    <col min="4354" max="4354" width="18.7109375" style="608" customWidth="1"/>
    <col min="4355" max="4355" width="13.5703125" style="608" customWidth="1"/>
    <col min="4356" max="4356" width="13.85546875" style="608" customWidth="1"/>
    <col min="4357" max="4357" width="46.85546875" style="608" customWidth="1"/>
    <col min="4358" max="4358" width="9.28515625" style="608" customWidth="1"/>
    <col min="4359" max="4359" width="7.7109375" style="608" customWidth="1"/>
    <col min="4360" max="4360" width="8.7109375" style="608" customWidth="1"/>
    <col min="4361" max="4361" width="7.85546875" style="608" customWidth="1"/>
    <col min="4362" max="4362" width="9.7109375" style="608" customWidth="1"/>
    <col min="4363" max="4369" width="7.7109375" style="608" customWidth="1"/>
    <col min="4370" max="4608" width="11.42578125" style="608"/>
    <col min="4609" max="4609" width="7.5703125" style="608" customWidth="1"/>
    <col min="4610" max="4610" width="18.7109375" style="608" customWidth="1"/>
    <col min="4611" max="4611" width="13.5703125" style="608" customWidth="1"/>
    <col min="4612" max="4612" width="13.85546875" style="608" customWidth="1"/>
    <col min="4613" max="4613" width="46.85546875" style="608" customWidth="1"/>
    <col min="4614" max="4614" width="9.28515625" style="608" customWidth="1"/>
    <col min="4615" max="4615" width="7.7109375" style="608" customWidth="1"/>
    <col min="4616" max="4616" width="8.7109375" style="608" customWidth="1"/>
    <col min="4617" max="4617" width="7.85546875" style="608" customWidth="1"/>
    <col min="4618" max="4618" width="9.7109375" style="608" customWidth="1"/>
    <col min="4619" max="4625" width="7.7109375" style="608" customWidth="1"/>
    <col min="4626" max="4864" width="11.42578125" style="608"/>
    <col min="4865" max="4865" width="7.5703125" style="608" customWidth="1"/>
    <col min="4866" max="4866" width="18.7109375" style="608" customWidth="1"/>
    <col min="4867" max="4867" width="13.5703125" style="608" customWidth="1"/>
    <col min="4868" max="4868" width="13.85546875" style="608" customWidth="1"/>
    <col min="4869" max="4869" width="46.85546875" style="608" customWidth="1"/>
    <col min="4870" max="4870" width="9.28515625" style="608" customWidth="1"/>
    <col min="4871" max="4871" width="7.7109375" style="608" customWidth="1"/>
    <col min="4872" max="4872" width="8.7109375" style="608" customWidth="1"/>
    <col min="4873" max="4873" width="7.85546875" style="608" customWidth="1"/>
    <col min="4874" max="4874" width="9.7109375" style="608" customWidth="1"/>
    <col min="4875" max="4881" width="7.7109375" style="608" customWidth="1"/>
    <col min="4882" max="5120" width="11.42578125" style="608"/>
    <col min="5121" max="5121" width="7.5703125" style="608" customWidth="1"/>
    <col min="5122" max="5122" width="18.7109375" style="608" customWidth="1"/>
    <col min="5123" max="5123" width="13.5703125" style="608" customWidth="1"/>
    <col min="5124" max="5124" width="13.85546875" style="608" customWidth="1"/>
    <col min="5125" max="5125" width="46.85546875" style="608" customWidth="1"/>
    <col min="5126" max="5126" width="9.28515625" style="608" customWidth="1"/>
    <col min="5127" max="5127" width="7.7109375" style="608" customWidth="1"/>
    <col min="5128" max="5128" width="8.7109375" style="608" customWidth="1"/>
    <col min="5129" max="5129" width="7.85546875" style="608" customWidth="1"/>
    <col min="5130" max="5130" width="9.7109375" style="608" customWidth="1"/>
    <col min="5131" max="5137" width="7.7109375" style="608" customWidth="1"/>
    <col min="5138" max="5376" width="11.42578125" style="608"/>
    <col min="5377" max="5377" width="7.5703125" style="608" customWidth="1"/>
    <col min="5378" max="5378" width="18.7109375" style="608" customWidth="1"/>
    <col min="5379" max="5379" width="13.5703125" style="608" customWidth="1"/>
    <col min="5380" max="5380" width="13.85546875" style="608" customWidth="1"/>
    <col min="5381" max="5381" width="46.85546875" style="608" customWidth="1"/>
    <col min="5382" max="5382" width="9.28515625" style="608" customWidth="1"/>
    <col min="5383" max="5383" width="7.7109375" style="608" customWidth="1"/>
    <col min="5384" max="5384" width="8.7109375" style="608" customWidth="1"/>
    <col min="5385" max="5385" width="7.85546875" style="608" customWidth="1"/>
    <col min="5386" max="5386" width="9.7109375" style="608" customWidth="1"/>
    <col min="5387" max="5393" width="7.7109375" style="608" customWidth="1"/>
    <col min="5394" max="5632" width="11.42578125" style="608"/>
    <col min="5633" max="5633" width="7.5703125" style="608" customWidth="1"/>
    <col min="5634" max="5634" width="18.7109375" style="608" customWidth="1"/>
    <col min="5635" max="5635" width="13.5703125" style="608" customWidth="1"/>
    <col min="5636" max="5636" width="13.85546875" style="608" customWidth="1"/>
    <col min="5637" max="5637" width="46.85546875" style="608" customWidth="1"/>
    <col min="5638" max="5638" width="9.28515625" style="608" customWidth="1"/>
    <col min="5639" max="5639" width="7.7109375" style="608" customWidth="1"/>
    <col min="5640" max="5640" width="8.7109375" style="608" customWidth="1"/>
    <col min="5641" max="5641" width="7.85546875" style="608" customWidth="1"/>
    <col min="5642" max="5642" width="9.7109375" style="608" customWidth="1"/>
    <col min="5643" max="5649" width="7.7109375" style="608" customWidth="1"/>
    <col min="5650" max="5888" width="11.42578125" style="608"/>
    <col min="5889" max="5889" width="7.5703125" style="608" customWidth="1"/>
    <col min="5890" max="5890" width="18.7109375" style="608" customWidth="1"/>
    <col min="5891" max="5891" width="13.5703125" style="608" customWidth="1"/>
    <col min="5892" max="5892" width="13.85546875" style="608" customWidth="1"/>
    <col min="5893" max="5893" width="46.85546875" style="608" customWidth="1"/>
    <col min="5894" max="5894" width="9.28515625" style="608" customWidth="1"/>
    <col min="5895" max="5895" width="7.7109375" style="608" customWidth="1"/>
    <col min="5896" max="5896" width="8.7109375" style="608" customWidth="1"/>
    <col min="5897" max="5897" width="7.85546875" style="608" customWidth="1"/>
    <col min="5898" max="5898" width="9.7109375" style="608" customWidth="1"/>
    <col min="5899" max="5905" width="7.7109375" style="608" customWidth="1"/>
    <col min="5906" max="6144" width="11.42578125" style="608"/>
    <col min="6145" max="6145" width="7.5703125" style="608" customWidth="1"/>
    <col min="6146" max="6146" width="18.7109375" style="608" customWidth="1"/>
    <col min="6147" max="6147" width="13.5703125" style="608" customWidth="1"/>
    <col min="6148" max="6148" width="13.85546875" style="608" customWidth="1"/>
    <col min="6149" max="6149" width="46.85546875" style="608" customWidth="1"/>
    <col min="6150" max="6150" width="9.28515625" style="608" customWidth="1"/>
    <col min="6151" max="6151" width="7.7109375" style="608" customWidth="1"/>
    <col min="6152" max="6152" width="8.7109375" style="608" customWidth="1"/>
    <col min="6153" max="6153" width="7.85546875" style="608" customWidth="1"/>
    <col min="6154" max="6154" width="9.7109375" style="608" customWidth="1"/>
    <col min="6155" max="6161" width="7.7109375" style="608" customWidth="1"/>
    <col min="6162" max="6400" width="11.42578125" style="608"/>
    <col min="6401" max="6401" width="7.5703125" style="608" customWidth="1"/>
    <col min="6402" max="6402" width="18.7109375" style="608" customWidth="1"/>
    <col min="6403" max="6403" width="13.5703125" style="608" customWidth="1"/>
    <col min="6404" max="6404" width="13.85546875" style="608" customWidth="1"/>
    <col min="6405" max="6405" width="46.85546875" style="608" customWidth="1"/>
    <col min="6406" max="6406" width="9.28515625" style="608" customWidth="1"/>
    <col min="6407" max="6407" width="7.7109375" style="608" customWidth="1"/>
    <col min="6408" max="6408" width="8.7109375" style="608" customWidth="1"/>
    <col min="6409" max="6409" width="7.85546875" style="608" customWidth="1"/>
    <col min="6410" max="6410" width="9.7109375" style="608" customWidth="1"/>
    <col min="6411" max="6417" width="7.7109375" style="608" customWidth="1"/>
    <col min="6418" max="6656" width="11.42578125" style="608"/>
    <col min="6657" max="6657" width="7.5703125" style="608" customWidth="1"/>
    <col min="6658" max="6658" width="18.7109375" style="608" customWidth="1"/>
    <col min="6659" max="6659" width="13.5703125" style="608" customWidth="1"/>
    <col min="6660" max="6660" width="13.85546875" style="608" customWidth="1"/>
    <col min="6661" max="6661" width="46.85546875" style="608" customWidth="1"/>
    <col min="6662" max="6662" width="9.28515625" style="608" customWidth="1"/>
    <col min="6663" max="6663" width="7.7109375" style="608" customWidth="1"/>
    <col min="6664" max="6664" width="8.7109375" style="608" customWidth="1"/>
    <col min="6665" max="6665" width="7.85546875" style="608" customWidth="1"/>
    <col min="6666" max="6666" width="9.7109375" style="608" customWidth="1"/>
    <col min="6667" max="6673" width="7.7109375" style="608" customWidth="1"/>
    <col min="6674" max="6912" width="11.42578125" style="608"/>
    <col min="6913" max="6913" width="7.5703125" style="608" customWidth="1"/>
    <col min="6914" max="6914" width="18.7109375" style="608" customWidth="1"/>
    <col min="6915" max="6915" width="13.5703125" style="608" customWidth="1"/>
    <col min="6916" max="6916" width="13.85546875" style="608" customWidth="1"/>
    <col min="6917" max="6917" width="46.85546875" style="608" customWidth="1"/>
    <col min="6918" max="6918" width="9.28515625" style="608" customWidth="1"/>
    <col min="6919" max="6919" width="7.7109375" style="608" customWidth="1"/>
    <col min="6920" max="6920" width="8.7109375" style="608" customWidth="1"/>
    <col min="6921" max="6921" width="7.85546875" style="608" customWidth="1"/>
    <col min="6922" max="6922" width="9.7109375" style="608" customWidth="1"/>
    <col min="6923" max="6929" width="7.7109375" style="608" customWidth="1"/>
    <col min="6930" max="7168" width="11.42578125" style="608"/>
    <col min="7169" max="7169" width="7.5703125" style="608" customWidth="1"/>
    <col min="7170" max="7170" width="18.7109375" style="608" customWidth="1"/>
    <col min="7171" max="7171" width="13.5703125" style="608" customWidth="1"/>
    <col min="7172" max="7172" width="13.85546875" style="608" customWidth="1"/>
    <col min="7173" max="7173" width="46.85546875" style="608" customWidth="1"/>
    <col min="7174" max="7174" width="9.28515625" style="608" customWidth="1"/>
    <col min="7175" max="7175" width="7.7109375" style="608" customWidth="1"/>
    <col min="7176" max="7176" width="8.7109375" style="608" customWidth="1"/>
    <col min="7177" max="7177" width="7.85546875" style="608" customWidth="1"/>
    <col min="7178" max="7178" width="9.7109375" style="608" customWidth="1"/>
    <col min="7179" max="7185" width="7.7109375" style="608" customWidth="1"/>
    <col min="7186" max="7424" width="11.42578125" style="608"/>
    <col min="7425" max="7425" width="7.5703125" style="608" customWidth="1"/>
    <col min="7426" max="7426" width="18.7109375" style="608" customWidth="1"/>
    <col min="7427" max="7427" width="13.5703125" style="608" customWidth="1"/>
    <col min="7428" max="7428" width="13.85546875" style="608" customWidth="1"/>
    <col min="7429" max="7429" width="46.85546875" style="608" customWidth="1"/>
    <col min="7430" max="7430" width="9.28515625" style="608" customWidth="1"/>
    <col min="7431" max="7431" width="7.7109375" style="608" customWidth="1"/>
    <col min="7432" max="7432" width="8.7109375" style="608" customWidth="1"/>
    <col min="7433" max="7433" width="7.85546875" style="608" customWidth="1"/>
    <col min="7434" max="7434" width="9.7109375" style="608" customWidth="1"/>
    <col min="7435" max="7441" width="7.7109375" style="608" customWidth="1"/>
    <col min="7442" max="7680" width="11.42578125" style="608"/>
    <col min="7681" max="7681" width="7.5703125" style="608" customWidth="1"/>
    <col min="7682" max="7682" width="18.7109375" style="608" customWidth="1"/>
    <col min="7683" max="7683" width="13.5703125" style="608" customWidth="1"/>
    <col min="7684" max="7684" width="13.85546875" style="608" customWidth="1"/>
    <col min="7685" max="7685" width="46.85546875" style="608" customWidth="1"/>
    <col min="7686" max="7686" width="9.28515625" style="608" customWidth="1"/>
    <col min="7687" max="7687" width="7.7109375" style="608" customWidth="1"/>
    <col min="7688" max="7688" width="8.7109375" style="608" customWidth="1"/>
    <col min="7689" max="7689" width="7.85546875" style="608" customWidth="1"/>
    <col min="7690" max="7690" width="9.7109375" style="608" customWidth="1"/>
    <col min="7691" max="7697" width="7.7109375" style="608" customWidth="1"/>
    <col min="7698" max="7936" width="11.42578125" style="608"/>
    <col min="7937" max="7937" width="7.5703125" style="608" customWidth="1"/>
    <col min="7938" max="7938" width="18.7109375" style="608" customWidth="1"/>
    <col min="7939" max="7939" width="13.5703125" style="608" customWidth="1"/>
    <col min="7940" max="7940" width="13.85546875" style="608" customWidth="1"/>
    <col min="7941" max="7941" width="46.85546875" style="608" customWidth="1"/>
    <col min="7942" max="7942" width="9.28515625" style="608" customWidth="1"/>
    <col min="7943" max="7943" width="7.7109375" style="608" customWidth="1"/>
    <col min="7944" max="7944" width="8.7109375" style="608" customWidth="1"/>
    <col min="7945" max="7945" width="7.85546875" style="608" customWidth="1"/>
    <col min="7946" max="7946" width="9.7109375" style="608" customWidth="1"/>
    <col min="7947" max="7953" width="7.7109375" style="608" customWidth="1"/>
    <col min="7954" max="8192" width="11.42578125" style="608"/>
    <col min="8193" max="8193" width="7.5703125" style="608" customWidth="1"/>
    <col min="8194" max="8194" width="18.7109375" style="608" customWidth="1"/>
    <col min="8195" max="8195" width="13.5703125" style="608" customWidth="1"/>
    <col min="8196" max="8196" width="13.85546875" style="608" customWidth="1"/>
    <col min="8197" max="8197" width="46.85546875" style="608" customWidth="1"/>
    <col min="8198" max="8198" width="9.28515625" style="608" customWidth="1"/>
    <col min="8199" max="8199" width="7.7109375" style="608" customWidth="1"/>
    <col min="8200" max="8200" width="8.7109375" style="608" customWidth="1"/>
    <col min="8201" max="8201" width="7.85546875" style="608" customWidth="1"/>
    <col min="8202" max="8202" width="9.7109375" style="608" customWidth="1"/>
    <col min="8203" max="8209" width="7.7109375" style="608" customWidth="1"/>
    <col min="8210" max="8448" width="11.42578125" style="608"/>
    <col min="8449" max="8449" width="7.5703125" style="608" customWidth="1"/>
    <col min="8450" max="8450" width="18.7109375" style="608" customWidth="1"/>
    <col min="8451" max="8451" width="13.5703125" style="608" customWidth="1"/>
    <col min="8452" max="8452" width="13.85546875" style="608" customWidth="1"/>
    <col min="8453" max="8453" width="46.85546875" style="608" customWidth="1"/>
    <col min="8454" max="8454" width="9.28515625" style="608" customWidth="1"/>
    <col min="8455" max="8455" width="7.7109375" style="608" customWidth="1"/>
    <col min="8456" max="8456" width="8.7109375" style="608" customWidth="1"/>
    <col min="8457" max="8457" width="7.85546875" style="608" customWidth="1"/>
    <col min="8458" max="8458" width="9.7109375" style="608" customWidth="1"/>
    <col min="8459" max="8465" width="7.7109375" style="608" customWidth="1"/>
    <col min="8466" max="8704" width="11.42578125" style="608"/>
    <col min="8705" max="8705" width="7.5703125" style="608" customWidth="1"/>
    <col min="8706" max="8706" width="18.7109375" style="608" customWidth="1"/>
    <col min="8707" max="8707" width="13.5703125" style="608" customWidth="1"/>
    <col min="8708" max="8708" width="13.85546875" style="608" customWidth="1"/>
    <col min="8709" max="8709" width="46.85546875" style="608" customWidth="1"/>
    <col min="8710" max="8710" width="9.28515625" style="608" customWidth="1"/>
    <col min="8711" max="8711" width="7.7109375" style="608" customWidth="1"/>
    <col min="8712" max="8712" width="8.7109375" style="608" customWidth="1"/>
    <col min="8713" max="8713" width="7.85546875" style="608" customWidth="1"/>
    <col min="8714" max="8714" width="9.7109375" style="608" customWidth="1"/>
    <col min="8715" max="8721" width="7.7109375" style="608" customWidth="1"/>
    <col min="8722" max="8960" width="11.42578125" style="608"/>
    <col min="8961" max="8961" width="7.5703125" style="608" customWidth="1"/>
    <col min="8962" max="8962" width="18.7109375" style="608" customWidth="1"/>
    <col min="8963" max="8963" width="13.5703125" style="608" customWidth="1"/>
    <col min="8964" max="8964" width="13.85546875" style="608" customWidth="1"/>
    <col min="8965" max="8965" width="46.85546875" style="608" customWidth="1"/>
    <col min="8966" max="8966" width="9.28515625" style="608" customWidth="1"/>
    <col min="8967" max="8967" width="7.7109375" style="608" customWidth="1"/>
    <col min="8968" max="8968" width="8.7109375" style="608" customWidth="1"/>
    <col min="8969" max="8969" width="7.85546875" style="608" customWidth="1"/>
    <col min="8970" max="8970" width="9.7109375" style="608" customWidth="1"/>
    <col min="8971" max="8977" width="7.7109375" style="608" customWidth="1"/>
    <col min="8978" max="9216" width="11.42578125" style="608"/>
    <col min="9217" max="9217" width="7.5703125" style="608" customWidth="1"/>
    <col min="9218" max="9218" width="18.7109375" style="608" customWidth="1"/>
    <col min="9219" max="9219" width="13.5703125" style="608" customWidth="1"/>
    <col min="9220" max="9220" width="13.85546875" style="608" customWidth="1"/>
    <col min="9221" max="9221" width="46.85546875" style="608" customWidth="1"/>
    <col min="9222" max="9222" width="9.28515625" style="608" customWidth="1"/>
    <col min="9223" max="9223" width="7.7109375" style="608" customWidth="1"/>
    <col min="9224" max="9224" width="8.7109375" style="608" customWidth="1"/>
    <col min="9225" max="9225" width="7.85546875" style="608" customWidth="1"/>
    <col min="9226" max="9226" width="9.7109375" style="608" customWidth="1"/>
    <col min="9227" max="9233" width="7.7109375" style="608" customWidth="1"/>
    <col min="9234" max="9472" width="11.42578125" style="608"/>
    <col min="9473" max="9473" width="7.5703125" style="608" customWidth="1"/>
    <col min="9474" max="9474" width="18.7109375" style="608" customWidth="1"/>
    <col min="9475" max="9475" width="13.5703125" style="608" customWidth="1"/>
    <col min="9476" max="9476" width="13.85546875" style="608" customWidth="1"/>
    <col min="9477" max="9477" width="46.85546875" style="608" customWidth="1"/>
    <col min="9478" max="9478" width="9.28515625" style="608" customWidth="1"/>
    <col min="9479" max="9479" width="7.7109375" style="608" customWidth="1"/>
    <col min="9480" max="9480" width="8.7109375" style="608" customWidth="1"/>
    <col min="9481" max="9481" width="7.85546875" style="608" customWidth="1"/>
    <col min="9482" max="9482" width="9.7109375" style="608" customWidth="1"/>
    <col min="9483" max="9489" width="7.7109375" style="608" customWidth="1"/>
    <col min="9490" max="9728" width="11.42578125" style="608"/>
    <col min="9729" max="9729" width="7.5703125" style="608" customWidth="1"/>
    <col min="9730" max="9730" width="18.7109375" style="608" customWidth="1"/>
    <col min="9731" max="9731" width="13.5703125" style="608" customWidth="1"/>
    <col min="9732" max="9732" width="13.85546875" style="608" customWidth="1"/>
    <col min="9733" max="9733" width="46.85546875" style="608" customWidth="1"/>
    <col min="9734" max="9734" width="9.28515625" style="608" customWidth="1"/>
    <col min="9735" max="9735" width="7.7109375" style="608" customWidth="1"/>
    <col min="9736" max="9736" width="8.7109375" style="608" customWidth="1"/>
    <col min="9737" max="9737" width="7.85546875" style="608" customWidth="1"/>
    <col min="9738" max="9738" width="9.7109375" style="608" customWidth="1"/>
    <col min="9739" max="9745" width="7.7109375" style="608" customWidth="1"/>
    <col min="9746" max="9984" width="11.42578125" style="608"/>
    <col min="9985" max="9985" width="7.5703125" style="608" customWidth="1"/>
    <col min="9986" max="9986" width="18.7109375" style="608" customWidth="1"/>
    <col min="9987" max="9987" width="13.5703125" style="608" customWidth="1"/>
    <col min="9988" max="9988" width="13.85546875" style="608" customWidth="1"/>
    <col min="9989" max="9989" width="46.85546875" style="608" customWidth="1"/>
    <col min="9990" max="9990" width="9.28515625" style="608" customWidth="1"/>
    <col min="9991" max="9991" width="7.7109375" style="608" customWidth="1"/>
    <col min="9992" max="9992" width="8.7109375" style="608" customWidth="1"/>
    <col min="9993" max="9993" width="7.85546875" style="608" customWidth="1"/>
    <col min="9994" max="9994" width="9.7109375" style="608" customWidth="1"/>
    <col min="9995" max="10001" width="7.7109375" style="608" customWidth="1"/>
    <col min="10002" max="10240" width="11.42578125" style="608"/>
    <col min="10241" max="10241" width="7.5703125" style="608" customWidth="1"/>
    <col min="10242" max="10242" width="18.7109375" style="608" customWidth="1"/>
    <col min="10243" max="10243" width="13.5703125" style="608" customWidth="1"/>
    <col min="10244" max="10244" width="13.85546875" style="608" customWidth="1"/>
    <col min="10245" max="10245" width="46.85546875" style="608" customWidth="1"/>
    <col min="10246" max="10246" width="9.28515625" style="608" customWidth="1"/>
    <col min="10247" max="10247" width="7.7109375" style="608" customWidth="1"/>
    <col min="10248" max="10248" width="8.7109375" style="608" customWidth="1"/>
    <col min="10249" max="10249" width="7.85546875" style="608" customWidth="1"/>
    <col min="10250" max="10250" width="9.7109375" style="608" customWidth="1"/>
    <col min="10251" max="10257" width="7.7109375" style="608" customWidth="1"/>
    <col min="10258" max="10496" width="11.42578125" style="608"/>
    <col min="10497" max="10497" width="7.5703125" style="608" customWidth="1"/>
    <col min="10498" max="10498" width="18.7109375" style="608" customWidth="1"/>
    <col min="10499" max="10499" width="13.5703125" style="608" customWidth="1"/>
    <col min="10500" max="10500" width="13.85546875" style="608" customWidth="1"/>
    <col min="10501" max="10501" width="46.85546875" style="608" customWidth="1"/>
    <col min="10502" max="10502" width="9.28515625" style="608" customWidth="1"/>
    <col min="10503" max="10503" width="7.7109375" style="608" customWidth="1"/>
    <col min="10504" max="10504" width="8.7109375" style="608" customWidth="1"/>
    <col min="10505" max="10505" width="7.85546875" style="608" customWidth="1"/>
    <col min="10506" max="10506" width="9.7109375" style="608" customWidth="1"/>
    <col min="10507" max="10513" width="7.7109375" style="608" customWidth="1"/>
    <col min="10514" max="10752" width="11.42578125" style="608"/>
    <col min="10753" max="10753" width="7.5703125" style="608" customWidth="1"/>
    <col min="10754" max="10754" width="18.7109375" style="608" customWidth="1"/>
    <col min="10755" max="10755" width="13.5703125" style="608" customWidth="1"/>
    <col min="10756" max="10756" width="13.85546875" style="608" customWidth="1"/>
    <col min="10757" max="10757" width="46.85546875" style="608" customWidth="1"/>
    <col min="10758" max="10758" width="9.28515625" style="608" customWidth="1"/>
    <col min="10759" max="10759" width="7.7109375" style="608" customWidth="1"/>
    <col min="10760" max="10760" width="8.7109375" style="608" customWidth="1"/>
    <col min="10761" max="10761" width="7.85546875" style="608" customWidth="1"/>
    <col min="10762" max="10762" width="9.7109375" style="608" customWidth="1"/>
    <col min="10763" max="10769" width="7.7109375" style="608" customWidth="1"/>
    <col min="10770" max="11008" width="11.42578125" style="608"/>
    <col min="11009" max="11009" width="7.5703125" style="608" customWidth="1"/>
    <col min="11010" max="11010" width="18.7109375" style="608" customWidth="1"/>
    <col min="11011" max="11011" width="13.5703125" style="608" customWidth="1"/>
    <col min="11012" max="11012" width="13.85546875" style="608" customWidth="1"/>
    <col min="11013" max="11013" width="46.85546875" style="608" customWidth="1"/>
    <col min="11014" max="11014" width="9.28515625" style="608" customWidth="1"/>
    <col min="11015" max="11015" width="7.7109375" style="608" customWidth="1"/>
    <col min="11016" max="11016" width="8.7109375" style="608" customWidth="1"/>
    <col min="11017" max="11017" width="7.85546875" style="608" customWidth="1"/>
    <col min="11018" max="11018" width="9.7109375" style="608" customWidth="1"/>
    <col min="11019" max="11025" width="7.7109375" style="608" customWidth="1"/>
    <col min="11026" max="11264" width="11.42578125" style="608"/>
    <col min="11265" max="11265" width="7.5703125" style="608" customWidth="1"/>
    <col min="11266" max="11266" width="18.7109375" style="608" customWidth="1"/>
    <col min="11267" max="11267" width="13.5703125" style="608" customWidth="1"/>
    <col min="11268" max="11268" width="13.85546875" style="608" customWidth="1"/>
    <col min="11269" max="11269" width="46.85546875" style="608" customWidth="1"/>
    <col min="11270" max="11270" width="9.28515625" style="608" customWidth="1"/>
    <col min="11271" max="11271" width="7.7109375" style="608" customWidth="1"/>
    <col min="11272" max="11272" width="8.7109375" style="608" customWidth="1"/>
    <col min="11273" max="11273" width="7.85546875" style="608" customWidth="1"/>
    <col min="11274" max="11274" width="9.7109375" style="608" customWidth="1"/>
    <col min="11275" max="11281" width="7.7109375" style="608" customWidth="1"/>
    <col min="11282" max="11520" width="11.42578125" style="608"/>
    <col min="11521" max="11521" width="7.5703125" style="608" customWidth="1"/>
    <col min="11522" max="11522" width="18.7109375" style="608" customWidth="1"/>
    <col min="11523" max="11523" width="13.5703125" style="608" customWidth="1"/>
    <col min="11524" max="11524" width="13.85546875" style="608" customWidth="1"/>
    <col min="11525" max="11525" width="46.85546875" style="608" customWidth="1"/>
    <col min="11526" max="11526" width="9.28515625" style="608" customWidth="1"/>
    <col min="11527" max="11527" width="7.7109375" style="608" customWidth="1"/>
    <col min="11528" max="11528" width="8.7109375" style="608" customWidth="1"/>
    <col min="11529" max="11529" width="7.85546875" style="608" customWidth="1"/>
    <col min="11530" max="11530" width="9.7109375" style="608" customWidth="1"/>
    <col min="11531" max="11537" width="7.7109375" style="608" customWidth="1"/>
    <col min="11538" max="11776" width="11.42578125" style="608"/>
    <col min="11777" max="11777" width="7.5703125" style="608" customWidth="1"/>
    <col min="11778" max="11778" width="18.7109375" style="608" customWidth="1"/>
    <col min="11779" max="11779" width="13.5703125" style="608" customWidth="1"/>
    <col min="11780" max="11780" width="13.85546875" style="608" customWidth="1"/>
    <col min="11781" max="11781" width="46.85546875" style="608" customWidth="1"/>
    <col min="11782" max="11782" width="9.28515625" style="608" customWidth="1"/>
    <col min="11783" max="11783" width="7.7109375" style="608" customWidth="1"/>
    <col min="11784" max="11784" width="8.7109375" style="608" customWidth="1"/>
    <col min="11785" max="11785" width="7.85546875" style="608" customWidth="1"/>
    <col min="11786" max="11786" width="9.7109375" style="608" customWidth="1"/>
    <col min="11787" max="11793" width="7.7109375" style="608" customWidth="1"/>
    <col min="11794" max="12032" width="11.42578125" style="608"/>
    <col min="12033" max="12033" width="7.5703125" style="608" customWidth="1"/>
    <col min="12034" max="12034" width="18.7109375" style="608" customWidth="1"/>
    <col min="12035" max="12035" width="13.5703125" style="608" customWidth="1"/>
    <col min="12036" max="12036" width="13.85546875" style="608" customWidth="1"/>
    <col min="12037" max="12037" width="46.85546875" style="608" customWidth="1"/>
    <col min="12038" max="12038" width="9.28515625" style="608" customWidth="1"/>
    <col min="12039" max="12039" width="7.7109375" style="608" customWidth="1"/>
    <col min="12040" max="12040" width="8.7109375" style="608" customWidth="1"/>
    <col min="12041" max="12041" width="7.85546875" style="608" customWidth="1"/>
    <col min="12042" max="12042" width="9.7109375" style="608" customWidth="1"/>
    <col min="12043" max="12049" width="7.7109375" style="608" customWidth="1"/>
    <col min="12050" max="12288" width="11.42578125" style="608"/>
    <col min="12289" max="12289" width="7.5703125" style="608" customWidth="1"/>
    <col min="12290" max="12290" width="18.7109375" style="608" customWidth="1"/>
    <col min="12291" max="12291" width="13.5703125" style="608" customWidth="1"/>
    <col min="12292" max="12292" width="13.85546875" style="608" customWidth="1"/>
    <col min="12293" max="12293" width="46.85546875" style="608" customWidth="1"/>
    <col min="12294" max="12294" width="9.28515625" style="608" customWidth="1"/>
    <col min="12295" max="12295" width="7.7109375" style="608" customWidth="1"/>
    <col min="12296" max="12296" width="8.7109375" style="608" customWidth="1"/>
    <col min="12297" max="12297" width="7.85546875" style="608" customWidth="1"/>
    <col min="12298" max="12298" width="9.7109375" style="608" customWidth="1"/>
    <col min="12299" max="12305" width="7.7109375" style="608" customWidth="1"/>
    <col min="12306" max="12544" width="11.42578125" style="608"/>
    <col min="12545" max="12545" width="7.5703125" style="608" customWidth="1"/>
    <col min="12546" max="12546" width="18.7109375" style="608" customWidth="1"/>
    <col min="12547" max="12547" width="13.5703125" style="608" customWidth="1"/>
    <col min="12548" max="12548" width="13.85546875" style="608" customWidth="1"/>
    <col min="12549" max="12549" width="46.85546875" style="608" customWidth="1"/>
    <col min="12550" max="12550" width="9.28515625" style="608" customWidth="1"/>
    <col min="12551" max="12551" width="7.7109375" style="608" customWidth="1"/>
    <col min="12552" max="12552" width="8.7109375" style="608" customWidth="1"/>
    <col min="12553" max="12553" width="7.85546875" style="608" customWidth="1"/>
    <col min="12554" max="12554" width="9.7109375" style="608" customWidth="1"/>
    <col min="12555" max="12561" width="7.7109375" style="608" customWidth="1"/>
    <col min="12562" max="12800" width="11.42578125" style="608"/>
    <col min="12801" max="12801" width="7.5703125" style="608" customWidth="1"/>
    <col min="12802" max="12802" width="18.7109375" style="608" customWidth="1"/>
    <col min="12803" max="12803" width="13.5703125" style="608" customWidth="1"/>
    <col min="12804" max="12804" width="13.85546875" style="608" customWidth="1"/>
    <col min="12805" max="12805" width="46.85546875" style="608" customWidth="1"/>
    <col min="12806" max="12806" width="9.28515625" style="608" customWidth="1"/>
    <col min="12807" max="12807" width="7.7109375" style="608" customWidth="1"/>
    <col min="12808" max="12808" width="8.7109375" style="608" customWidth="1"/>
    <col min="12809" max="12809" width="7.85546875" style="608" customWidth="1"/>
    <col min="12810" max="12810" width="9.7109375" style="608" customWidth="1"/>
    <col min="12811" max="12817" width="7.7109375" style="608" customWidth="1"/>
    <col min="12818" max="13056" width="11.42578125" style="608"/>
    <col min="13057" max="13057" width="7.5703125" style="608" customWidth="1"/>
    <col min="13058" max="13058" width="18.7109375" style="608" customWidth="1"/>
    <col min="13059" max="13059" width="13.5703125" style="608" customWidth="1"/>
    <col min="13060" max="13060" width="13.85546875" style="608" customWidth="1"/>
    <col min="13061" max="13061" width="46.85546875" style="608" customWidth="1"/>
    <col min="13062" max="13062" width="9.28515625" style="608" customWidth="1"/>
    <col min="13063" max="13063" width="7.7109375" style="608" customWidth="1"/>
    <col min="13064" max="13064" width="8.7109375" style="608" customWidth="1"/>
    <col min="13065" max="13065" width="7.85546875" style="608" customWidth="1"/>
    <col min="13066" max="13066" width="9.7109375" style="608" customWidth="1"/>
    <col min="13067" max="13073" width="7.7109375" style="608" customWidth="1"/>
    <col min="13074" max="13312" width="11.42578125" style="608"/>
    <col min="13313" max="13313" width="7.5703125" style="608" customWidth="1"/>
    <col min="13314" max="13314" width="18.7109375" style="608" customWidth="1"/>
    <col min="13315" max="13315" width="13.5703125" style="608" customWidth="1"/>
    <col min="13316" max="13316" width="13.85546875" style="608" customWidth="1"/>
    <col min="13317" max="13317" width="46.85546875" style="608" customWidth="1"/>
    <col min="13318" max="13318" width="9.28515625" style="608" customWidth="1"/>
    <col min="13319" max="13319" width="7.7109375" style="608" customWidth="1"/>
    <col min="13320" max="13320" width="8.7109375" style="608" customWidth="1"/>
    <col min="13321" max="13321" width="7.85546875" style="608" customWidth="1"/>
    <col min="13322" max="13322" width="9.7109375" style="608" customWidth="1"/>
    <col min="13323" max="13329" width="7.7109375" style="608" customWidth="1"/>
    <col min="13330" max="13568" width="11.42578125" style="608"/>
    <col min="13569" max="13569" width="7.5703125" style="608" customWidth="1"/>
    <col min="13570" max="13570" width="18.7109375" style="608" customWidth="1"/>
    <col min="13571" max="13571" width="13.5703125" style="608" customWidth="1"/>
    <col min="13572" max="13572" width="13.85546875" style="608" customWidth="1"/>
    <col min="13573" max="13573" width="46.85546875" style="608" customWidth="1"/>
    <col min="13574" max="13574" width="9.28515625" style="608" customWidth="1"/>
    <col min="13575" max="13575" width="7.7109375" style="608" customWidth="1"/>
    <col min="13576" max="13576" width="8.7109375" style="608" customWidth="1"/>
    <col min="13577" max="13577" width="7.85546875" style="608" customWidth="1"/>
    <col min="13578" max="13578" width="9.7109375" style="608" customWidth="1"/>
    <col min="13579" max="13585" width="7.7109375" style="608" customWidth="1"/>
    <col min="13586" max="13824" width="11.42578125" style="608"/>
    <col min="13825" max="13825" width="7.5703125" style="608" customWidth="1"/>
    <col min="13826" max="13826" width="18.7109375" style="608" customWidth="1"/>
    <col min="13827" max="13827" width="13.5703125" style="608" customWidth="1"/>
    <col min="13828" max="13828" width="13.85546875" style="608" customWidth="1"/>
    <col min="13829" max="13829" width="46.85546875" style="608" customWidth="1"/>
    <col min="13830" max="13830" width="9.28515625" style="608" customWidth="1"/>
    <col min="13831" max="13831" width="7.7109375" style="608" customWidth="1"/>
    <col min="13832" max="13832" width="8.7109375" style="608" customWidth="1"/>
    <col min="13833" max="13833" width="7.85546875" style="608" customWidth="1"/>
    <col min="13834" max="13834" width="9.7109375" style="608" customWidth="1"/>
    <col min="13835" max="13841" width="7.7109375" style="608" customWidth="1"/>
    <col min="13842" max="14080" width="11.42578125" style="608"/>
    <col min="14081" max="14081" width="7.5703125" style="608" customWidth="1"/>
    <col min="14082" max="14082" width="18.7109375" style="608" customWidth="1"/>
    <col min="14083" max="14083" width="13.5703125" style="608" customWidth="1"/>
    <col min="14084" max="14084" width="13.85546875" style="608" customWidth="1"/>
    <col min="14085" max="14085" width="46.85546875" style="608" customWidth="1"/>
    <col min="14086" max="14086" width="9.28515625" style="608" customWidth="1"/>
    <col min="14087" max="14087" width="7.7109375" style="608" customWidth="1"/>
    <col min="14088" max="14088" width="8.7109375" style="608" customWidth="1"/>
    <col min="14089" max="14089" width="7.85546875" style="608" customWidth="1"/>
    <col min="14090" max="14090" width="9.7109375" style="608" customWidth="1"/>
    <col min="14091" max="14097" width="7.7109375" style="608" customWidth="1"/>
    <col min="14098" max="14336" width="11.42578125" style="608"/>
    <col min="14337" max="14337" width="7.5703125" style="608" customWidth="1"/>
    <col min="14338" max="14338" width="18.7109375" style="608" customWidth="1"/>
    <col min="14339" max="14339" width="13.5703125" style="608" customWidth="1"/>
    <col min="14340" max="14340" width="13.85546875" style="608" customWidth="1"/>
    <col min="14341" max="14341" width="46.85546875" style="608" customWidth="1"/>
    <col min="14342" max="14342" width="9.28515625" style="608" customWidth="1"/>
    <col min="14343" max="14343" width="7.7109375" style="608" customWidth="1"/>
    <col min="14344" max="14344" width="8.7109375" style="608" customWidth="1"/>
    <col min="14345" max="14345" width="7.85546875" style="608" customWidth="1"/>
    <col min="14346" max="14346" width="9.7109375" style="608" customWidth="1"/>
    <col min="14347" max="14353" width="7.7109375" style="608" customWidth="1"/>
    <col min="14354" max="14592" width="11.42578125" style="608"/>
    <col min="14593" max="14593" width="7.5703125" style="608" customWidth="1"/>
    <col min="14594" max="14594" width="18.7109375" style="608" customWidth="1"/>
    <col min="14595" max="14595" width="13.5703125" style="608" customWidth="1"/>
    <col min="14596" max="14596" width="13.85546875" style="608" customWidth="1"/>
    <col min="14597" max="14597" width="46.85546875" style="608" customWidth="1"/>
    <col min="14598" max="14598" width="9.28515625" style="608" customWidth="1"/>
    <col min="14599" max="14599" width="7.7109375" style="608" customWidth="1"/>
    <col min="14600" max="14600" width="8.7109375" style="608" customWidth="1"/>
    <col min="14601" max="14601" width="7.85546875" style="608" customWidth="1"/>
    <col min="14602" max="14602" width="9.7109375" style="608" customWidth="1"/>
    <col min="14603" max="14609" width="7.7109375" style="608" customWidth="1"/>
    <col min="14610" max="14848" width="11.42578125" style="608"/>
    <col min="14849" max="14849" width="7.5703125" style="608" customWidth="1"/>
    <col min="14850" max="14850" width="18.7109375" style="608" customWidth="1"/>
    <col min="14851" max="14851" width="13.5703125" style="608" customWidth="1"/>
    <col min="14852" max="14852" width="13.85546875" style="608" customWidth="1"/>
    <col min="14853" max="14853" width="46.85546875" style="608" customWidth="1"/>
    <col min="14854" max="14854" width="9.28515625" style="608" customWidth="1"/>
    <col min="14855" max="14855" width="7.7109375" style="608" customWidth="1"/>
    <col min="14856" max="14856" width="8.7109375" style="608" customWidth="1"/>
    <col min="14857" max="14857" width="7.85546875" style="608" customWidth="1"/>
    <col min="14858" max="14858" width="9.7109375" style="608" customWidth="1"/>
    <col min="14859" max="14865" width="7.7109375" style="608" customWidth="1"/>
    <col min="14866" max="15104" width="11.42578125" style="608"/>
    <col min="15105" max="15105" width="7.5703125" style="608" customWidth="1"/>
    <col min="15106" max="15106" width="18.7109375" style="608" customWidth="1"/>
    <col min="15107" max="15107" width="13.5703125" style="608" customWidth="1"/>
    <col min="15108" max="15108" width="13.85546875" style="608" customWidth="1"/>
    <col min="15109" max="15109" width="46.85546875" style="608" customWidth="1"/>
    <col min="15110" max="15110" width="9.28515625" style="608" customWidth="1"/>
    <col min="15111" max="15111" width="7.7109375" style="608" customWidth="1"/>
    <col min="15112" max="15112" width="8.7109375" style="608" customWidth="1"/>
    <col min="15113" max="15113" width="7.85546875" style="608" customWidth="1"/>
    <col min="15114" max="15114" width="9.7109375" style="608" customWidth="1"/>
    <col min="15115" max="15121" width="7.7109375" style="608" customWidth="1"/>
    <col min="15122" max="15360" width="11.42578125" style="608"/>
    <col min="15361" max="15361" width="7.5703125" style="608" customWidth="1"/>
    <col min="15362" max="15362" width="18.7109375" style="608" customWidth="1"/>
    <col min="15363" max="15363" width="13.5703125" style="608" customWidth="1"/>
    <col min="15364" max="15364" width="13.85546875" style="608" customWidth="1"/>
    <col min="15365" max="15365" width="46.85546875" style="608" customWidth="1"/>
    <col min="15366" max="15366" width="9.28515625" style="608" customWidth="1"/>
    <col min="15367" max="15367" width="7.7109375" style="608" customWidth="1"/>
    <col min="15368" max="15368" width="8.7109375" style="608" customWidth="1"/>
    <col min="15369" max="15369" width="7.85546875" style="608" customWidth="1"/>
    <col min="15370" max="15370" width="9.7109375" style="608" customWidth="1"/>
    <col min="15371" max="15377" width="7.7109375" style="608" customWidth="1"/>
    <col min="15378" max="15616" width="11.42578125" style="608"/>
    <col min="15617" max="15617" width="7.5703125" style="608" customWidth="1"/>
    <col min="15618" max="15618" width="18.7109375" style="608" customWidth="1"/>
    <col min="15619" max="15619" width="13.5703125" style="608" customWidth="1"/>
    <col min="15620" max="15620" width="13.85546875" style="608" customWidth="1"/>
    <col min="15621" max="15621" width="46.85546875" style="608" customWidth="1"/>
    <col min="15622" max="15622" width="9.28515625" style="608" customWidth="1"/>
    <col min="15623" max="15623" width="7.7109375" style="608" customWidth="1"/>
    <col min="15624" max="15624" width="8.7109375" style="608" customWidth="1"/>
    <col min="15625" max="15625" width="7.85546875" style="608" customWidth="1"/>
    <col min="15626" max="15626" width="9.7109375" style="608" customWidth="1"/>
    <col min="15627" max="15633" width="7.7109375" style="608" customWidth="1"/>
    <col min="15634" max="15872" width="11.42578125" style="608"/>
    <col min="15873" max="15873" width="7.5703125" style="608" customWidth="1"/>
    <col min="15874" max="15874" width="18.7109375" style="608" customWidth="1"/>
    <col min="15875" max="15875" width="13.5703125" style="608" customWidth="1"/>
    <col min="15876" max="15876" width="13.85546875" style="608" customWidth="1"/>
    <col min="15877" max="15877" width="46.85546875" style="608" customWidth="1"/>
    <col min="15878" max="15878" width="9.28515625" style="608" customWidth="1"/>
    <col min="15879" max="15879" width="7.7109375" style="608" customWidth="1"/>
    <col min="15880" max="15880" width="8.7109375" style="608" customWidth="1"/>
    <col min="15881" max="15881" width="7.85546875" style="608" customWidth="1"/>
    <col min="15882" max="15882" width="9.7109375" style="608" customWidth="1"/>
    <col min="15883" max="15889" width="7.7109375" style="608" customWidth="1"/>
    <col min="15890" max="16128" width="11.42578125" style="608"/>
    <col min="16129" max="16129" width="7.5703125" style="608" customWidth="1"/>
    <col min="16130" max="16130" width="18.7109375" style="608" customWidth="1"/>
    <col min="16131" max="16131" width="13.5703125" style="608" customWidth="1"/>
    <col min="16132" max="16132" width="13.85546875" style="608" customWidth="1"/>
    <col min="16133" max="16133" width="46.85546875" style="608" customWidth="1"/>
    <col min="16134" max="16134" width="9.28515625" style="608" customWidth="1"/>
    <col min="16135" max="16135" width="7.7109375" style="608" customWidth="1"/>
    <col min="16136" max="16136" width="8.7109375" style="608" customWidth="1"/>
    <col min="16137" max="16137" width="7.85546875" style="608" customWidth="1"/>
    <col min="16138" max="16138" width="9.7109375" style="608" customWidth="1"/>
    <col min="16139" max="16145" width="7.7109375" style="608" customWidth="1"/>
    <col min="16146" max="16384" width="11.42578125" style="608"/>
  </cols>
  <sheetData>
    <row r="1" spans="1:18" ht="60.75" customHeight="1" thickBot="1" x14ac:dyDescent="0.25">
      <c r="A1" s="607"/>
      <c r="B1" s="365"/>
      <c r="C1" s="365"/>
      <c r="D1" s="365"/>
      <c r="E1" s="365"/>
      <c r="F1" s="12"/>
      <c r="G1" s="229"/>
      <c r="H1" s="229"/>
      <c r="I1" s="229"/>
      <c r="J1" s="365"/>
      <c r="K1" s="365"/>
      <c r="M1" s="607"/>
      <c r="N1" s="607"/>
    </row>
    <row r="2" spans="1:18" ht="17.25" thickTop="1" thickBot="1" x14ac:dyDescent="0.3">
      <c r="A2" s="607"/>
      <c r="B2" s="12"/>
      <c r="C2" s="609"/>
      <c r="D2" s="609"/>
      <c r="E2" s="609"/>
      <c r="F2" s="609"/>
      <c r="G2" s="365"/>
      <c r="H2" s="76" t="s">
        <v>16</v>
      </c>
      <c r="I2" s="77"/>
      <c r="J2" s="81"/>
      <c r="K2" s="609"/>
      <c r="L2" s="607"/>
      <c r="M2" s="607"/>
      <c r="N2" s="607"/>
    </row>
    <row r="3" spans="1:18" ht="17.25" thickTop="1" thickBot="1" x14ac:dyDescent="0.3">
      <c r="A3" s="607"/>
      <c r="B3" s="609"/>
      <c r="C3" s="609"/>
      <c r="D3" s="12"/>
      <c r="E3" s="12"/>
      <c r="F3" s="12"/>
      <c r="G3" s="365"/>
      <c r="H3" s="78" t="s">
        <v>17</v>
      </c>
      <c r="I3" s="610"/>
      <c r="J3" s="81" t="s">
        <v>255</v>
      </c>
      <c r="K3" s="609"/>
      <c r="L3" s="607"/>
      <c r="M3" s="611"/>
      <c r="N3" s="611"/>
    </row>
    <row r="4" spans="1:18" ht="12" customHeight="1" thickTop="1" thickBot="1" x14ac:dyDescent="0.25">
      <c r="A4" s="607"/>
      <c r="B4" s="609"/>
      <c r="C4" s="609"/>
      <c r="D4" s="609"/>
      <c r="E4" s="612"/>
      <c r="F4" s="613"/>
      <c r="G4" s="612"/>
      <c r="H4" s="612"/>
      <c r="I4" s="612"/>
      <c r="J4" s="612"/>
      <c r="K4" s="612"/>
      <c r="L4" s="611"/>
      <c r="M4" s="611"/>
      <c r="N4" s="611"/>
      <c r="O4" s="614"/>
      <c r="P4" s="614"/>
      <c r="Q4" s="614"/>
      <c r="R4" s="614"/>
    </row>
    <row r="5" spans="1:18" ht="17.25" thickTop="1" thickBot="1" x14ac:dyDescent="0.3">
      <c r="A5" s="607"/>
      <c r="B5" s="76" t="s">
        <v>211</v>
      </c>
      <c r="C5" s="781" t="s">
        <v>322</v>
      </c>
      <c r="D5" s="782"/>
      <c r="E5" s="782"/>
      <c r="F5" s="782"/>
      <c r="G5" s="782"/>
      <c r="H5" s="783"/>
      <c r="I5" s="365"/>
      <c r="J5" s="365"/>
      <c r="K5" s="365"/>
      <c r="L5" s="57"/>
      <c r="M5" s="611"/>
      <c r="N5" s="607"/>
    </row>
    <row r="6" spans="1:18" ht="21" customHeight="1" thickTop="1" thickBot="1" x14ac:dyDescent="0.3">
      <c r="A6" s="607"/>
      <c r="B6" s="76" t="s">
        <v>18</v>
      </c>
      <c r="C6" s="781" t="s">
        <v>323</v>
      </c>
      <c r="D6" s="782"/>
      <c r="E6" s="782"/>
      <c r="F6" s="782"/>
      <c r="G6" s="782"/>
      <c r="H6" s="783"/>
      <c r="I6" s="365"/>
      <c r="J6" s="365"/>
      <c r="K6" s="365"/>
      <c r="L6" s="57"/>
      <c r="M6" s="58"/>
      <c r="N6" s="611"/>
      <c r="O6" s="614"/>
      <c r="P6" s="614"/>
      <c r="Q6" s="614"/>
    </row>
    <row r="7" spans="1:18" ht="19.5" customHeight="1" thickTop="1" thickBot="1" x14ac:dyDescent="0.3">
      <c r="A7" s="607"/>
      <c r="B7" s="80" t="s">
        <v>19</v>
      </c>
      <c r="C7" s="784">
        <v>44377</v>
      </c>
      <c r="D7" s="785"/>
      <c r="E7" s="82"/>
      <c r="F7" s="83"/>
      <c r="G7" s="83"/>
      <c r="H7" s="82"/>
      <c r="I7" s="365"/>
      <c r="J7" s="365"/>
      <c r="K7" s="365"/>
      <c r="L7" s="58"/>
      <c r="M7" s="607"/>
      <c r="N7" s="607"/>
    </row>
    <row r="8" spans="1:18" ht="6.75" customHeight="1" thickTop="1" thickBot="1" x14ac:dyDescent="0.25">
      <c r="B8" s="609"/>
      <c r="C8" s="609"/>
      <c r="D8" s="609"/>
      <c r="E8" s="609"/>
      <c r="F8" s="609"/>
      <c r="G8" s="609"/>
      <c r="H8" s="615"/>
      <c r="I8" s="609"/>
      <c r="J8" s="609"/>
      <c r="K8" s="609"/>
      <c r="L8" s="607"/>
    </row>
    <row r="9" spans="1:18" ht="14.25" customHeight="1" thickTop="1" thickBot="1" x14ac:dyDescent="0.25">
      <c r="B9" s="365"/>
      <c r="C9" s="786" t="s">
        <v>63</v>
      </c>
      <c r="D9" s="786"/>
      <c r="E9" s="786"/>
      <c r="F9" s="787" t="s">
        <v>32</v>
      </c>
      <c r="G9" s="788"/>
      <c r="H9" s="787" t="s">
        <v>0</v>
      </c>
      <c r="I9" s="788"/>
      <c r="J9" s="365"/>
      <c r="K9" s="365"/>
    </row>
    <row r="10" spans="1:18" ht="14.25" customHeight="1" thickTop="1" thickBot="1" x14ac:dyDescent="0.25">
      <c r="B10" s="365"/>
      <c r="C10" s="786"/>
      <c r="D10" s="786"/>
      <c r="E10" s="786"/>
      <c r="F10" s="789">
        <v>40</v>
      </c>
      <c r="G10" s="789"/>
      <c r="H10" s="790">
        <f>SUM(F10:G11)</f>
        <v>40</v>
      </c>
      <c r="I10" s="790"/>
      <c r="J10" s="365"/>
      <c r="K10" s="365"/>
    </row>
    <row r="11" spans="1:18" ht="14.25" customHeight="1" thickTop="1" thickBot="1" x14ac:dyDescent="0.25">
      <c r="B11" s="365"/>
      <c r="C11" s="786"/>
      <c r="D11" s="786"/>
      <c r="E11" s="786"/>
      <c r="F11" s="789"/>
      <c r="G11" s="789"/>
      <c r="H11" s="790"/>
      <c r="I11" s="790"/>
      <c r="J11" s="365"/>
      <c r="K11" s="365"/>
    </row>
    <row r="12" spans="1:18" ht="4.5" customHeight="1" thickTop="1" thickBot="1" x14ac:dyDescent="0.25">
      <c r="B12" s="365"/>
      <c r="C12" s="616"/>
      <c r="D12" s="616"/>
      <c r="E12" s="616"/>
      <c r="F12" s="616"/>
      <c r="G12" s="616"/>
      <c r="H12" s="616"/>
      <c r="I12" s="616"/>
      <c r="J12" s="616"/>
      <c r="K12" s="616"/>
      <c r="L12" s="617"/>
    </row>
    <row r="13" spans="1:18" ht="12.75" customHeight="1" thickTop="1" thickBot="1" x14ac:dyDescent="0.25">
      <c r="B13" s="365"/>
      <c r="C13" s="760" t="s">
        <v>64</v>
      </c>
      <c r="D13" s="761"/>
      <c r="E13" s="761"/>
      <c r="F13" s="761"/>
      <c r="G13" s="762"/>
      <c r="H13" s="769" t="s">
        <v>0</v>
      </c>
      <c r="I13" s="770"/>
      <c r="J13" s="771" t="s">
        <v>12</v>
      </c>
      <c r="K13" s="772"/>
    </row>
    <row r="14" spans="1:18" ht="12.75" customHeight="1" thickTop="1" thickBot="1" x14ac:dyDescent="0.25">
      <c r="B14" s="365"/>
      <c r="C14" s="763"/>
      <c r="D14" s="764"/>
      <c r="E14" s="764"/>
      <c r="F14" s="764"/>
      <c r="G14" s="765"/>
      <c r="H14" s="735" t="s">
        <v>1</v>
      </c>
      <c r="I14" s="735" t="s">
        <v>2</v>
      </c>
      <c r="J14" s="773"/>
      <c r="K14" s="774"/>
    </row>
    <row r="15" spans="1:18" ht="14.1" customHeight="1" thickTop="1" thickBot="1" x14ac:dyDescent="0.25">
      <c r="B15" s="365"/>
      <c r="C15" s="766"/>
      <c r="D15" s="767"/>
      <c r="E15" s="767"/>
      <c r="F15" s="767"/>
      <c r="G15" s="768"/>
      <c r="H15" s="734">
        <f>SUM(H16:H17)</f>
        <v>7</v>
      </c>
      <c r="I15" s="734">
        <f>SUM(I16:I17)</f>
        <v>0</v>
      </c>
      <c r="J15" s="775">
        <f>H15+I15</f>
        <v>7</v>
      </c>
      <c r="K15" s="775"/>
      <c r="M15" s="608" t="s">
        <v>9</v>
      </c>
    </row>
    <row r="16" spans="1:18" ht="14.1" customHeight="1" thickTop="1" thickBot="1" x14ac:dyDescent="0.25">
      <c r="B16" s="365"/>
      <c r="C16" s="776" t="s">
        <v>15</v>
      </c>
      <c r="D16" s="777"/>
      <c r="E16" s="777"/>
      <c r="F16" s="777"/>
      <c r="G16" s="778"/>
      <c r="H16" s="84">
        <v>7</v>
      </c>
      <c r="I16" s="84"/>
      <c r="J16" s="779">
        <f>(H16+I16)</f>
        <v>7</v>
      </c>
      <c r="K16" s="780"/>
    </row>
    <row r="17" spans="2:15" ht="14.1" customHeight="1" thickTop="1" thickBot="1" x14ac:dyDescent="0.25">
      <c r="B17" s="365"/>
      <c r="C17" s="776" t="s">
        <v>212</v>
      </c>
      <c r="D17" s="777"/>
      <c r="E17" s="777"/>
      <c r="F17" s="777"/>
      <c r="G17" s="777"/>
      <c r="H17" s="84"/>
      <c r="I17" s="84"/>
      <c r="J17" s="807">
        <f>(H17+I17)</f>
        <v>0</v>
      </c>
      <c r="K17" s="807"/>
    </row>
    <row r="18" spans="2:15" ht="12.75" customHeight="1" thickTop="1" thickBot="1" x14ac:dyDescent="0.25">
      <c r="B18" s="365"/>
      <c r="C18" s="136" t="s">
        <v>9</v>
      </c>
      <c r="D18" s="135"/>
      <c r="E18" s="134"/>
      <c r="F18" s="618"/>
      <c r="G18" s="618"/>
      <c r="H18" s="618"/>
      <c r="I18" s="619"/>
      <c r="J18" s="620"/>
      <c r="K18" s="365"/>
    </row>
    <row r="19" spans="2:15" ht="18" customHeight="1" thickTop="1" thickBot="1" x14ac:dyDescent="0.25">
      <c r="B19" s="365"/>
      <c r="C19" s="89"/>
      <c r="D19" s="90"/>
      <c r="E19" s="90"/>
      <c r="F19" s="787" t="s">
        <v>62</v>
      </c>
      <c r="G19" s="787"/>
      <c r="H19" s="787"/>
      <c r="I19" s="769"/>
      <c r="J19" s="735" t="s">
        <v>0</v>
      </c>
      <c r="K19" s="365"/>
    </row>
    <row r="20" spans="2:15" ht="20.100000000000001" customHeight="1" thickTop="1" thickBot="1" x14ac:dyDescent="0.25">
      <c r="B20" s="365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621"/>
      <c r="K20" s="365"/>
    </row>
    <row r="21" spans="2:15" ht="18" customHeight="1" thickTop="1" thickBot="1" x14ac:dyDescent="0.25">
      <c r="B21" s="365"/>
      <c r="C21" s="93"/>
      <c r="D21" s="94"/>
      <c r="E21" s="94"/>
      <c r="F21" s="808">
        <f>(J23+J28+J35+J38+J59+J60+J61+J63)</f>
        <v>0</v>
      </c>
      <c r="G21" s="808"/>
      <c r="H21" s="808"/>
      <c r="I21" s="809"/>
      <c r="J21" s="810">
        <f>(J23+J28+J34+J38+J43+J55+J70+J72+J78)</f>
        <v>10</v>
      </c>
      <c r="K21" s="365"/>
    </row>
    <row r="22" spans="2:15" ht="15.75" thickTop="1" thickBot="1" x14ac:dyDescent="0.25">
      <c r="B22" s="365"/>
      <c r="C22" s="622"/>
      <c r="D22" s="96"/>
      <c r="E22" s="96"/>
      <c r="F22" s="97">
        <f>(F23+F28+F34+F38+F43+F55+F70+F72+F77+F78)</f>
        <v>10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10"/>
      <c r="K22" s="365"/>
    </row>
    <row r="23" spans="2:15" ht="17.25" thickTop="1" thickBot="1" x14ac:dyDescent="0.3">
      <c r="B23" s="365"/>
      <c r="C23" s="623"/>
      <c r="D23" s="811" t="s">
        <v>66</v>
      </c>
      <c r="E23" s="812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65"/>
    </row>
    <row r="24" spans="2:15" ht="14.25" thickTop="1" thickBot="1" x14ac:dyDescent="0.25">
      <c r="B24" s="365"/>
      <c r="C24" s="623"/>
      <c r="D24" s="624"/>
      <c r="E24" s="625" t="s">
        <v>37</v>
      </c>
      <c r="F24" s="626"/>
      <c r="G24" s="626"/>
      <c r="H24" s="626"/>
      <c r="I24" s="626"/>
      <c r="J24" s="627">
        <f t="shared" si="0"/>
        <v>0</v>
      </c>
      <c r="K24" s="365"/>
    </row>
    <row r="25" spans="2:15" ht="14.25" thickTop="1" thickBot="1" x14ac:dyDescent="0.25">
      <c r="B25" s="365"/>
      <c r="C25" s="623"/>
      <c r="D25" s="624"/>
      <c r="E25" s="625" t="s">
        <v>24</v>
      </c>
      <c r="F25" s="626"/>
      <c r="G25" s="626"/>
      <c r="H25" s="626"/>
      <c r="I25" s="626"/>
      <c r="J25" s="627">
        <f t="shared" si="0"/>
        <v>0</v>
      </c>
      <c r="K25" s="365"/>
    </row>
    <row r="26" spans="2:15" ht="14.25" thickTop="1" thickBot="1" x14ac:dyDescent="0.25">
      <c r="B26" s="365"/>
      <c r="C26" s="623"/>
      <c r="D26" s="624"/>
      <c r="E26" s="625" t="s">
        <v>25</v>
      </c>
      <c r="F26" s="626"/>
      <c r="G26" s="626"/>
      <c r="H26" s="626"/>
      <c r="I26" s="626"/>
      <c r="J26" s="627">
        <f t="shared" si="0"/>
        <v>0</v>
      </c>
      <c r="K26" s="365"/>
    </row>
    <row r="27" spans="2:15" ht="14.25" thickTop="1" thickBot="1" x14ac:dyDescent="0.25">
      <c r="B27" s="365"/>
      <c r="C27" s="623"/>
      <c r="D27" s="624"/>
      <c r="E27" s="625" t="s">
        <v>7</v>
      </c>
      <c r="F27" s="626"/>
      <c r="G27" s="626"/>
      <c r="H27" s="626"/>
      <c r="I27" s="626"/>
      <c r="J27" s="627">
        <f t="shared" si="0"/>
        <v>0</v>
      </c>
      <c r="K27" s="365"/>
    </row>
    <row r="28" spans="2:15" ht="17.25" thickTop="1" thickBot="1" x14ac:dyDescent="0.3">
      <c r="B28" s="365"/>
      <c r="C28" s="623"/>
      <c r="D28" s="740" t="s">
        <v>20</v>
      </c>
      <c r="E28" s="101"/>
      <c r="F28" s="46">
        <f>SUM(F29:F33)</f>
        <v>0</v>
      </c>
      <c r="G28" s="46">
        <f>SUM(G29:G33)</f>
        <v>0</v>
      </c>
      <c r="H28" s="46">
        <f>SUM(H29:H33)</f>
        <v>0</v>
      </c>
      <c r="I28" s="46">
        <f>SUM(I29:I33)</f>
        <v>0</v>
      </c>
      <c r="J28" s="102">
        <f t="shared" si="0"/>
        <v>0</v>
      </c>
      <c r="K28" s="365"/>
      <c r="O28" s="628"/>
    </row>
    <row r="29" spans="2:15" ht="14.25" thickTop="1" thickBot="1" x14ac:dyDescent="0.25">
      <c r="B29" s="365"/>
      <c r="C29" s="623"/>
      <c r="D29" s="624"/>
      <c r="E29" s="625" t="s">
        <v>54</v>
      </c>
      <c r="F29" s="626"/>
      <c r="G29" s="626"/>
      <c r="H29" s="626"/>
      <c r="I29" s="626"/>
      <c r="J29" s="627">
        <f t="shared" si="0"/>
        <v>0</v>
      </c>
      <c r="K29" s="365"/>
    </row>
    <row r="30" spans="2:15" ht="14.25" thickTop="1" thickBot="1" x14ac:dyDescent="0.25">
      <c r="B30" s="365"/>
      <c r="C30" s="623"/>
      <c r="D30" s="624"/>
      <c r="E30" s="625" t="s">
        <v>26</v>
      </c>
      <c r="F30" s="626"/>
      <c r="G30" s="626"/>
      <c r="H30" s="626"/>
      <c r="I30" s="626"/>
      <c r="J30" s="627">
        <f t="shared" si="0"/>
        <v>0</v>
      </c>
      <c r="K30" s="365"/>
    </row>
    <row r="31" spans="2:15" ht="14.25" thickTop="1" thickBot="1" x14ac:dyDescent="0.25">
      <c r="B31" s="365"/>
      <c r="C31" s="623"/>
      <c r="D31" s="624"/>
      <c r="E31" s="625" t="s">
        <v>173</v>
      </c>
      <c r="F31" s="626"/>
      <c r="G31" s="626"/>
      <c r="H31" s="626"/>
      <c r="I31" s="626"/>
      <c r="J31" s="627">
        <f t="shared" si="0"/>
        <v>0</v>
      </c>
      <c r="K31" s="365"/>
    </row>
    <row r="32" spans="2:15" ht="14.25" thickTop="1" thickBot="1" x14ac:dyDescent="0.25">
      <c r="B32" s="365"/>
      <c r="C32" s="623"/>
      <c r="D32" s="624"/>
      <c r="E32" s="625" t="s">
        <v>56</v>
      </c>
      <c r="F32" s="626"/>
      <c r="G32" s="626"/>
      <c r="H32" s="626"/>
      <c r="I32" s="626"/>
      <c r="J32" s="627">
        <f t="shared" si="0"/>
        <v>0</v>
      </c>
      <c r="K32" s="365"/>
    </row>
    <row r="33" spans="2:11" ht="14.25" thickTop="1" thickBot="1" x14ac:dyDescent="0.25">
      <c r="B33" s="365"/>
      <c r="C33" s="623"/>
      <c r="D33" s="624"/>
      <c r="E33" s="625" t="s">
        <v>57</v>
      </c>
      <c r="F33" s="626"/>
      <c r="G33" s="626"/>
      <c r="H33" s="626"/>
      <c r="I33" s="626"/>
      <c r="J33" s="627">
        <f t="shared" si="0"/>
        <v>0</v>
      </c>
      <c r="K33" s="365"/>
    </row>
    <row r="34" spans="2:11" ht="17.25" thickTop="1" thickBot="1" x14ac:dyDescent="0.3">
      <c r="B34" s="365"/>
      <c r="C34" s="623"/>
      <c r="D34" s="791" t="s">
        <v>67</v>
      </c>
      <c r="E34" s="792"/>
      <c r="F34" s="129">
        <f>SUM(F35:F37)</f>
        <v>2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2</v>
      </c>
      <c r="K34" s="365"/>
    </row>
    <row r="35" spans="2:11" ht="14.25" thickTop="1" thickBot="1" x14ac:dyDescent="0.25">
      <c r="B35" s="365"/>
      <c r="C35" s="623"/>
      <c r="D35" s="624"/>
      <c r="E35" s="629" t="s">
        <v>59</v>
      </c>
      <c r="F35" s="630"/>
      <c r="G35" s="630"/>
      <c r="H35" s="630"/>
      <c r="I35" s="630"/>
      <c r="J35" s="631">
        <f t="shared" ref="J35:J54" si="1">SUM(F35:I35)</f>
        <v>0</v>
      </c>
      <c r="K35" s="365"/>
    </row>
    <row r="36" spans="2:11" ht="14.25" thickTop="1" thickBot="1" x14ac:dyDescent="0.25">
      <c r="B36" s="365"/>
      <c r="C36" s="623"/>
      <c r="D36" s="624"/>
      <c r="E36" s="629" t="s">
        <v>60</v>
      </c>
      <c r="F36" s="736">
        <v>2</v>
      </c>
      <c r="G36" s="736"/>
      <c r="H36" s="736"/>
      <c r="I36" s="736"/>
      <c r="J36" s="631">
        <f>SUM(F36:I36)</f>
        <v>2</v>
      </c>
      <c r="K36" s="365"/>
    </row>
    <row r="37" spans="2:11" ht="14.25" thickTop="1" thickBot="1" x14ac:dyDescent="0.25">
      <c r="B37" s="365"/>
      <c r="C37" s="623"/>
      <c r="D37" s="624"/>
      <c r="E37" s="121" t="s">
        <v>58</v>
      </c>
      <c r="F37" s="736"/>
      <c r="G37" s="736"/>
      <c r="H37" s="736"/>
      <c r="I37" s="736"/>
      <c r="J37" s="631">
        <f>SUM(F37:I37)</f>
        <v>0</v>
      </c>
      <c r="K37" s="365"/>
    </row>
    <row r="38" spans="2:11" ht="17.25" thickTop="1" thickBot="1" x14ac:dyDescent="0.3">
      <c r="B38" s="365"/>
      <c r="C38" s="633"/>
      <c r="D38" s="791" t="s">
        <v>61</v>
      </c>
      <c r="E38" s="792"/>
      <c r="F38" s="46">
        <f>SUM(F39:F42)</f>
        <v>0</v>
      </c>
      <c r="G38" s="46">
        <f>SUM(G39:G42)</f>
        <v>0</v>
      </c>
      <c r="H38" s="46">
        <f>SUM(H39:H42)</f>
        <v>0</v>
      </c>
      <c r="I38" s="46">
        <f>SUM(I39:I42)</f>
        <v>0</v>
      </c>
      <c r="J38" s="100">
        <f t="shared" si="1"/>
        <v>0</v>
      </c>
      <c r="K38" s="365"/>
    </row>
    <row r="39" spans="2:11" ht="14.25" thickTop="1" thickBot="1" x14ac:dyDescent="0.25">
      <c r="B39" s="365"/>
      <c r="C39" s="633"/>
      <c r="D39" s="634"/>
      <c r="E39" s="635" t="s">
        <v>6</v>
      </c>
      <c r="F39" s="626"/>
      <c r="G39" s="626"/>
      <c r="H39" s="626"/>
      <c r="I39" s="626"/>
      <c r="J39" s="631">
        <f t="shared" si="1"/>
        <v>0</v>
      </c>
      <c r="K39" s="365"/>
    </row>
    <row r="40" spans="2:11" ht="14.25" thickTop="1" thickBot="1" x14ac:dyDescent="0.25">
      <c r="B40" s="365"/>
      <c r="C40" s="633"/>
      <c r="D40" s="634"/>
      <c r="E40" s="635" t="s">
        <v>113</v>
      </c>
      <c r="F40" s="736"/>
      <c r="G40" s="736"/>
      <c r="H40" s="736"/>
      <c r="I40" s="736"/>
      <c r="J40" s="631">
        <f t="shared" si="1"/>
        <v>0</v>
      </c>
      <c r="K40" s="365"/>
    </row>
    <row r="41" spans="2:11" ht="14.25" thickTop="1" thickBot="1" x14ac:dyDescent="0.25">
      <c r="B41" s="365"/>
      <c r="C41" s="633"/>
      <c r="D41" s="634"/>
      <c r="E41" s="635" t="s">
        <v>68</v>
      </c>
      <c r="F41" s="736"/>
      <c r="G41" s="736"/>
      <c r="H41" s="736"/>
      <c r="I41" s="736"/>
      <c r="J41" s="631">
        <f t="shared" si="1"/>
        <v>0</v>
      </c>
      <c r="K41" s="365"/>
    </row>
    <row r="42" spans="2:11" ht="14.25" thickTop="1" thickBot="1" x14ac:dyDescent="0.25">
      <c r="B42" s="365"/>
      <c r="C42" s="633"/>
      <c r="D42" s="634"/>
      <c r="E42" s="121" t="s">
        <v>122</v>
      </c>
      <c r="F42" s="736"/>
      <c r="G42" s="736"/>
      <c r="H42" s="736"/>
      <c r="I42" s="736"/>
      <c r="J42" s="631">
        <f t="shared" si="1"/>
        <v>0</v>
      </c>
      <c r="K42" s="365"/>
    </row>
    <row r="43" spans="2:11" ht="17.25" thickTop="1" thickBot="1" x14ac:dyDescent="0.25">
      <c r="B43" s="365"/>
      <c r="C43" s="633"/>
      <c r="D43" s="791" t="s">
        <v>69</v>
      </c>
      <c r="E43" s="792"/>
      <c r="F43" s="46">
        <f>SUM(F44:F54)</f>
        <v>0</v>
      </c>
      <c r="G43" s="46">
        <f>SUM(G44:G54)</f>
        <v>0</v>
      </c>
      <c r="H43" s="46">
        <f>SUM(H44:H54)</f>
        <v>0</v>
      </c>
      <c r="I43" s="46">
        <f>SUM(I44:I54)</f>
        <v>0</v>
      </c>
      <c r="J43" s="105">
        <f>SUM(F43:I43)</f>
        <v>0</v>
      </c>
      <c r="K43" s="365"/>
    </row>
    <row r="44" spans="2:11" ht="14.25" customHeight="1" thickTop="1" thickBot="1" x14ac:dyDescent="0.25">
      <c r="B44" s="365"/>
      <c r="C44" s="633"/>
      <c r="D44" s="70"/>
      <c r="E44" s="635" t="s">
        <v>53</v>
      </c>
      <c r="F44" s="736"/>
      <c r="G44" s="736"/>
      <c r="H44" s="736"/>
      <c r="I44" s="736"/>
      <c r="J44" s="631">
        <f>SUM(F44:I44)</f>
        <v>0</v>
      </c>
      <c r="K44" s="365"/>
    </row>
    <row r="45" spans="2:11" ht="14.25" customHeight="1" thickTop="1" thickBot="1" x14ac:dyDescent="0.25">
      <c r="B45" s="365"/>
      <c r="C45" s="633"/>
      <c r="D45" s="70"/>
      <c r="E45" s="635" t="s">
        <v>38</v>
      </c>
      <c r="F45" s="736"/>
      <c r="G45" s="736"/>
      <c r="H45" s="736"/>
      <c r="I45" s="736"/>
      <c r="J45" s="631">
        <f t="shared" si="1"/>
        <v>0</v>
      </c>
      <c r="K45" s="365"/>
    </row>
    <row r="46" spans="2:11" ht="14.25" customHeight="1" thickTop="1" thickBot="1" x14ac:dyDescent="0.25">
      <c r="B46" s="365"/>
      <c r="C46" s="633"/>
      <c r="D46" s="634"/>
      <c r="E46" s="636" t="s">
        <v>130</v>
      </c>
      <c r="F46" s="736"/>
      <c r="G46" s="736"/>
      <c r="H46" s="736"/>
      <c r="I46" s="736"/>
      <c r="J46" s="631">
        <f>SUM(F46:I46)</f>
        <v>0</v>
      </c>
      <c r="K46" s="365"/>
    </row>
    <row r="47" spans="2:11" ht="14.25" customHeight="1" thickTop="1" thickBot="1" x14ac:dyDescent="0.25">
      <c r="B47" s="365"/>
      <c r="C47" s="633"/>
      <c r="D47" s="637"/>
      <c r="E47" s="635" t="s">
        <v>48</v>
      </c>
      <c r="F47" s="736"/>
      <c r="G47" s="736"/>
      <c r="H47" s="736"/>
      <c r="I47" s="736"/>
      <c r="J47" s="631">
        <f t="shared" si="1"/>
        <v>0</v>
      </c>
      <c r="K47" s="365"/>
    </row>
    <row r="48" spans="2:11" ht="14.25" customHeight="1" thickTop="1" thickBot="1" x14ac:dyDescent="0.25">
      <c r="B48" s="365"/>
      <c r="C48" s="633"/>
      <c r="D48" s="634"/>
      <c r="E48" s="635" t="s">
        <v>123</v>
      </c>
      <c r="F48" s="736"/>
      <c r="G48" s="736"/>
      <c r="H48" s="736"/>
      <c r="I48" s="736"/>
      <c r="J48" s="638">
        <f t="shared" si="1"/>
        <v>0</v>
      </c>
      <c r="K48" s="365"/>
    </row>
    <row r="49" spans="1:12" ht="14.25" customHeight="1" thickTop="1" thickBot="1" x14ac:dyDescent="0.25">
      <c r="B49" s="365"/>
      <c r="C49" s="633"/>
      <c r="D49" s="639"/>
      <c r="E49" s="635" t="s">
        <v>43</v>
      </c>
      <c r="F49" s="736"/>
      <c r="G49" s="736"/>
      <c r="H49" s="736"/>
      <c r="I49" s="736"/>
      <c r="J49" s="638">
        <f t="shared" si="1"/>
        <v>0</v>
      </c>
      <c r="K49" s="365"/>
    </row>
    <row r="50" spans="1:12" ht="14.25" customHeight="1" thickTop="1" thickBot="1" x14ac:dyDescent="0.25">
      <c r="B50" s="365"/>
      <c r="C50" s="633"/>
      <c r="D50" s="639"/>
      <c r="E50" s="635" t="s">
        <v>70</v>
      </c>
      <c r="F50" s="736"/>
      <c r="G50" s="736"/>
      <c r="H50" s="736"/>
      <c r="I50" s="736"/>
      <c r="J50" s="638">
        <f t="shared" si="1"/>
        <v>0</v>
      </c>
      <c r="K50" s="365"/>
    </row>
    <row r="51" spans="1:12" ht="14.25" customHeight="1" thickTop="1" thickBot="1" x14ac:dyDescent="0.25">
      <c r="B51" s="365"/>
      <c r="C51" s="633"/>
      <c r="D51" s="639"/>
      <c r="E51" s="635" t="s">
        <v>71</v>
      </c>
      <c r="F51" s="736"/>
      <c r="G51" s="736"/>
      <c r="H51" s="736"/>
      <c r="I51" s="736"/>
      <c r="J51" s="638">
        <f t="shared" si="1"/>
        <v>0</v>
      </c>
      <c r="K51" s="365"/>
    </row>
    <row r="52" spans="1:12" ht="14.25" customHeight="1" thickTop="1" thickBot="1" x14ac:dyDescent="0.25">
      <c r="B52" s="365"/>
      <c r="C52" s="633"/>
      <c r="D52" s="639"/>
      <c r="E52" s="635" t="s">
        <v>72</v>
      </c>
      <c r="F52" s="736"/>
      <c r="G52" s="736"/>
      <c r="H52" s="736"/>
      <c r="I52" s="736"/>
      <c r="J52" s="638">
        <f t="shared" si="1"/>
        <v>0</v>
      </c>
      <c r="K52" s="365"/>
    </row>
    <row r="53" spans="1:12" ht="14.25" customHeight="1" thickTop="1" thickBot="1" x14ac:dyDescent="0.25">
      <c r="A53" s="72"/>
      <c r="B53" s="365"/>
      <c r="C53" s="633"/>
      <c r="D53" s="639"/>
      <c r="E53" s="124" t="s">
        <v>114</v>
      </c>
      <c r="F53" s="736"/>
      <c r="G53" s="736"/>
      <c r="H53" s="736"/>
      <c r="I53" s="736"/>
      <c r="J53" s="638">
        <f t="shared" si="1"/>
        <v>0</v>
      </c>
      <c r="K53" s="365"/>
    </row>
    <row r="54" spans="1:12" ht="14.25" customHeight="1" thickTop="1" thickBot="1" x14ac:dyDescent="0.25">
      <c r="B54" s="365"/>
      <c r="C54" s="633"/>
      <c r="D54" s="640"/>
      <c r="E54" s="635" t="s">
        <v>73</v>
      </c>
      <c r="F54" s="736"/>
      <c r="G54" s="736"/>
      <c r="H54" s="736"/>
      <c r="I54" s="736"/>
      <c r="J54" s="638">
        <f t="shared" si="1"/>
        <v>0</v>
      </c>
      <c r="K54" s="365"/>
    </row>
    <row r="55" spans="1:12" ht="17.25" thickTop="1" thickBot="1" x14ac:dyDescent="0.25">
      <c r="B55" s="365"/>
      <c r="C55" s="633"/>
      <c r="D55" s="793" t="s">
        <v>112</v>
      </c>
      <c r="E55" s="794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65"/>
      <c r="L55" s="614"/>
    </row>
    <row r="56" spans="1:12" ht="14.25" customHeight="1" thickTop="1" thickBot="1" x14ac:dyDescent="0.25">
      <c r="B56" s="365"/>
      <c r="C56" s="633"/>
      <c r="D56" s="126"/>
      <c r="E56" s="635" t="s">
        <v>75</v>
      </c>
      <c r="F56" s="736"/>
      <c r="G56" s="736"/>
      <c r="H56" s="736"/>
      <c r="I56" s="736"/>
      <c r="J56" s="106">
        <f>SUM(F56:F56:I56)</f>
        <v>0</v>
      </c>
      <c r="K56" s="365"/>
    </row>
    <row r="57" spans="1:12" ht="14.25" customHeight="1" thickTop="1" thickBot="1" x14ac:dyDescent="0.25">
      <c r="B57" s="365"/>
      <c r="C57" s="633"/>
      <c r="D57" s="70"/>
      <c r="E57" s="635" t="s">
        <v>76</v>
      </c>
      <c r="F57" s="736"/>
      <c r="G57" s="736"/>
      <c r="H57" s="736"/>
      <c r="I57" s="736"/>
      <c r="J57" s="106">
        <f>(I57+H57+G57+F57)</f>
        <v>0</v>
      </c>
      <c r="K57" s="365"/>
    </row>
    <row r="58" spans="1:12" ht="14.25" customHeight="1" thickTop="1" thickBot="1" x14ac:dyDescent="0.25">
      <c r="B58" s="365"/>
      <c r="C58" s="633"/>
      <c r="D58" s="70"/>
      <c r="E58" s="635" t="s">
        <v>38</v>
      </c>
      <c r="F58" s="736"/>
      <c r="G58" s="736"/>
      <c r="H58" s="736"/>
      <c r="I58" s="736"/>
      <c r="J58" s="106">
        <f>(I58+H58+G58+F58)</f>
        <v>0</v>
      </c>
      <c r="K58" s="365"/>
    </row>
    <row r="59" spans="1:12" ht="14.25" customHeight="1" thickTop="1" thickBot="1" x14ac:dyDescent="0.25">
      <c r="B59" s="365"/>
      <c r="C59" s="633"/>
      <c r="D59" s="70"/>
      <c r="E59" s="635" t="s">
        <v>52</v>
      </c>
      <c r="F59" s="736"/>
      <c r="G59" s="736"/>
      <c r="H59" s="736"/>
      <c r="I59" s="736"/>
      <c r="J59" s="106">
        <f>(I59+H59+G59+F59)</f>
        <v>0</v>
      </c>
      <c r="K59" s="365"/>
    </row>
    <row r="60" spans="1:12" ht="14.25" customHeight="1" thickTop="1" thickBot="1" x14ac:dyDescent="0.25">
      <c r="B60" s="365"/>
      <c r="C60" s="633"/>
      <c r="D60" s="127"/>
      <c r="E60" s="635" t="s">
        <v>74</v>
      </c>
      <c r="F60" s="736"/>
      <c r="G60" s="736"/>
      <c r="H60" s="736"/>
      <c r="I60" s="736"/>
      <c r="J60" s="106">
        <f>SUM(F60:F60:I60)</f>
        <v>0</v>
      </c>
      <c r="K60" s="365"/>
    </row>
    <row r="61" spans="1:12" ht="14.25" customHeight="1" thickTop="1" thickBot="1" x14ac:dyDescent="0.25">
      <c r="B61" s="365"/>
      <c r="C61" s="633"/>
      <c r="D61" s="127"/>
      <c r="E61" s="641" t="s">
        <v>156</v>
      </c>
      <c r="F61" s="736"/>
      <c r="G61" s="736"/>
      <c r="H61" s="736"/>
      <c r="I61" s="736"/>
      <c r="J61" s="106">
        <f>SUM(F61:F61:I61)</f>
        <v>0</v>
      </c>
      <c r="K61" s="365"/>
    </row>
    <row r="62" spans="1:12" ht="14.25" customHeight="1" thickTop="1" thickBot="1" x14ac:dyDescent="0.25">
      <c r="B62" s="365"/>
      <c r="C62" s="633"/>
      <c r="D62" s="127"/>
      <c r="E62" s="635" t="s">
        <v>51</v>
      </c>
      <c r="F62" s="736"/>
      <c r="G62" s="736"/>
      <c r="H62" s="736"/>
      <c r="I62" s="736"/>
      <c r="J62" s="106">
        <f>SUM(F62:F62:I62)</f>
        <v>0</v>
      </c>
      <c r="K62" s="365"/>
    </row>
    <row r="63" spans="1:12" ht="14.25" customHeight="1" thickTop="1" thickBot="1" x14ac:dyDescent="0.25">
      <c r="B63" s="365"/>
      <c r="C63" s="633"/>
      <c r="D63" s="127"/>
      <c r="E63" s="641" t="s">
        <v>131</v>
      </c>
      <c r="F63" s="736"/>
      <c r="G63" s="736"/>
      <c r="H63" s="736"/>
      <c r="I63" s="736"/>
      <c r="J63" s="106">
        <f>SUM(F63:F63:I63)</f>
        <v>0</v>
      </c>
      <c r="K63" s="365"/>
    </row>
    <row r="64" spans="1:12" ht="14.25" customHeight="1" thickTop="1" thickBot="1" x14ac:dyDescent="0.25">
      <c r="B64" s="365"/>
      <c r="C64" s="633"/>
      <c r="D64" s="70"/>
      <c r="E64" s="641" t="s">
        <v>132</v>
      </c>
      <c r="F64" s="736"/>
      <c r="G64" s="736"/>
      <c r="H64" s="736"/>
      <c r="I64" s="736"/>
      <c r="J64" s="106">
        <f>SUM(F64:F64:I64)</f>
        <v>0</v>
      </c>
      <c r="K64" s="633"/>
    </row>
    <row r="65" spans="2:11" ht="3.75" customHeight="1" thickTop="1" thickBot="1" x14ac:dyDescent="0.25">
      <c r="B65" s="642"/>
      <c r="C65" s="643"/>
      <c r="D65" s="49"/>
      <c r="E65" s="644"/>
      <c r="F65" s="51"/>
      <c r="G65" s="51"/>
      <c r="H65" s="51"/>
      <c r="I65" s="52"/>
      <c r="J65" s="645"/>
      <c r="K65" s="643"/>
    </row>
    <row r="66" spans="2:11" ht="13.5" thickTop="1" x14ac:dyDescent="0.2">
      <c r="B66" s="365"/>
      <c r="C66" s="795" t="s">
        <v>27</v>
      </c>
      <c r="D66" s="796"/>
      <c r="E66" s="796"/>
      <c r="F66" s="796"/>
      <c r="G66" s="796"/>
      <c r="H66" s="796"/>
      <c r="I66" s="797"/>
      <c r="J66" s="804">
        <f>(J71+J73+J74+J75+J79+J80+J81+J82+J84+J86+J37+J48+J50+J51+J54+J56+J57+J58+J62)</f>
        <v>6</v>
      </c>
      <c r="K66" s="365"/>
    </row>
    <row r="67" spans="2:11" x14ac:dyDescent="0.2">
      <c r="B67" s="365"/>
      <c r="C67" s="798"/>
      <c r="D67" s="799"/>
      <c r="E67" s="799"/>
      <c r="F67" s="799"/>
      <c r="G67" s="799"/>
      <c r="H67" s="799"/>
      <c r="I67" s="800"/>
      <c r="J67" s="805"/>
      <c r="K67" s="365"/>
    </row>
    <row r="68" spans="2:11" ht="13.5" thickBot="1" x14ac:dyDescent="0.25">
      <c r="B68" s="365"/>
      <c r="C68" s="801"/>
      <c r="D68" s="802"/>
      <c r="E68" s="802"/>
      <c r="F68" s="802"/>
      <c r="G68" s="802"/>
      <c r="H68" s="802"/>
      <c r="I68" s="803"/>
      <c r="J68" s="806"/>
      <c r="K68" s="633"/>
    </row>
    <row r="69" spans="2:11" ht="14.25" customHeight="1" thickTop="1" thickBot="1" x14ac:dyDescent="0.25">
      <c r="B69" s="646"/>
      <c r="C69" s="16"/>
      <c r="D69" s="16"/>
      <c r="E69" s="16"/>
      <c r="F69" s="647"/>
      <c r="G69" s="647"/>
      <c r="H69" s="647"/>
      <c r="I69" s="648"/>
      <c r="J69" s="649"/>
      <c r="K69" s="365"/>
    </row>
    <row r="70" spans="2:11" ht="15.95" customHeight="1" thickTop="1" thickBot="1" x14ac:dyDescent="0.25">
      <c r="B70" s="646"/>
      <c r="C70" s="16"/>
      <c r="D70" s="791" t="s">
        <v>133</v>
      </c>
      <c r="E70" s="792"/>
      <c r="F70" s="46">
        <f>(F71)</f>
        <v>0</v>
      </c>
      <c r="G70" s="46">
        <f>(G71)</f>
        <v>0</v>
      </c>
      <c r="H70" s="46">
        <f>(H71)</f>
        <v>0</v>
      </c>
      <c r="I70" s="46">
        <f>(I71)</f>
        <v>0</v>
      </c>
      <c r="J70" s="46">
        <f>SUM(F70:I70)</f>
        <v>0</v>
      </c>
      <c r="K70" s="365"/>
    </row>
    <row r="71" spans="2:11" ht="14.25" customHeight="1" thickTop="1" thickBot="1" x14ac:dyDescent="0.25">
      <c r="B71" s="646"/>
      <c r="C71" s="16"/>
      <c r="D71" s="634"/>
      <c r="E71" s="650" t="s">
        <v>117</v>
      </c>
      <c r="F71" s="736"/>
      <c r="G71" s="736"/>
      <c r="H71" s="736"/>
      <c r="I71" s="736"/>
      <c r="J71" s="638">
        <f>SUM(F71:I71)</f>
        <v>0</v>
      </c>
      <c r="K71" s="365"/>
    </row>
    <row r="72" spans="2:11" ht="14.25" customHeight="1" thickTop="1" thickBot="1" x14ac:dyDescent="0.25">
      <c r="B72" s="365"/>
      <c r="C72" s="651"/>
      <c r="D72" s="791" t="s">
        <v>134</v>
      </c>
      <c r="E72" s="792"/>
      <c r="F72" s="46">
        <f>SUM(F73:F75)</f>
        <v>0</v>
      </c>
      <c r="G72" s="46">
        <f>SUM(G73:G75)</f>
        <v>0</v>
      </c>
      <c r="H72" s="46">
        <f>SUM(H73:H75)</f>
        <v>0</v>
      </c>
      <c r="I72" s="46">
        <f>SUM(I73:I75)</f>
        <v>0</v>
      </c>
      <c r="J72" s="46">
        <f t="shared" ref="J72:J86" si="2">SUM(F72:I72)</f>
        <v>0</v>
      </c>
      <c r="K72" s="365"/>
    </row>
    <row r="73" spans="2:11" ht="14.25" thickTop="1" thickBot="1" x14ac:dyDescent="0.25">
      <c r="B73" s="365"/>
      <c r="C73" s="651"/>
      <c r="D73" s="634"/>
      <c r="E73" s="650" t="s">
        <v>28</v>
      </c>
      <c r="F73" s="736"/>
      <c r="G73" s="736"/>
      <c r="H73" s="736"/>
      <c r="I73" s="736"/>
      <c r="J73" s="638">
        <f t="shared" si="2"/>
        <v>0</v>
      </c>
      <c r="K73" s="365"/>
    </row>
    <row r="74" spans="2:11" ht="14.25" thickTop="1" thickBot="1" x14ac:dyDescent="0.25">
      <c r="B74" s="365"/>
      <c r="C74" s="651"/>
      <c r="D74" s="634"/>
      <c r="E74" s="652" t="s">
        <v>77</v>
      </c>
      <c r="F74" s="736"/>
      <c r="G74" s="736"/>
      <c r="H74" s="736"/>
      <c r="I74" s="736"/>
      <c r="J74" s="638">
        <f t="shared" si="2"/>
        <v>0</v>
      </c>
      <c r="K74" s="365"/>
    </row>
    <row r="75" spans="2:11" ht="14.25" thickTop="1" thickBot="1" x14ac:dyDescent="0.25">
      <c r="B75" s="365"/>
      <c r="C75" s="651"/>
      <c r="D75" s="637"/>
      <c r="E75" s="653" t="s">
        <v>174</v>
      </c>
      <c r="F75" s="736"/>
      <c r="G75" s="736"/>
      <c r="H75" s="736"/>
      <c r="I75" s="736"/>
      <c r="J75" s="649">
        <f t="shared" si="2"/>
        <v>0</v>
      </c>
      <c r="K75" s="365"/>
    </row>
    <row r="76" spans="2:11" ht="35.25" customHeight="1" thickTop="1" thickBot="1" x14ac:dyDescent="0.3">
      <c r="B76" s="365"/>
      <c r="C76" s="818" t="s">
        <v>49</v>
      </c>
      <c r="D76" s="819"/>
      <c r="E76" s="819"/>
      <c r="F76" s="819"/>
      <c r="G76" s="819"/>
      <c r="H76" s="819"/>
      <c r="I76" s="820"/>
      <c r="J76" s="202">
        <f>(H247-J66)</f>
        <v>41</v>
      </c>
      <c r="K76" s="365"/>
    </row>
    <row r="77" spans="2:11" ht="17.25" thickTop="1" thickBot="1" x14ac:dyDescent="0.3">
      <c r="B77" s="365"/>
      <c r="C77" s="616"/>
      <c r="D77" s="821" t="s">
        <v>136</v>
      </c>
      <c r="E77" s="822"/>
      <c r="F77" s="733"/>
      <c r="G77" s="733"/>
      <c r="H77" s="733"/>
      <c r="I77" s="733"/>
      <c r="J77" s="225">
        <f>SUM(F77:I77)</f>
        <v>0</v>
      </c>
      <c r="K77" s="365"/>
    </row>
    <row r="78" spans="2:11" ht="17.25" thickTop="1" thickBot="1" x14ac:dyDescent="0.3">
      <c r="B78" s="365"/>
      <c r="C78" s="616"/>
      <c r="D78" s="821" t="s">
        <v>135</v>
      </c>
      <c r="E78" s="822"/>
      <c r="F78" s="117">
        <f>(F79+F80+F81+F82+F83+F84+F85+F86)</f>
        <v>8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6">
        <f>SUM(F78:I78)</f>
        <v>8</v>
      </c>
      <c r="K78" s="365"/>
    </row>
    <row r="79" spans="2:11" ht="14.25" customHeight="1" thickTop="1" thickBot="1" x14ac:dyDescent="0.25">
      <c r="B79" s="365"/>
      <c r="C79" s="616"/>
      <c r="D79" s="634"/>
      <c r="E79" s="650" t="s">
        <v>39</v>
      </c>
      <c r="F79" s="733"/>
      <c r="G79" s="733"/>
      <c r="H79" s="733"/>
      <c r="I79" s="733"/>
      <c r="J79" s="655">
        <f t="shared" si="2"/>
        <v>0</v>
      </c>
      <c r="K79" s="365"/>
    </row>
    <row r="80" spans="2:11" ht="14.25" customHeight="1" thickTop="1" thickBot="1" x14ac:dyDescent="0.25">
      <c r="B80" s="365"/>
      <c r="C80" s="616"/>
      <c r="D80" s="634"/>
      <c r="E80" s="652" t="s">
        <v>78</v>
      </c>
      <c r="F80" s="733">
        <v>2</v>
      </c>
      <c r="G80" s="733"/>
      <c r="H80" s="733"/>
      <c r="I80" s="733"/>
      <c r="J80" s="656">
        <f>SUM(F80:I80)</f>
        <v>2</v>
      </c>
      <c r="K80" s="365"/>
    </row>
    <row r="81" spans="2:12" ht="14.25" customHeight="1" thickTop="1" thickBot="1" x14ac:dyDescent="0.25">
      <c r="B81" s="365"/>
      <c r="C81" s="616"/>
      <c r="D81" s="634"/>
      <c r="E81" s="652" t="s">
        <v>79</v>
      </c>
      <c r="F81" s="733"/>
      <c r="G81" s="733"/>
      <c r="H81" s="733"/>
      <c r="I81" s="733"/>
      <c r="J81" s="656">
        <f t="shared" si="2"/>
        <v>0</v>
      </c>
      <c r="K81" s="365"/>
    </row>
    <row r="82" spans="2:12" ht="14.25" customHeight="1" thickTop="1" thickBot="1" x14ac:dyDescent="0.25">
      <c r="B82" s="365"/>
      <c r="C82" s="616"/>
      <c r="D82" s="634"/>
      <c r="E82" s="652" t="s">
        <v>80</v>
      </c>
      <c r="F82" s="733"/>
      <c r="G82" s="733"/>
      <c r="H82" s="733"/>
      <c r="I82" s="733"/>
      <c r="J82" s="656">
        <f t="shared" si="2"/>
        <v>0</v>
      </c>
      <c r="K82" s="365"/>
    </row>
    <row r="83" spans="2:12" ht="14.25" customHeight="1" thickTop="1" thickBot="1" x14ac:dyDescent="0.25">
      <c r="B83" s="365"/>
      <c r="C83" s="616"/>
      <c r="D83" s="634"/>
      <c r="E83" s="652" t="s">
        <v>81</v>
      </c>
      <c r="F83" s="733"/>
      <c r="G83" s="733"/>
      <c r="H83" s="733"/>
      <c r="I83" s="733"/>
      <c r="J83" s="656">
        <f t="shared" si="2"/>
        <v>0</v>
      </c>
      <c r="K83" s="365"/>
    </row>
    <row r="84" spans="2:12" ht="14.25" customHeight="1" thickTop="1" thickBot="1" x14ac:dyDescent="0.25">
      <c r="B84" s="365"/>
      <c r="C84" s="616"/>
      <c r="D84" s="634"/>
      <c r="E84" s="652" t="s">
        <v>82</v>
      </c>
      <c r="F84" s="733">
        <v>3</v>
      </c>
      <c r="G84" s="733"/>
      <c r="H84" s="733"/>
      <c r="I84" s="733"/>
      <c r="J84" s="656">
        <f t="shared" si="2"/>
        <v>3</v>
      </c>
      <c r="K84" s="365"/>
    </row>
    <row r="85" spans="2:12" ht="14.25" customHeight="1" thickTop="1" thickBot="1" x14ac:dyDescent="0.25">
      <c r="B85" s="365"/>
      <c r="C85" s="616"/>
      <c r="D85" s="634"/>
      <c r="E85" s="652" t="s">
        <v>83</v>
      </c>
      <c r="F85" s="733">
        <v>2</v>
      </c>
      <c r="G85" s="733"/>
      <c r="H85" s="733"/>
      <c r="I85" s="733"/>
      <c r="J85" s="656">
        <f t="shared" si="2"/>
        <v>2</v>
      </c>
      <c r="K85" s="365"/>
    </row>
    <row r="86" spans="2:12" ht="14.25" customHeight="1" thickTop="1" thickBot="1" x14ac:dyDescent="0.25">
      <c r="B86" s="365"/>
      <c r="C86" s="616"/>
      <c r="D86" s="634"/>
      <c r="E86" s="635" t="s">
        <v>41</v>
      </c>
      <c r="F86" s="733">
        <v>1</v>
      </c>
      <c r="G86" s="733"/>
      <c r="H86" s="733"/>
      <c r="I86" s="733"/>
      <c r="J86" s="656">
        <f t="shared" si="2"/>
        <v>1</v>
      </c>
      <c r="K86" s="365"/>
    </row>
    <row r="87" spans="2:12" ht="4.5" customHeight="1" thickTop="1" thickBot="1" x14ac:dyDescent="0.25">
      <c r="B87" s="365"/>
      <c r="C87" s="10" t="s">
        <v>11</v>
      </c>
      <c r="D87" s="633"/>
      <c r="E87" s="365"/>
      <c r="F87" s="616"/>
      <c r="G87" s="616"/>
      <c r="H87" s="616"/>
      <c r="I87" s="616"/>
      <c r="J87" s="616"/>
      <c r="K87" s="616"/>
    </row>
    <row r="88" spans="2:12" ht="14.25" customHeight="1" thickTop="1" thickBot="1" x14ac:dyDescent="0.25">
      <c r="B88" s="365"/>
      <c r="C88" s="795" t="s">
        <v>84</v>
      </c>
      <c r="D88" s="796"/>
      <c r="E88" s="796"/>
      <c r="F88" s="796"/>
      <c r="G88" s="797"/>
      <c r="H88" s="787" t="s">
        <v>0</v>
      </c>
      <c r="I88" s="788"/>
      <c r="J88" s="365"/>
      <c r="K88" s="365"/>
    </row>
    <row r="89" spans="2:12" ht="14.25" customHeight="1" thickTop="1" thickBot="1" x14ac:dyDescent="0.25">
      <c r="B89" s="365"/>
      <c r="C89" s="798"/>
      <c r="D89" s="799"/>
      <c r="E89" s="799"/>
      <c r="F89" s="799"/>
      <c r="G89" s="800"/>
      <c r="H89" s="823">
        <f>SUM(H91:I94)</f>
        <v>0</v>
      </c>
      <c r="I89" s="823"/>
      <c r="J89" s="365"/>
      <c r="K89" s="365"/>
    </row>
    <row r="90" spans="2:12" ht="12.75" customHeight="1" thickTop="1" thickBot="1" x14ac:dyDescent="0.25">
      <c r="B90" s="365"/>
      <c r="C90" s="801"/>
      <c r="D90" s="802"/>
      <c r="E90" s="802"/>
      <c r="F90" s="802"/>
      <c r="G90" s="803"/>
      <c r="H90" s="823"/>
      <c r="I90" s="823"/>
      <c r="J90" s="365"/>
      <c r="K90" s="365"/>
      <c r="L90" s="617"/>
    </row>
    <row r="91" spans="2:12" ht="14.25" customHeight="1" thickTop="1" thickBot="1" x14ac:dyDescent="0.25">
      <c r="B91" s="365"/>
      <c r="C91" s="633"/>
      <c r="D91" s="616"/>
      <c r="E91" s="813" t="s">
        <v>138</v>
      </c>
      <c r="F91" s="814"/>
      <c r="G91" s="732"/>
      <c r="H91" s="815">
        <f>SUM(F91:G91)</f>
        <v>0</v>
      </c>
      <c r="I91" s="815"/>
      <c r="J91" s="365"/>
      <c r="K91" s="616"/>
    </row>
    <row r="92" spans="2:12" ht="14.25" customHeight="1" thickTop="1" thickBot="1" x14ac:dyDescent="0.25">
      <c r="B92" s="365"/>
      <c r="C92" s="633"/>
      <c r="D92" s="616"/>
      <c r="E92" s="737" t="s">
        <v>137</v>
      </c>
      <c r="F92" s="738"/>
      <c r="G92" s="732"/>
      <c r="H92" s="815">
        <f>SUM(F92:G92)</f>
        <v>0</v>
      </c>
      <c r="I92" s="815"/>
      <c r="J92" s="365"/>
      <c r="K92" s="616"/>
    </row>
    <row r="93" spans="2:12" ht="14.25" customHeight="1" thickTop="1" thickBot="1" x14ac:dyDescent="0.25">
      <c r="B93" s="365"/>
      <c r="C93" s="633"/>
      <c r="D93" s="616"/>
      <c r="E93" s="737" t="s">
        <v>139</v>
      </c>
      <c r="F93" s="738"/>
      <c r="G93" s="732"/>
      <c r="H93" s="815">
        <f>SUM(F93:G93)</f>
        <v>0</v>
      </c>
      <c r="I93" s="815"/>
      <c r="J93" s="365"/>
      <c r="K93" s="616"/>
    </row>
    <row r="94" spans="2:12" ht="14.25" customHeight="1" thickTop="1" thickBot="1" x14ac:dyDescent="0.25">
      <c r="B94" s="365"/>
      <c r="C94" s="10" t="s">
        <v>9</v>
      </c>
      <c r="D94" s="365"/>
      <c r="E94" s="816" t="s">
        <v>140</v>
      </c>
      <c r="F94" s="817"/>
      <c r="G94" s="659"/>
      <c r="H94" s="815">
        <f>SUM(F94:G94)</f>
        <v>0</v>
      </c>
      <c r="I94" s="815"/>
      <c r="J94" s="365"/>
      <c r="K94" s="616"/>
    </row>
    <row r="95" spans="2:12" ht="15" customHeight="1" thickTop="1" thickBot="1" x14ac:dyDescent="0.25">
      <c r="B95" s="365"/>
      <c r="C95" s="828" t="s">
        <v>141</v>
      </c>
      <c r="D95" s="829"/>
      <c r="E95" s="829"/>
      <c r="F95" s="829"/>
      <c r="G95" s="829"/>
      <c r="H95" s="830"/>
      <c r="I95" s="837" t="s">
        <v>0</v>
      </c>
      <c r="J95" s="838"/>
      <c r="K95" s="365"/>
      <c r="L95" s="617"/>
    </row>
    <row r="96" spans="2:12" ht="18" customHeight="1" thickTop="1" x14ac:dyDescent="0.2">
      <c r="B96" s="365"/>
      <c r="C96" s="831"/>
      <c r="D96" s="832"/>
      <c r="E96" s="832"/>
      <c r="F96" s="832"/>
      <c r="G96" s="832"/>
      <c r="H96" s="833"/>
      <c r="I96" s="771">
        <f>(I98+I137+I173+I211+I215+I218+I223+I227+I232+I237+I242)</f>
        <v>58</v>
      </c>
      <c r="J96" s="772"/>
      <c r="K96" s="365"/>
      <c r="L96" s="617"/>
    </row>
    <row r="97" spans="2:15" ht="21" customHeight="1" thickBot="1" x14ac:dyDescent="0.25">
      <c r="B97" s="365"/>
      <c r="C97" s="834"/>
      <c r="D97" s="835"/>
      <c r="E97" s="835"/>
      <c r="F97" s="835"/>
      <c r="G97" s="835"/>
      <c r="H97" s="836"/>
      <c r="I97" s="773"/>
      <c r="J97" s="774"/>
      <c r="K97" s="365"/>
      <c r="L97" s="617"/>
    </row>
    <row r="98" spans="2:15" ht="15" customHeight="1" thickTop="1" thickBot="1" x14ac:dyDescent="0.25">
      <c r="B98" s="365"/>
      <c r="C98" s="660"/>
      <c r="D98" s="138">
        <v>7.1</v>
      </c>
      <c r="E98" s="139" t="s">
        <v>124</v>
      </c>
      <c r="F98" s="618"/>
      <c r="G98" s="618"/>
      <c r="H98" s="618"/>
      <c r="I98" s="807">
        <f>(I99+I105+I111+I117+I121+I125+I131)</f>
        <v>5</v>
      </c>
      <c r="J98" s="807"/>
      <c r="K98" s="365"/>
    </row>
    <row r="99" spans="2:15" ht="12.75" customHeight="1" thickTop="1" thickBot="1" x14ac:dyDescent="0.25">
      <c r="B99" s="365"/>
      <c r="C99" s="651"/>
      <c r="D99" s="651"/>
      <c r="E99" s="203" t="s">
        <v>85</v>
      </c>
      <c r="F99" s="661"/>
      <c r="G99" s="661"/>
      <c r="H99" s="661"/>
      <c r="I99" s="839">
        <f>(I100+I101+I102+I103+I104)</f>
        <v>0</v>
      </c>
      <c r="J99" s="840"/>
      <c r="K99" s="365"/>
    </row>
    <row r="100" spans="2:15" ht="12.75" customHeight="1" thickTop="1" thickBot="1" x14ac:dyDescent="0.25">
      <c r="B100" s="365"/>
      <c r="C100" s="616"/>
      <c r="D100" s="616"/>
      <c r="E100" s="662" t="s">
        <v>42</v>
      </c>
      <c r="F100" s="663"/>
      <c r="G100" s="663"/>
      <c r="H100" s="664"/>
      <c r="I100" s="827"/>
      <c r="J100" s="827"/>
      <c r="K100" s="365"/>
    </row>
    <row r="101" spans="2:15" ht="15" customHeight="1" thickTop="1" thickBot="1" x14ac:dyDescent="0.25">
      <c r="B101" s="365"/>
      <c r="C101" s="616"/>
      <c r="D101" s="666"/>
      <c r="E101" s="667" t="s">
        <v>142</v>
      </c>
      <c r="F101" s="668"/>
      <c r="G101" s="668"/>
      <c r="H101" s="669"/>
      <c r="I101" s="824"/>
      <c r="J101" s="825"/>
      <c r="K101" s="616"/>
    </row>
    <row r="102" spans="2:15" ht="15" customHeight="1" thickTop="1" thickBot="1" x14ac:dyDescent="0.25">
      <c r="B102" s="365"/>
      <c r="C102" s="616"/>
      <c r="D102" s="616"/>
      <c r="E102" s="667" t="s">
        <v>22</v>
      </c>
      <c r="F102" s="668"/>
      <c r="G102" s="668"/>
      <c r="H102" s="669"/>
      <c r="I102" s="824"/>
      <c r="J102" s="825"/>
      <c r="K102" s="616"/>
    </row>
    <row r="103" spans="2:15" ht="15" customHeight="1" thickTop="1" thickBot="1" x14ac:dyDescent="0.25">
      <c r="B103" s="365"/>
      <c r="C103" s="616"/>
      <c r="D103" s="616"/>
      <c r="E103" s="667" t="s">
        <v>21</v>
      </c>
      <c r="F103" s="668"/>
      <c r="G103" s="668"/>
      <c r="H103" s="669"/>
      <c r="I103" s="824"/>
      <c r="J103" s="825"/>
      <c r="K103" s="616"/>
    </row>
    <row r="104" spans="2:15" ht="15" customHeight="1" thickTop="1" thickBot="1" x14ac:dyDescent="0.25">
      <c r="B104" s="365"/>
      <c r="C104" s="616"/>
      <c r="D104" s="616"/>
      <c r="E104" s="670" t="s">
        <v>143</v>
      </c>
      <c r="F104" s="660"/>
      <c r="G104" s="660"/>
      <c r="H104" s="660"/>
      <c r="I104" s="826"/>
      <c r="J104" s="826"/>
      <c r="K104" s="616"/>
    </row>
    <row r="105" spans="2:15" ht="13.5" customHeight="1" thickTop="1" thickBot="1" x14ac:dyDescent="0.25">
      <c r="B105" s="365"/>
      <c r="C105" s="616"/>
      <c r="D105" s="616"/>
      <c r="E105" s="204" t="s">
        <v>29</v>
      </c>
      <c r="F105" s="671"/>
      <c r="G105" s="671"/>
      <c r="H105" s="671"/>
      <c r="I105" s="815">
        <f>SUM(I106:J110)</f>
        <v>0</v>
      </c>
      <c r="J105" s="815"/>
      <c r="K105" s="616"/>
    </row>
    <row r="106" spans="2:15" ht="13.5" customHeight="1" thickTop="1" thickBot="1" x14ac:dyDescent="0.25">
      <c r="B106" s="365"/>
      <c r="C106" s="616"/>
      <c r="D106" s="666"/>
      <c r="E106" s="662" t="s">
        <v>42</v>
      </c>
      <c r="F106" s="663"/>
      <c r="G106" s="663"/>
      <c r="H106" s="664"/>
      <c r="I106" s="827"/>
      <c r="J106" s="827"/>
      <c r="K106" s="616"/>
      <c r="L106" s="617"/>
    </row>
    <row r="107" spans="2:15" ht="14.25" thickTop="1" thickBot="1" x14ac:dyDescent="0.25">
      <c r="B107" s="365"/>
      <c r="C107" s="616"/>
      <c r="D107" s="666"/>
      <c r="E107" s="667" t="s">
        <v>142</v>
      </c>
      <c r="F107" s="668"/>
      <c r="G107" s="668"/>
      <c r="H107" s="669"/>
      <c r="I107" s="824"/>
      <c r="J107" s="825"/>
      <c r="K107" s="616"/>
      <c r="L107" s="617"/>
    </row>
    <row r="108" spans="2:15" ht="14.25" thickTop="1" thickBot="1" x14ac:dyDescent="0.25">
      <c r="B108" s="365"/>
      <c r="C108" s="616"/>
      <c r="D108" s="666"/>
      <c r="E108" s="667" t="s">
        <v>22</v>
      </c>
      <c r="F108" s="668"/>
      <c r="G108" s="668"/>
      <c r="H108" s="669"/>
      <c r="I108" s="824"/>
      <c r="J108" s="825"/>
      <c r="K108" s="616"/>
      <c r="L108" s="617"/>
    </row>
    <row r="109" spans="2:15" ht="14.25" thickTop="1" thickBot="1" x14ac:dyDescent="0.25">
      <c r="B109" s="365"/>
      <c r="C109" s="616"/>
      <c r="D109" s="666"/>
      <c r="E109" s="667" t="s">
        <v>21</v>
      </c>
      <c r="F109" s="668"/>
      <c r="G109" s="668"/>
      <c r="H109" s="669"/>
      <c r="I109" s="824"/>
      <c r="J109" s="825"/>
      <c r="K109" s="616"/>
      <c r="L109" s="617"/>
    </row>
    <row r="110" spans="2:15" ht="14.25" thickTop="1" thickBot="1" x14ac:dyDescent="0.25">
      <c r="B110" s="365"/>
      <c r="C110" s="616"/>
      <c r="D110" s="666"/>
      <c r="E110" s="672" t="s">
        <v>143</v>
      </c>
      <c r="F110" s="673"/>
      <c r="G110" s="673"/>
      <c r="H110" s="674"/>
      <c r="I110" s="826"/>
      <c r="J110" s="826"/>
      <c r="K110" s="616"/>
      <c r="L110" s="617"/>
    </row>
    <row r="111" spans="2:15" ht="14.25" thickTop="1" thickBot="1" x14ac:dyDescent="0.25">
      <c r="B111" s="365"/>
      <c r="C111" s="616"/>
      <c r="D111" s="666"/>
      <c r="E111" s="206" t="s">
        <v>86</v>
      </c>
      <c r="F111" s="671"/>
      <c r="G111" s="671"/>
      <c r="H111" s="675"/>
      <c r="I111" s="841">
        <f>(I112+I113+I114+I115+I116)</f>
        <v>0</v>
      </c>
      <c r="J111" s="842"/>
      <c r="K111" s="616"/>
      <c r="L111" s="617"/>
      <c r="O111" s="614"/>
    </row>
    <row r="112" spans="2:15" ht="14.25" thickTop="1" thickBot="1" x14ac:dyDescent="0.25">
      <c r="B112" s="365"/>
      <c r="C112" s="616"/>
      <c r="D112" s="666"/>
      <c r="E112" s="662" t="s">
        <v>42</v>
      </c>
      <c r="F112" s="663"/>
      <c r="G112" s="663"/>
      <c r="H112" s="664"/>
      <c r="I112" s="827"/>
      <c r="J112" s="827"/>
      <c r="K112" s="616"/>
      <c r="L112" s="617"/>
      <c r="O112" s="614"/>
    </row>
    <row r="113" spans="2:15" ht="14.25" thickTop="1" thickBot="1" x14ac:dyDescent="0.25">
      <c r="B113" s="365"/>
      <c r="C113" s="616"/>
      <c r="D113" s="666"/>
      <c r="E113" s="667" t="s">
        <v>142</v>
      </c>
      <c r="F113" s="668"/>
      <c r="G113" s="668"/>
      <c r="H113" s="669"/>
      <c r="I113" s="824"/>
      <c r="J113" s="825"/>
      <c r="K113" s="616"/>
      <c r="L113" s="617"/>
      <c r="O113" s="614"/>
    </row>
    <row r="114" spans="2:15" ht="14.25" thickTop="1" thickBot="1" x14ac:dyDescent="0.25">
      <c r="B114" s="365"/>
      <c r="C114" s="616"/>
      <c r="D114" s="666"/>
      <c r="E114" s="667" t="s">
        <v>22</v>
      </c>
      <c r="F114" s="668"/>
      <c r="G114" s="668"/>
      <c r="H114" s="669"/>
      <c r="I114" s="824"/>
      <c r="J114" s="825"/>
      <c r="K114" s="616"/>
      <c r="L114" s="617"/>
      <c r="O114" s="614"/>
    </row>
    <row r="115" spans="2:15" ht="14.25" thickTop="1" thickBot="1" x14ac:dyDescent="0.25">
      <c r="B115" s="365"/>
      <c r="C115" s="616"/>
      <c r="D115" s="666"/>
      <c r="E115" s="667" t="s">
        <v>21</v>
      </c>
      <c r="F115" s="668"/>
      <c r="G115" s="668"/>
      <c r="H115" s="669"/>
      <c r="I115" s="824"/>
      <c r="J115" s="825"/>
      <c r="K115" s="616"/>
      <c r="L115" s="617"/>
      <c r="O115" s="614"/>
    </row>
    <row r="116" spans="2:15" ht="14.25" thickTop="1" thickBot="1" x14ac:dyDescent="0.25">
      <c r="B116" s="365"/>
      <c r="C116" s="616"/>
      <c r="D116" s="666"/>
      <c r="E116" s="670" t="s">
        <v>143</v>
      </c>
      <c r="F116" s="660"/>
      <c r="G116" s="660"/>
      <c r="H116" s="660"/>
      <c r="I116" s="826"/>
      <c r="J116" s="826"/>
      <c r="K116" s="616"/>
      <c r="L116" s="617"/>
      <c r="O116" s="614"/>
    </row>
    <row r="117" spans="2:15" ht="14.25" thickTop="1" thickBot="1" x14ac:dyDescent="0.25">
      <c r="B117" s="365"/>
      <c r="C117" s="616"/>
      <c r="D117" s="666"/>
      <c r="E117" s="206" t="s">
        <v>88</v>
      </c>
      <c r="F117" s="671"/>
      <c r="G117" s="671"/>
      <c r="H117" s="675"/>
      <c r="I117" s="841">
        <f>I119+I120+I118</f>
        <v>0</v>
      </c>
      <c r="J117" s="842"/>
      <c r="K117" s="616"/>
      <c r="L117" s="617"/>
      <c r="O117" s="614"/>
    </row>
    <row r="118" spans="2:15" ht="14.25" thickTop="1" thickBot="1" x14ac:dyDescent="0.25">
      <c r="B118" s="365"/>
      <c r="C118" s="616"/>
      <c r="D118" s="666"/>
      <c r="E118" s="676" t="s">
        <v>144</v>
      </c>
      <c r="F118" s="677"/>
      <c r="G118" s="677"/>
      <c r="H118" s="677"/>
      <c r="I118" s="827"/>
      <c r="J118" s="827"/>
      <c r="K118" s="616"/>
      <c r="L118" s="617"/>
      <c r="O118" s="614"/>
    </row>
    <row r="119" spans="2:15" ht="14.25" thickTop="1" thickBot="1" x14ac:dyDescent="0.25">
      <c r="B119" s="365"/>
      <c r="C119" s="616"/>
      <c r="D119" s="666"/>
      <c r="E119" s="676" t="s">
        <v>46</v>
      </c>
      <c r="F119" s="678"/>
      <c r="G119" s="678"/>
      <c r="H119" s="678"/>
      <c r="I119" s="824"/>
      <c r="J119" s="825"/>
      <c r="K119" s="616"/>
      <c r="L119" s="617"/>
      <c r="O119" s="614"/>
    </row>
    <row r="120" spans="2:15" ht="14.25" thickTop="1" thickBot="1" x14ac:dyDescent="0.25">
      <c r="B120" s="365"/>
      <c r="C120" s="616"/>
      <c r="D120" s="666"/>
      <c r="E120" s="662" t="s">
        <v>45</v>
      </c>
      <c r="F120" s="678"/>
      <c r="G120" s="678"/>
      <c r="H120" s="679"/>
      <c r="I120" s="826"/>
      <c r="J120" s="826"/>
      <c r="K120" s="616"/>
      <c r="L120" s="617"/>
      <c r="O120" s="614"/>
    </row>
    <row r="121" spans="2:15" ht="14.25" thickTop="1" thickBot="1" x14ac:dyDescent="0.25">
      <c r="B121" s="365"/>
      <c r="C121" s="616"/>
      <c r="D121" s="666"/>
      <c r="E121" s="206" t="s">
        <v>89</v>
      </c>
      <c r="F121" s="671"/>
      <c r="G121" s="671"/>
      <c r="H121" s="671"/>
      <c r="I121" s="841">
        <f>I123+I124+I122</f>
        <v>0</v>
      </c>
      <c r="J121" s="842"/>
      <c r="K121" s="616"/>
      <c r="L121" s="617"/>
    </row>
    <row r="122" spans="2:15" ht="14.25" thickTop="1" thickBot="1" x14ac:dyDescent="0.25">
      <c r="B122" s="365"/>
      <c r="C122" s="616"/>
      <c r="D122" s="666"/>
      <c r="E122" s="676" t="s">
        <v>47</v>
      </c>
      <c r="F122" s="677"/>
      <c r="G122" s="677"/>
      <c r="H122" s="677"/>
      <c r="I122" s="827"/>
      <c r="J122" s="827"/>
      <c r="K122" s="616"/>
      <c r="L122" s="617"/>
    </row>
    <row r="123" spans="2:15" ht="14.25" thickTop="1" thickBot="1" x14ac:dyDescent="0.25">
      <c r="B123" s="365"/>
      <c r="C123" s="616"/>
      <c r="D123" s="666"/>
      <c r="E123" s="676" t="s">
        <v>46</v>
      </c>
      <c r="F123" s="678"/>
      <c r="G123" s="678"/>
      <c r="H123" s="678"/>
      <c r="I123" s="824"/>
      <c r="J123" s="825"/>
      <c r="K123" s="616"/>
      <c r="L123" s="617"/>
    </row>
    <row r="124" spans="2:15" ht="14.25" thickTop="1" thickBot="1" x14ac:dyDescent="0.25">
      <c r="B124" s="365"/>
      <c r="C124" s="616"/>
      <c r="D124" s="666"/>
      <c r="E124" s="662" t="s">
        <v>45</v>
      </c>
      <c r="F124" s="678"/>
      <c r="G124" s="678"/>
      <c r="H124" s="679"/>
      <c r="I124" s="826"/>
      <c r="J124" s="826"/>
      <c r="K124" s="616"/>
      <c r="L124" s="617"/>
    </row>
    <row r="125" spans="2:15" ht="14.25" thickTop="1" thickBot="1" x14ac:dyDescent="0.25">
      <c r="B125" s="365"/>
      <c r="C125" s="616"/>
      <c r="D125" s="666"/>
      <c r="E125" s="206" t="s">
        <v>90</v>
      </c>
      <c r="F125" s="671"/>
      <c r="G125" s="671"/>
      <c r="H125" s="671"/>
      <c r="I125" s="815">
        <f>(I126+I127+I128+I129+I130)</f>
        <v>0</v>
      </c>
      <c r="J125" s="815"/>
      <c r="K125" s="616"/>
      <c r="L125" s="617"/>
    </row>
    <row r="126" spans="2:15" ht="14.25" thickTop="1" thickBot="1" x14ac:dyDescent="0.25">
      <c r="B126" s="365"/>
      <c r="C126" s="616"/>
      <c r="D126" s="666"/>
      <c r="E126" s="662" t="s">
        <v>42</v>
      </c>
      <c r="F126" s="663"/>
      <c r="G126" s="663"/>
      <c r="H126" s="664"/>
      <c r="I126" s="827"/>
      <c r="J126" s="827"/>
      <c r="K126" s="616"/>
      <c r="L126" s="617"/>
    </row>
    <row r="127" spans="2:15" ht="14.25" thickTop="1" thickBot="1" x14ac:dyDescent="0.25">
      <c r="B127" s="365"/>
      <c r="C127" s="616"/>
      <c r="D127" s="666"/>
      <c r="E127" s="667" t="s">
        <v>142</v>
      </c>
      <c r="F127" s="668"/>
      <c r="G127" s="668"/>
      <c r="H127" s="669"/>
      <c r="I127" s="824"/>
      <c r="J127" s="825"/>
      <c r="K127" s="616"/>
      <c r="L127" s="617"/>
    </row>
    <row r="128" spans="2:15" ht="14.25" thickTop="1" thickBot="1" x14ac:dyDescent="0.25">
      <c r="B128" s="365"/>
      <c r="C128" s="616"/>
      <c r="D128" s="666"/>
      <c r="E128" s="667" t="s">
        <v>22</v>
      </c>
      <c r="F128" s="668"/>
      <c r="G128" s="668"/>
      <c r="H128" s="669"/>
      <c r="I128" s="824"/>
      <c r="J128" s="825"/>
      <c r="K128" s="616"/>
      <c r="L128" s="617"/>
    </row>
    <row r="129" spans="2:14" ht="14.25" thickTop="1" thickBot="1" x14ac:dyDescent="0.25">
      <c r="B129" s="365"/>
      <c r="C129" s="616"/>
      <c r="D129" s="666"/>
      <c r="E129" s="667" t="s">
        <v>21</v>
      </c>
      <c r="F129" s="668"/>
      <c r="G129" s="668"/>
      <c r="H129" s="669"/>
      <c r="I129" s="824"/>
      <c r="J129" s="825"/>
      <c r="K129" s="616"/>
      <c r="L129" s="617"/>
    </row>
    <row r="130" spans="2:14" ht="14.25" thickTop="1" thickBot="1" x14ac:dyDescent="0.25">
      <c r="B130" s="365"/>
      <c r="C130" s="616"/>
      <c r="D130" s="666"/>
      <c r="E130" s="670" t="s">
        <v>143</v>
      </c>
      <c r="F130" s="660"/>
      <c r="G130" s="660"/>
      <c r="H130" s="660"/>
      <c r="I130" s="826"/>
      <c r="J130" s="826"/>
      <c r="K130" s="616"/>
      <c r="L130" s="617"/>
    </row>
    <row r="131" spans="2:14" ht="14.25" thickTop="1" thickBot="1" x14ac:dyDescent="0.25">
      <c r="B131" s="365"/>
      <c r="C131" s="616"/>
      <c r="D131" s="666"/>
      <c r="E131" s="207" t="s">
        <v>87</v>
      </c>
      <c r="F131" s="671"/>
      <c r="G131" s="671"/>
      <c r="H131" s="671"/>
      <c r="I131" s="815">
        <f>(I132+I133++I134+I135+I136)</f>
        <v>5</v>
      </c>
      <c r="J131" s="815"/>
      <c r="K131" s="616"/>
      <c r="L131" s="617"/>
    </row>
    <row r="132" spans="2:14" ht="14.25" thickTop="1" thickBot="1" x14ac:dyDescent="0.25">
      <c r="B132" s="365"/>
      <c r="C132" s="616"/>
      <c r="D132" s="666"/>
      <c r="E132" s="662" t="s">
        <v>47</v>
      </c>
      <c r="F132" s="663"/>
      <c r="G132" s="663"/>
      <c r="H132" s="664"/>
      <c r="I132" s="826">
        <v>3</v>
      </c>
      <c r="J132" s="826"/>
      <c r="K132" s="616"/>
      <c r="L132" s="617"/>
    </row>
    <row r="133" spans="2:14" ht="14.25" thickTop="1" thickBot="1" x14ac:dyDescent="0.25">
      <c r="B133" s="365"/>
      <c r="C133" s="616"/>
      <c r="D133" s="666"/>
      <c r="E133" s="667" t="s">
        <v>142</v>
      </c>
      <c r="F133" s="668"/>
      <c r="G133" s="668"/>
      <c r="H133" s="669"/>
      <c r="I133" s="826"/>
      <c r="J133" s="826"/>
      <c r="K133" s="616"/>
      <c r="L133" s="617"/>
    </row>
    <row r="134" spans="2:14" ht="14.25" thickTop="1" thickBot="1" x14ac:dyDescent="0.25">
      <c r="B134" s="365"/>
      <c r="C134" s="616"/>
      <c r="D134" s="666"/>
      <c r="E134" s="667" t="s">
        <v>46</v>
      </c>
      <c r="F134" s="668"/>
      <c r="G134" s="668"/>
      <c r="H134" s="669"/>
      <c r="I134" s="826">
        <v>2</v>
      </c>
      <c r="J134" s="826"/>
      <c r="K134" s="616"/>
      <c r="L134" s="617"/>
    </row>
    <row r="135" spans="2:14" ht="14.25" thickTop="1" thickBot="1" x14ac:dyDescent="0.25">
      <c r="B135" s="365"/>
      <c r="C135" s="616"/>
      <c r="D135" s="666"/>
      <c r="E135" s="680" t="s">
        <v>45</v>
      </c>
      <c r="F135" s="678"/>
      <c r="G135" s="678"/>
      <c r="H135" s="678"/>
      <c r="I135" s="826"/>
      <c r="J135" s="826"/>
      <c r="K135" s="616"/>
      <c r="L135" s="617"/>
    </row>
    <row r="136" spans="2:14" ht="14.25" thickTop="1" thickBot="1" x14ac:dyDescent="0.25">
      <c r="B136" s="365"/>
      <c r="C136" s="616"/>
      <c r="D136" s="666"/>
      <c r="E136" s="670" t="s">
        <v>145</v>
      </c>
      <c r="F136" s="660"/>
      <c r="G136" s="660"/>
      <c r="H136" s="660"/>
      <c r="I136" s="826"/>
      <c r="J136" s="826"/>
      <c r="K136" s="616"/>
      <c r="L136" s="617"/>
    </row>
    <row r="137" spans="2:14" ht="16.5" thickTop="1" thickBot="1" x14ac:dyDescent="0.25">
      <c r="B137" s="365"/>
      <c r="C137" s="616"/>
      <c r="D137" s="73" t="s">
        <v>146</v>
      </c>
      <c r="E137" s="155"/>
      <c r="F137" s="156"/>
      <c r="G137" s="681"/>
      <c r="H137" s="681"/>
      <c r="I137" s="779">
        <f>(I138+I143+I148+I153+I158+I163+I168)</f>
        <v>4</v>
      </c>
      <c r="J137" s="780"/>
      <c r="K137" s="616"/>
      <c r="L137" s="617"/>
    </row>
    <row r="138" spans="2:14" ht="14.25" thickTop="1" thickBot="1" x14ac:dyDescent="0.25">
      <c r="B138" s="365"/>
      <c r="C138" s="616"/>
      <c r="D138" s="682"/>
      <c r="E138" s="209" t="s">
        <v>23</v>
      </c>
      <c r="F138" s="671"/>
      <c r="G138" s="671"/>
      <c r="H138" s="675"/>
      <c r="I138" s="841">
        <f>(I139+I140+I141+I142)</f>
        <v>0</v>
      </c>
      <c r="J138" s="842"/>
      <c r="K138" s="616"/>
      <c r="L138" s="617"/>
      <c r="N138" s="614"/>
    </row>
    <row r="139" spans="2:14" ht="14.25" thickTop="1" thickBot="1" x14ac:dyDescent="0.25">
      <c r="B139" s="365"/>
      <c r="C139" s="616"/>
      <c r="D139" s="683"/>
      <c r="E139" s="684" t="s">
        <v>42</v>
      </c>
      <c r="F139" s="678"/>
      <c r="G139" s="678"/>
      <c r="H139" s="679"/>
      <c r="I139" s="826"/>
      <c r="J139" s="826"/>
      <c r="K139" s="616"/>
      <c r="L139" s="617"/>
      <c r="N139" s="614"/>
    </row>
    <row r="140" spans="2:14" ht="14.25" thickTop="1" thickBot="1" x14ac:dyDescent="0.25">
      <c r="B140" s="365"/>
      <c r="C140" s="616"/>
      <c r="D140" s="683"/>
      <c r="E140" s="684" t="s">
        <v>142</v>
      </c>
      <c r="F140" s="678"/>
      <c r="G140" s="678"/>
      <c r="H140" s="679"/>
      <c r="I140" s="826"/>
      <c r="J140" s="826"/>
      <c r="K140" s="616"/>
      <c r="L140" s="617"/>
      <c r="N140" s="614"/>
    </row>
    <row r="141" spans="2:14" ht="14.25" thickTop="1" thickBot="1" x14ac:dyDescent="0.25">
      <c r="B141" s="365"/>
      <c r="C141" s="616"/>
      <c r="D141" s="683"/>
      <c r="E141" s="684" t="s">
        <v>22</v>
      </c>
      <c r="F141" s="678"/>
      <c r="G141" s="678"/>
      <c r="H141" s="679"/>
      <c r="I141" s="826"/>
      <c r="J141" s="826"/>
      <c r="K141" s="616"/>
      <c r="L141" s="617"/>
      <c r="N141" s="614"/>
    </row>
    <row r="142" spans="2:14" ht="14.25" thickTop="1" thickBot="1" x14ac:dyDescent="0.25">
      <c r="B142" s="365"/>
      <c r="C142" s="616"/>
      <c r="D142" s="683"/>
      <c r="E142" s="684" t="s">
        <v>21</v>
      </c>
      <c r="F142" s="685"/>
      <c r="G142" s="685"/>
      <c r="H142" s="686"/>
      <c r="I142" s="826"/>
      <c r="J142" s="826"/>
      <c r="K142" s="616"/>
      <c r="L142" s="617"/>
      <c r="M142" s="614"/>
      <c r="N142" s="614"/>
    </row>
    <row r="143" spans="2:14" ht="14.25" thickTop="1" thickBot="1" x14ac:dyDescent="0.25">
      <c r="B143" s="365"/>
      <c r="C143" s="616"/>
      <c r="D143" s="683"/>
      <c r="E143" s="210" t="s">
        <v>8</v>
      </c>
      <c r="F143" s="687"/>
      <c r="G143" s="687"/>
      <c r="H143" s="687"/>
      <c r="I143" s="843">
        <f>(I144+I145+I146+I147)</f>
        <v>4</v>
      </c>
      <c r="J143" s="843"/>
      <c r="K143" s="616"/>
      <c r="L143" s="617"/>
      <c r="M143" s="614"/>
      <c r="N143" s="614"/>
    </row>
    <row r="144" spans="2:14" ht="14.25" thickTop="1" thickBot="1" x14ac:dyDescent="0.25">
      <c r="B144" s="365"/>
      <c r="C144" s="616"/>
      <c r="D144" s="683"/>
      <c r="E144" s="684" t="s">
        <v>42</v>
      </c>
      <c r="F144" s="678"/>
      <c r="G144" s="678"/>
      <c r="H144" s="679"/>
      <c r="I144" s="826">
        <v>4</v>
      </c>
      <c r="J144" s="826"/>
      <c r="K144" s="616"/>
      <c r="L144" s="617"/>
      <c r="M144" s="614"/>
      <c r="N144" s="614"/>
    </row>
    <row r="145" spans="1:14" ht="14.25" thickTop="1" thickBot="1" x14ac:dyDescent="0.25">
      <c r="B145" s="365"/>
      <c r="C145" s="616"/>
      <c r="D145" s="683"/>
      <c r="E145" s="684" t="s">
        <v>142</v>
      </c>
      <c r="F145" s="678"/>
      <c r="G145" s="678"/>
      <c r="H145" s="679"/>
      <c r="I145" s="826"/>
      <c r="J145" s="826"/>
      <c r="K145" s="616"/>
      <c r="L145" s="617"/>
      <c r="M145" s="614"/>
      <c r="N145" s="614"/>
    </row>
    <row r="146" spans="1:14" ht="14.25" thickTop="1" thickBot="1" x14ac:dyDescent="0.25">
      <c r="B146" s="365"/>
      <c r="C146" s="616"/>
      <c r="D146" s="683"/>
      <c r="E146" s="684" t="s">
        <v>22</v>
      </c>
      <c r="F146" s="678"/>
      <c r="G146" s="678"/>
      <c r="H146" s="679"/>
      <c r="I146" s="826"/>
      <c r="J146" s="826"/>
      <c r="K146" s="616"/>
      <c r="L146" s="617"/>
      <c r="M146" s="614"/>
      <c r="N146" s="614"/>
    </row>
    <row r="147" spans="1:14" ht="14.25" thickTop="1" thickBot="1" x14ac:dyDescent="0.25">
      <c r="B147" s="365"/>
      <c r="C147" s="616"/>
      <c r="D147" s="683"/>
      <c r="E147" s="684" t="s">
        <v>21</v>
      </c>
      <c r="F147" s="685"/>
      <c r="G147" s="685"/>
      <c r="H147" s="686"/>
      <c r="I147" s="826"/>
      <c r="J147" s="826"/>
      <c r="K147" s="616"/>
      <c r="L147" s="617"/>
      <c r="M147" s="614"/>
      <c r="N147" s="614"/>
    </row>
    <row r="148" spans="1:14" ht="14.25" thickTop="1" thickBot="1" x14ac:dyDescent="0.25">
      <c r="B148" s="365"/>
      <c r="C148" s="616"/>
      <c r="D148" s="683"/>
      <c r="E148" s="209" t="s">
        <v>147</v>
      </c>
      <c r="F148" s="671"/>
      <c r="G148" s="671"/>
      <c r="H148" s="675"/>
      <c r="I148" s="841">
        <f>(I149+I150+I151+I152)</f>
        <v>0</v>
      </c>
      <c r="J148" s="842"/>
      <c r="K148" s="616"/>
      <c r="L148" s="617"/>
      <c r="M148" s="614"/>
      <c r="N148" s="614"/>
    </row>
    <row r="149" spans="1:14" ht="14.25" thickTop="1" thickBot="1" x14ac:dyDescent="0.25">
      <c r="B149" s="365"/>
      <c r="C149" s="616"/>
      <c r="D149" s="683"/>
      <c r="E149" s="684" t="s">
        <v>42</v>
      </c>
      <c r="F149" s="678"/>
      <c r="G149" s="678"/>
      <c r="H149" s="679"/>
      <c r="I149" s="826"/>
      <c r="J149" s="826"/>
      <c r="K149" s="616"/>
      <c r="L149" s="617"/>
      <c r="M149" s="614"/>
      <c r="N149" s="614"/>
    </row>
    <row r="150" spans="1:14" ht="14.25" thickTop="1" thickBot="1" x14ac:dyDescent="0.25">
      <c r="B150" s="365"/>
      <c r="C150" s="616"/>
      <c r="D150" s="683"/>
      <c r="E150" s="684" t="s">
        <v>142</v>
      </c>
      <c r="F150" s="678"/>
      <c r="G150" s="678"/>
      <c r="H150" s="679"/>
      <c r="I150" s="826"/>
      <c r="J150" s="826"/>
      <c r="K150" s="616"/>
      <c r="L150" s="617"/>
      <c r="M150" s="614"/>
      <c r="N150" s="614"/>
    </row>
    <row r="151" spans="1:14" ht="14.25" thickTop="1" thickBot="1" x14ac:dyDescent="0.25">
      <c r="B151" s="365"/>
      <c r="C151" s="616"/>
      <c r="D151" s="683"/>
      <c r="E151" s="684" t="s">
        <v>22</v>
      </c>
      <c r="F151" s="678"/>
      <c r="G151" s="678"/>
      <c r="H151" s="679"/>
      <c r="I151" s="826"/>
      <c r="J151" s="826"/>
      <c r="K151" s="616"/>
      <c r="L151" s="617"/>
      <c r="M151" s="614"/>
      <c r="N151" s="614"/>
    </row>
    <row r="152" spans="1:14" ht="14.25" thickTop="1" thickBot="1" x14ac:dyDescent="0.25">
      <c r="B152" s="365"/>
      <c r="C152" s="616"/>
      <c r="D152" s="683"/>
      <c r="E152" s="684" t="s">
        <v>21</v>
      </c>
      <c r="F152" s="685"/>
      <c r="G152" s="685"/>
      <c r="H152" s="686"/>
      <c r="I152" s="826"/>
      <c r="J152" s="826"/>
      <c r="K152" s="616"/>
      <c r="L152" s="617"/>
      <c r="M152" s="614"/>
      <c r="N152" s="614"/>
    </row>
    <row r="153" spans="1:14" ht="14.25" thickTop="1" thickBot="1" x14ac:dyDescent="0.25">
      <c r="B153" s="365"/>
      <c r="C153" s="616"/>
      <c r="D153" s="683"/>
      <c r="E153" s="211" t="s">
        <v>91</v>
      </c>
      <c r="F153" s="671"/>
      <c r="G153" s="671"/>
      <c r="H153" s="675"/>
      <c r="I153" s="843">
        <f>(I154+I155+I156+I157)</f>
        <v>0</v>
      </c>
      <c r="J153" s="843"/>
      <c r="K153" s="616"/>
      <c r="L153" s="617"/>
      <c r="M153" s="614"/>
      <c r="N153" s="614"/>
    </row>
    <row r="154" spans="1:14" ht="14.25" thickTop="1" thickBot="1" x14ac:dyDescent="0.25">
      <c r="B154" s="365"/>
      <c r="C154" s="616"/>
      <c r="D154" s="683"/>
      <c r="E154" s="688" t="s">
        <v>44</v>
      </c>
      <c r="F154" s="663"/>
      <c r="G154" s="663"/>
      <c r="H154" s="664"/>
      <c r="I154" s="826"/>
      <c r="J154" s="826"/>
      <c r="K154" s="616"/>
      <c r="L154" s="617"/>
      <c r="M154" s="614"/>
      <c r="N154" s="614"/>
    </row>
    <row r="155" spans="1:14" ht="14.25" thickTop="1" thickBot="1" x14ac:dyDescent="0.25">
      <c r="B155" s="365"/>
      <c r="C155" s="616"/>
      <c r="D155" s="683"/>
      <c r="E155" s="688" t="s">
        <v>142</v>
      </c>
      <c r="F155" s="663"/>
      <c r="G155" s="663"/>
      <c r="H155" s="664"/>
      <c r="I155" s="826"/>
      <c r="J155" s="826"/>
      <c r="K155" s="616"/>
      <c r="L155" s="617"/>
      <c r="M155" s="614"/>
      <c r="N155" s="614"/>
    </row>
    <row r="156" spans="1:14" ht="14.25" thickTop="1" thickBot="1" x14ac:dyDescent="0.25">
      <c r="B156" s="365"/>
      <c r="C156" s="616"/>
      <c r="D156" s="683"/>
      <c r="E156" s="688" t="s">
        <v>46</v>
      </c>
      <c r="F156" s="663"/>
      <c r="G156" s="663"/>
      <c r="H156" s="664"/>
      <c r="I156" s="826"/>
      <c r="J156" s="826"/>
      <c r="K156" s="616"/>
      <c r="L156" s="617"/>
      <c r="M156" s="614"/>
      <c r="N156" s="614"/>
    </row>
    <row r="157" spans="1:14" ht="14.25" thickTop="1" thickBot="1" x14ac:dyDescent="0.25">
      <c r="A157" s="614"/>
      <c r="B157" s="633"/>
      <c r="C157" s="616"/>
      <c r="D157" s="683"/>
      <c r="E157" s="688" t="s">
        <v>45</v>
      </c>
      <c r="F157" s="663"/>
      <c r="G157" s="663"/>
      <c r="H157" s="664"/>
      <c r="I157" s="826"/>
      <c r="J157" s="826"/>
      <c r="K157" s="616"/>
      <c r="L157" s="617"/>
      <c r="M157" s="614"/>
    </row>
    <row r="158" spans="1:14" ht="14.25" thickTop="1" thickBot="1" x14ac:dyDescent="0.25">
      <c r="A158" s="614"/>
      <c r="B158" s="633"/>
      <c r="C158" s="616"/>
      <c r="D158" s="683"/>
      <c r="E158" s="212" t="s">
        <v>92</v>
      </c>
      <c r="F158" s="671"/>
      <c r="G158" s="671"/>
      <c r="H158" s="675"/>
      <c r="I158" s="843">
        <f>(I159+I160+I161+I162)</f>
        <v>0</v>
      </c>
      <c r="J158" s="843"/>
      <c r="K158" s="616"/>
      <c r="L158" s="617"/>
      <c r="M158" s="614"/>
    </row>
    <row r="159" spans="1:14" ht="14.25" thickTop="1" thickBot="1" x14ac:dyDescent="0.25">
      <c r="A159" s="614"/>
      <c r="B159" s="633"/>
      <c r="C159" s="616"/>
      <c r="D159" s="683"/>
      <c r="E159" s="688" t="s">
        <v>47</v>
      </c>
      <c r="F159" s="663"/>
      <c r="G159" s="663"/>
      <c r="H159" s="664"/>
      <c r="I159" s="826"/>
      <c r="J159" s="826"/>
      <c r="K159" s="616"/>
      <c r="L159" s="617"/>
      <c r="M159" s="614"/>
    </row>
    <row r="160" spans="1:14" ht="14.25" thickTop="1" thickBot="1" x14ac:dyDescent="0.25">
      <c r="A160" s="614"/>
      <c r="B160" s="633"/>
      <c r="C160" s="616"/>
      <c r="D160" s="683"/>
      <c r="E160" s="688" t="s">
        <v>142</v>
      </c>
      <c r="F160" s="663"/>
      <c r="G160" s="663"/>
      <c r="H160" s="664"/>
      <c r="I160" s="826"/>
      <c r="J160" s="826"/>
      <c r="K160" s="616"/>
      <c r="L160" s="617"/>
      <c r="M160" s="614"/>
    </row>
    <row r="161" spans="1:17" ht="14.25" thickTop="1" thickBot="1" x14ac:dyDescent="0.25">
      <c r="A161" s="614"/>
      <c r="B161" s="633"/>
      <c r="C161" s="616"/>
      <c r="D161" s="683"/>
      <c r="E161" s="688" t="s">
        <v>46</v>
      </c>
      <c r="F161" s="663"/>
      <c r="G161" s="663"/>
      <c r="H161" s="664"/>
      <c r="I161" s="826"/>
      <c r="J161" s="826"/>
      <c r="K161" s="616"/>
      <c r="L161" s="617"/>
      <c r="M161" s="614"/>
    </row>
    <row r="162" spans="1:17" ht="14.25" thickTop="1" thickBot="1" x14ac:dyDescent="0.25">
      <c r="A162" s="614"/>
      <c r="B162" s="633"/>
      <c r="C162" s="616"/>
      <c r="D162" s="683"/>
      <c r="E162" s="688" t="s">
        <v>45</v>
      </c>
      <c r="F162" s="663"/>
      <c r="G162" s="663"/>
      <c r="H162" s="664"/>
      <c r="I162" s="826"/>
      <c r="J162" s="826"/>
      <c r="K162" s="616"/>
      <c r="L162" s="617"/>
      <c r="M162" s="614"/>
    </row>
    <row r="163" spans="1:17" ht="14.25" thickTop="1" thickBot="1" x14ac:dyDescent="0.25">
      <c r="A163" s="614"/>
      <c r="B163" s="633"/>
      <c r="C163" s="616"/>
      <c r="D163" s="683"/>
      <c r="E163" s="212" t="s">
        <v>148</v>
      </c>
      <c r="F163" s="689"/>
      <c r="G163" s="689"/>
      <c r="H163" s="690"/>
      <c r="I163" s="843">
        <f>(I164+I165+I166+I167)</f>
        <v>0</v>
      </c>
      <c r="J163" s="843"/>
      <c r="K163" s="616"/>
      <c r="L163" s="617"/>
      <c r="M163" s="614"/>
    </row>
    <row r="164" spans="1:17" ht="14.25" thickTop="1" thickBot="1" x14ac:dyDescent="0.25">
      <c r="A164" s="614"/>
      <c r="B164" s="633"/>
      <c r="C164" s="616"/>
      <c r="D164" s="683"/>
      <c r="E164" s="688" t="s">
        <v>47</v>
      </c>
      <c r="F164" s="663"/>
      <c r="G164" s="663"/>
      <c r="H164" s="664"/>
      <c r="I164" s="826"/>
      <c r="J164" s="826"/>
      <c r="K164" s="616"/>
      <c r="L164" s="617"/>
      <c r="M164" s="614"/>
    </row>
    <row r="165" spans="1:17" ht="14.25" thickTop="1" thickBot="1" x14ac:dyDescent="0.25">
      <c r="A165" s="614"/>
      <c r="B165" s="633"/>
      <c r="C165" s="616"/>
      <c r="D165" s="683"/>
      <c r="E165" s="688" t="s">
        <v>142</v>
      </c>
      <c r="F165" s="663"/>
      <c r="G165" s="663"/>
      <c r="H165" s="664"/>
      <c r="I165" s="844"/>
      <c r="J165" s="844"/>
      <c r="K165" s="616"/>
      <c r="L165" s="617"/>
      <c r="M165" s="614"/>
    </row>
    <row r="166" spans="1:17" ht="14.25" thickTop="1" thickBot="1" x14ac:dyDescent="0.25">
      <c r="A166" s="614"/>
      <c r="B166" s="633"/>
      <c r="C166" s="616"/>
      <c r="D166" s="683"/>
      <c r="E166" s="688" t="s">
        <v>46</v>
      </c>
      <c r="F166" s="663"/>
      <c r="G166" s="663"/>
      <c r="H166" s="664"/>
      <c r="I166" s="826"/>
      <c r="J166" s="826"/>
      <c r="K166" s="616"/>
      <c r="L166" s="617"/>
      <c r="M166" s="614"/>
    </row>
    <row r="167" spans="1:17" ht="14.25" thickTop="1" thickBot="1" x14ac:dyDescent="0.25">
      <c r="A167" s="614"/>
      <c r="B167" s="633"/>
      <c r="C167" s="616"/>
      <c r="D167" s="683"/>
      <c r="E167" s="688" t="s">
        <v>45</v>
      </c>
      <c r="F167" s="663"/>
      <c r="G167" s="663"/>
      <c r="H167" s="664"/>
      <c r="I167" s="826"/>
      <c r="J167" s="826"/>
      <c r="K167" s="616"/>
      <c r="L167" s="617"/>
      <c r="M167" s="614"/>
    </row>
    <row r="168" spans="1:17" ht="14.25" thickTop="1" thickBot="1" x14ac:dyDescent="0.25">
      <c r="A168" s="614"/>
      <c r="B168" s="633"/>
      <c r="C168" s="616"/>
      <c r="D168" s="683"/>
      <c r="E168" s="212" t="s">
        <v>149</v>
      </c>
      <c r="F168" s="689"/>
      <c r="G168" s="689"/>
      <c r="H168" s="690"/>
      <c r="I168" s="843">
        <f>(I169+I170+I171+I172)</f>
        <v>0</v>
      </c>
      <c r="J168" s="843"/>
      <c r="K168" s="616"/>
      <c r="L168" s="617"/>
      <c r="M168" s="614"/>
    </row>
    <row r="169" spans="1:17" ht="14.25" thickTop="1" thickBot="1" x14ac:dyDescent="0.25">
      <c r="A169" s="614"/>
      <c r="B169" s="633"/>
      <c r="C169" s="616"/>
      <c r="D169" s="683"/>
      <c r="E169" s="688" t="s">
        <v>47</v>
      </c>
      <c r="F169" s="663"/>
      <c r="G169" s="663"/>
      <c r="H169" s="664"/>
      <c r="I169" s="826"/>
      <c r="J169" s="826"/>
      <c r="K169" s="616"/>
      <c r="L169" s="617"/>
      <c r="M169" s="614"/>
    </row>
    <row r="170" spans="1:17" ht="14.25" thickTop="1" thickBot="1" x14ac:dyDescent="0.25">
      <c r="A170" s="614"/>
      <c r="B170" s="633"/>
      <c r="C170" s="616"/>
      <c r="D170" s="683"/>
      <c r="E170" s="688" t="s">
        <v>142</v>
      </c>
      <c r="F170" s="663"/>
      <c r="G170" s="663"/>
      <c r="H170" s="664"/>
      <c r="I170" s="826"/>
      <c r="J170" s="826"/>
      <c r="K170" s="616"/>
      <c r="L170" s="617"/>
      <c r="M170" s="614"/>
    </row>
    <row r="171" spans="1:17" ht="14.25" thickTop="1" thickBot="1" x14ac:dyDescent="0.25">
      <c r="A171" s="614"/>
      <c r="B171" s="633"/>
      <c r="C171" s="616"/>
      <c r="D171" s="683"/>
      <c r="E171" s="688" t="s">
        <v>46</v>
      </c>
      <c r="F171" s="663"/>
      <c r="G171" s="663"/>
      <c r="H171" s="664"/>
      <c r="I171" s="826"/>
      <c r="J171" s="826"/>
      <c r="K171" s="616"/>
      <c r="L171" s="617"/>
      <c r="M171" s="614"/>
    </row>
    <row r="172" spans="1:17" ht="14.25" thickTop="1" thickBot="1" x14ac:dyDescent="0.25">
      <c r="A172" s="614"/>
      <c r="B172" s="633"/>
      <c r="C172" s="616"/>
      <c r="D172" s="691"/>
      <c r="E172" s="688" t="s">
        <v>45</v>
      </c>
      <c r="F172" s="663"/>
      <c r="G172" s="663"/>
      <c r="H172" s="664"/>
      <c r="I172" s="826"/>
      <c r="J172" s="826"/>
      <c r="K172" s="616"/>
      <c r="L172" s="617"/>
    </row>
    <row r="173" spans="1:17" ht="16.5" thickTop="1" thickBot="1" x14ac:dyDescent="0.25">
      <c r="B173" s="365"/>
      <c r="C173" s="616"/>
      <c r="D173" s="740" t="s">
        <v>95</v>
      </c>
      <c r="E173" s="692"/>
      <c r="F173" s="681"/>
      <c r="G173" s="681"/>
      <c r="H173" s="693"/>
      <c r="I173" s="807">
        <f>SUM(I174:J210)</f>
        <v>11</v>
      </c>
      <c r="J173" s="807"/>
      <c r="K173" s="616"/>
      <c r="L173" s="617"/>
      <c r="P173" s="614"/>
      <c r="Q173" s="614"/>
    </row>
    <row r="174" spans="1:17" s="614" customFormat="1" ht="14.25" customHeight="1" thickTop="1" thickBot="1" x14ac:dyDescent="0.25">
      <c r="A174" s="608"/>
      <c r="B174" s="365"/>
      <c r="C174" s="365"/>
      <c r="D174" s="694"/>
      <c r="E174" s="695" t="s">
        <v>54</v>
      </c>
      <c r="F174" s="695"/>
      <c r="G174" s="695"/>
      <c r="H174" s="696"/>
      <c r="I174" s="826"/>
      <c r="J174" s="826"/>
      <c r="K174" s="616"/>
      <c r="L174" s="617"/>
      <c r="M174" s="608"/>
      <c r="N174" s="608"/>
      <c r="O174" s="608"/>
      <c r="P174" s="608"/>
      <c r="Q174" s="608"/>
    </row>
    <row r="175" spans="1:17" ht="14.25" customHeight="1" thickTop="1" thickBot="1" x14ac:dyDescent="0.25">
      <c r="B175" s="365"/>
      <c r="C175" s="365"/>
      <c r="D175" s="694"/>
      <c r="E175" s="695" t="s">
        <v>30</v>
      </c>
      <c r="F175" s="663"/>
      <c r="G175" s="663"/>
      <c r="H175" s="664"/>
      <c r="I175" s="826"/>
      <c r="J175" s="826"/>
      <c r="K175" s="616"/>
      <c r="L175" s="617"/>
    </row>
    <row r="176" spans="1:17" ht="14.25" customHeight="1" thickTop="1" thickBot="1" x14ac:dyDescent="0.25">
      <c r="B176" s="365"/>
      <c r="C176" s="365"/>
      <c r="D176" s="694"/>
      <c r="E176" s="695" t="s">
        <v>55</v>
      </c>
      <c r="F176" s="697"/>
      <c r="G176" s="663"/>
      <c r="H176" s="664"/>
      <c r="I176" s="826"/>
      <c r="J176" s="826"/>
      <c r="K176" s="616"/>
      <c r="L176" s="617"/>
    </row>
    <row r="177" spans="2:13" ht="14.25" customHeight="1" thickTop="1" thickBot="1" x14ac:dyDescent="0.25">
      <c r="B177" s="365"/>
      <c r="C177" s="616"/>
      <c r="D177" s="694"/>
      <c r="E177" s="695" t="s">
        <v>97</v>
      </c>
      <c r="F177" s="663"/>
      <c r="G177" s="663"/>
      <c r="H177" s="664"/>
      <c r="I177" s="826"/>
      <c r="J177" s="826"/>
      <c r="K177" s="616"/>
      <c r="L177" s="617"/>
    </row>
    <row r="178" spans="2:13" ht="14.25" customHeight="1" thickTop="1" thickBot="1" x14ac:dyDescent="0.4">
      <c r="B178" s="365"/>
      <c r="C178" s="616"/>
      <c r="D178" s="694"/>
      <c r="E178" s="695" t="s">
        <v>28</v>
      </c>
      <c r="F178" s="663"/>
      <c r="G178" s="663"/>
      <c r="H178" s="664"/>
      <c r="I178" s="826"/>
      <c r="J178" s="826"/>
      <c r="K178" s="616"/>
      <c r="L178" s="617"/>
      <c r="M178" s="61"/>
    </row>
    <row r="179" spans="2:13" ht="14.25" customHeight="1" thickTop="1" thickBot="1" x14ac:dyDescent="0.4">
      <c r="B179" s="365"/>
      <c r="C179" s="616"/>
      <c r="D179" s="694"/>
      <c r="E179" s="198" t="s">
        <v>129</v>
      </c>
      <c r="F179" s="663"/>
      <c r="G179" s="663"/>
      <c r="H179" s="664"/>
      <c r="I179" s="826"/>
      <c r="J179" s="826"/>
      <c r="K179" s="616"/>
      <c r="L179" s="617"/>
      <c r="M179" s="61"/>
    </row>
    <row r="180" spans="2:13" ht="14.25" customHeight="1" thickTop="1" thickBot="1" x14ac:dyDescent="0.25">
      <c r="B180" s="365"/>
      <c r="C180" s="616"/>
      <c r="D180" s="698"/>
      <c r="E180" s="695" t="s">
        <v>98</v>
      </c>
      <c r="F180" s="663"/>
      <c r="G180" s="663"/>
      <c r="H180" s="664"/>
      <c r="I180" s="826"/>
      <c r="J180" s="826"/>
      <c r="K180" s="616"/>
      <c r="L180" s="617"/>
    </row>
    <row r="181" spans="2:13" ht="14.25" customHeight="1" thickTop="1" thickBot="1" x14ac:dyDescent="0.25">
      <c r="B181" s="365"/>
      <c r="C181" s="616"/>
      <c r="D181" s="694"/>
      <c r="E181" s="695" t="s">
        <v>56</v>
      </c>
      <c r="F181" s="663"/>
      <c r="G181" s="663"/>
      <c r="H181" s="664"/>
      <c r="I181" s="826"/>
      <c r="J181" s="826"/>
      <c r="K181" s="616"/>
      <c r="L181" s="617"/>
    </row>
    <row r="182" spans="2:13" ht="14.25" customHeight="1" thickTop="1" thickBot="1" x14ac:dyDescent="0.25">
      <c r="B182" s="365"/>
      <c r="C182" s="616"/>
      <c r="D182" s="698"/>
      <c r="E182" s="699" t="s">
        <v>100</v>
      </c>
      <c r="F182" s="663"/>
      <c r="G182" s="663"/>
      <c r="H182" s="664"/>
      <c r="I182" s="826"/>
      <c r="J182" s="826"/>
      <c r="K182" s="616"/>
      <c r="L182" s="617"/>
    </row>
    <row r="183" spans="2:13" ht="14.25" customHeight="1" thickTop="1" thickBot="1" x14ac:dyDescent="0.25">
      <c r="B183" s="365"/>
      <c r="C183" s="616"/>
      <c r="D183" s="694"/>
      <c r="E183" s="695" t="s">
        <v>99</v>
      </c>
      <c r="F183" s="663"/>
      <c r="G183" s="663"/>
      <c r="H183" s="664"/>
      <c r="I183" s="826"/>
      <c r="J183" s="826"/>
      <c r="K183" s="616"/>
      <c r="L183" s="617"/>
    </row>
    <row r="184" spans="2:13" ht="14.25" customHeight="1" thickTop="1" thickBot="1" x14ac:dyDescent="0.25">
      <c r="B184" s="365"/>
      <c r="C184" s="616"/>
      <c r="D184" s="694"/>
      <c r="E184" s="695" t="s">
        <v>94</v>
      </c>
      <c r="F184" s="663"/>
      <c r="G184" s="663"/>
      <c r="H184" s="664"/>
      <c r="I184" s="826"/>
      <c r="J184" s="826"/>
      <c r="K184" s="616"/>
      <c r="L184" s="617"/>
    </row>
    <row r="185" spans="2:13" ht="14.25" customHeight="1" thickTop="1" thickBot="1" x14ac:dyDescent="0.25">
      <c r="B185" s="365"/>
      <c r="C185" s="616"/>
      <c r="D185" s="694"/>
      <c r="E185" s="700" t="s">
        <v>59</v>
      </c>
      <c r="F185" s="660"/>
      <c r="G185" s="660"/>
      <c r="H185" s="660"/>
      <c r="I185" s="826"/>
      <c r="J185" s="826"/>
      <c r="K185" s="616"/>
      <c r="L185" s="617"/>
    </row>
    <row r="186" spans="2:13" ht="14.25" customHeight="1" thickTop="1" thickBot="1" x14ac:dyDescent="0.25">
      <c r="B186" s="365"/>
      <c r="C186" s="616"/>
      <c r="D186" s="694"/>
      <c r="E186" s="701" t="s">
        <v>103</v>
      </c>
      <c r="F186" s="663"/>
      <c r="G186" s="663"/>
      <c r="H186" s="664"/>
      <c r="I186" s="826"/>
      <c r="J186" s="826"/>
      <c r="K186" s="616"/>
      <c r="L186" s="617"/>
    </row>
    <row r="187" spans="2:13" ht="14.25" customHeight="1" thickTop="1" thickBot="1" x14ac:dyDescent="0.25">
      <c r="B187" s="365"/>
      <c r="C187" s="616"/>
      <c r="D187" s="694"/>
      <c r="E187" s="695" t="s">
        <v>101</v>
      </c>
      <c r="F187" s="660"/>
      <c r="G187" s="660"/>
      <c r="H187" s="660"/>
      <c r="I187" s="826"/>
      <c r="J187" s="826"/>
      <c r="K187" s="616"/>
      <c r="L187" s="617"/>
    </row>
    <row r="188" spans="2:13" ht="14.25" customHeight="1" thickTop="1" thickBot="1" x14ac:dyDescent="0.25">
      <c r="B188" s="365"/>
      <c r="C188" s="616"/>
      <c r="D188" s="694"/>
      <c r="E188" s="695" t="s">
        <v>107</v>
      </c>
      <c r="F188" s="663"/>
      <c r="G188" s="663"/>
      <c r="H188" s="664"/>
      <c r="I188" s="826"/>
      <c r="J188" s="826"/>
      <c r="K188" s="616"/>
      <c r="L188" s="617"/>
    </row>
    <row r="189" spans="2:13" ht="14.25" customHeight="1" thickTop="1" thickBot="1" x14ac:dyDescent="0.25">
      <c r="B189" s="365"/>
      <c r="C189" s="616"/>
      <c r="D189" s="694"/>
      <c r="E189" s="695" t="s">
        <v>93</v>
      </c>
      <c r="F189" s="663"/>
      <c r="G189" s="663"/>
      <c r="H189" s="664"/>
      <c r="I189" s="826"/>
      <c r="J189" s="826"/>
      <c r="K189" s="616"/>
      <c r="L189" s="617"/>
    </row>
    <row r="190" spans="2:13" ht="14.25" customHeight="1" thickTop="1" thickBot="1" x14ac:dyDescent="0.25">
      <c r="B190" s="365"/>
      <c r="C190" s="616"/>
      <c r="D190" s="694"/>
      <c r="E190" s="695" t="s">
        <v>102</v>
      </c>
      <c r="F190" s="697"/>
      <c r="G190" s="663"/>
      <c r="H190" s="664"/>
      <c r="I190" s="826"/>
      <c r="J190" s="826"/>
      <c r="K190" s="616"/>
      <c r="L190" s="617"/>
    </row>
    <row r="191" spans="2:13" ht="14.25" customHeight="1" thickTop="1" thickBot="1" x14ac:dyDescent="0.25">
      <c r="B191" s="365"/>
      <c r="C191" s="365"/>
      <c r="D191" s="698"/>
      <c r="E191" s="695" t="s">
        <v>106</v>
      </c>
      <c r="F191" s="697"/>
      <c r="G191" s="663"/>
      <c r="H191" s="664"/>
      <c r="I191" s="826"/>
      <c r="J191" s="826"/>
      <c r="K191" s="616"/>
      <c r="L191" s="617"/>
    </row>
    <row r="192" spans="2:13" ht="14.25" customHeight="1" thickTop="1" thickBot="1" x14ac:dyDescent="0.25">
      <c r="B192" s="365"/>
      <c r="C192" s="365"/>
      <c r="D192" s="698"/>
      <c r="E192" s="695" t="s">
        <v>70</v>
      </c>
      <c r="F192" s="697"/>
      <c r="G192" s="663"/>
      <c r="H192" s="664"/>
      <c r="I192" s="826"/>
      <c r="J192" s="826"/>
      <c r="K192" s="616"/>
      <c r="L192" s="617"/>
    </row>
    <row r="193" spans="2:12" ht="14.25" customHeight="1" thickTop="1" thickBot="1" x14ac:dyDescent="0.25">
      <c r="B193" s="365"/>
      <c r="C193" s="365"/>
      <c r="D193" s="694"/>
      <c r="E193" s="702" t="s">
        <v>109</v>
      </c>
      <c r="F193" s="660"/>
      <c r="G193" s="660"/>
      <c r="H193" s="660"/>
      <c r="I193" s="826"/>
      <c r="J193" s="826"/>
      <c r="K193" s="616"/>
      <c r="L193" s="617"/>
    </row>
    <row r="194" spans="2:12" ht="14.25" customHeight="1" thickTop="1" thickBot="1" x14ac:dyDescent="0.25">
      <c r="B194" s="365"/>
      <c r="C194" s="365"/>
      <c r="D194" s="694"/>
      <c r="E194" s="702" t="s">
        <v>38</v>
      </c>
      <c r="F194" s="663"/>
      <c r="G194" s="663"/>
      <c r="H194" s="664"/>
      <c r="I194" s="826"/>
      <c r="J194" s="826"/>
      <c r="K194" s="616"/>
      <c r="L194" s="617"/>
    </row>
    <row r="195" spans="2:12" ht="14.25" customHeight="1" thickTop="1" thickBot="1" x14ac:dyDescent="0.25">
      <c r="B195" s="365"/>
      <c r="C195" s="365"/>
      <c r="D195" s="694"/>
      <c r="E195" s="703" t="s">
        <v>74</v>
      </c>
      <c r="F195" s="660"/>
      <c r="G195" s="660"/>
      <c r="H195" s="660"/>
      <c r="I195" s="826"/>
      <c r="J195" s="826"/>
      <c r="K195" s="616"/>
      <c r="L195" s="617"/>
    </row>
    <row r="196" spans="2:12" ht="14.25" customHeight="1" thickTop="1" thickBot="1" x14ac:dyDescent="0.25">
      <c r="B196" s="365"/>
      <c r="C196" s="365"/>
      <c r="D196" s="694"/>
      <c r="E196" s="702" t="s">
        <v>150</v>
      </c>
      <c r="F196" s="663"/>
      <c r="G196" s="663"/>
      <c r="H196" s="664"/>
      <c r="I196" s="826"/>
      <c r="J196" s="826"/>
      <c r="K196" s="616"/>
      <c r="L196" s="617"/>
    </row>
    <row r="197" spans="2:12" ht="14.25" customHeight="1" thickTop="1" thickBot="1" x14ac:dyDescent="0.25">
      <c r="B197" s="365"/>
      <c r="C197" s="365"/>
      <c r="D197" s="698"/>
      <c r="E197" s="702" t="s">
        <v>52</v>
      </c>
      <c r="F197" s="663"/>
      <c r="G197" s="663"/>
      <c r="H197" s="664"/>
      <c r="I197" s="826"/>
      <c r="J197" s="826"/>
      <c r="K197" s="616"/>
      <c r="L197" s="617"/>
    </row>
    <row r="198" spans="2:12" ht="14.25" customHeight="1" thickTop="1" thickBot="1" x14ac:dyDescent="0.25">
      <c r="B198" s="365"/>
      <c r="C198" s="365"/>
      <c r="D198" s="698"/>
      <c r="E198" s="704" t="s">
        <v>110</v>
      </c>
      <c r="F198" s="663"/>
      <c r="G198" s="663"/>
      <c r="H198" s="664"/>
      <c r="I198" s="826"/>
      <c r="J198" s="826"/>
      <c r="K198" s="616"/>
      <c r="L198" s="617"/>
    </row>
    <row r="199" spans="2:12" ht="14.25" customHeight="1" thickTop="1" thickBot="1" x14ac:dyDescent="0.25">
      <c r="B199" s="365"/>
      <c r="C199" s="365"/>
      <c r="D199" s="698"/>
      <c r="E199" s="702" t="s">
        <v>75</v>
      </c>
      <c r="F199" s="663"/>
      <c r="G199" s="663"/>
      <c r="H199" s="664"/>
      <c r="I199" s="826"/>
      <c r="J199" s="826"/>
      <c r="K199" s="616"/>
      <c r="L199" s="617"/>
    </row>
    <row r="200" spans="2:12" ht="14.25" customHeight="1" thickTop="1" thickBot="1" x14ac:dyDescent="0.25">
      <c r="B200" s="365"/>
      <c r="C200" s="365"/>
      <c r="D200" s="698"/>
      <c r="E200" s="702" t="s">
        <v>111</v>
      </c>
      <c r="F200" s="663"/>
      <c r="G200" s="663"/>
      <c r="H200" s="664"/>
      <c r="I200" s="826"/>
      <c r="J200" s="826"/>
      <c r="K200" s="616"/>
      <c r="L200" s="617"/>
    </row>
    <row r="201" spans="2:12" ht="14.25" customHeight="1" thickTop="1" thickBot="1" x14ac:dyDescent="0.25">
      <c r="B201" s="365"/>
      <c r="C201" s="365"/>
      <c r="D201" s="698"/>
      <c r="E201" s="702" t="s">
        <v>151</v>
      </c>
      <c r="F201" s="663"/>
      <c r="G201" s="663"/>
      <c r="H201" s="664"/>
      <c r="I201" s="826"/>
      <c r="J201" s="826"/>
      <c r="K201" s="616"/>
      <c r="L201" s="617"/>
    </row>
    <row r="202" spans="2:12" ht="14.25" customHeight="1" thickTop="1" thickBot="1" x14ac:dyDescent="0.25">
      <c r="B202" s="365"/>
      <c r="C202" s="365"/>
      <c r="D202" s="698"/>
      <c r="E202" s="702" t="s">
        <v>152</v>
      </c>
      <c r="F202" s="663"/>
      <c r="G202" s="663"/>
      <c r="H202" s="664"/>
      <c r="I202" s="826"/>
      <c r="J202" s="826"/>
      <c r="K202" s="616"/>
      <c r="L202" s="617"/>
    </row>
    <row r="203" spans="2:12" ht="14.25" customHeight="1" thickTop="1" thickBot="1" x14ac:dyDescent="0.25">
      <c r="B203" s="365"/>
      <c r="C203" s="365"/>
      <c r="D203" s="698"/>
      <c r="E203" s="702" t="s">
        <v>153</v>
      </c>
      <c r="F203" s="663"/>
      <c r="G203" s="663"/>
      <c r="H203" s="664"/>
      <c r="I203" s="826"/>
      <c r="J203" s="826"/>
      <c r="K203" s="616"/>
      <c r="L203" s="617"/>
    </row>
    <row r="204" spans="2:12" ht="14.25" customHeight="1" thickTop="1" thickBot="1" x14ac:dyDescent="0.25">
      <c r="B204" s="365"/>
      <c r="C204" s="365"/>
      <c r="D204" s="698"/>
      <c r="E204" s="702" t="s">
        <v>154</v>
      </c>
      <c r="F204" s="663"/>
      <c r="G204" s="663"/>
      <c r="H204" s="664"/>
      <c r="I204" s="826"/>
      <c r="J204" s="826"/>
      <c r="K204" s="616"/>
      <c r="L204" s="617"/>
    </row>
    <row r="205" spans="2:12" ht="14.25" customHeight="1" thickTop="1" thickBot="1" x14ac:dyDescent="0.25">
      <c r="B205" s="365"/>
      <c r="C205" s="365"/>
      <c r="D205" s="698"/>
      <c r="E205" s="703" t="s">
        <v>108</v>
      </c>
      <c r="F205" s="663"/>
      <c r="G205" s="663"/>
      <c r="H205" s="664"/>
      <c r="I205" s="826"/>
      <c r="J205" s="826"/>
      <c r="K205" s="616"/>
      <c r="L205" s="617"/>
    </row>
    <row r="206" spans="2:12" ht="14.25" customHeight="1" thickTop="1" thickBot="1" x14ac:dyDescent="0.25">
      <c r="B206" s="365"/>
      <c r="C206" s="365"/>
      <c r="D206" s="694"/>
      <c r="E206" s="678" t="s">
        <v>105</v>
      </c>
      <c r="F206" s="660"/>
      <c r="G206" s="660"/>
      <c r="H206" s="660"/>
      <c r="I206" s="826">
        <v>7</v>
      </c>
      <c r="J206" s="826"/>
      <c r="K206" s="616"/>
      <c r="L206" s="617"/>
    </row>
    <row r="207" spans="2:12" ht="14.25" customHeight="1" thickTop="1" thickBot="1" x14ac:dyDescent="0.25">
      <c r="B207" s="365"/>
      <c r="C207" s="365"/>
      <c r="D207" s="68"/>
      <c r="E207" s="702" t="s">
        <v>104</v>
      </c>
      <c r="F207" s="663"/>
      <c r="G207" s="663"/>
      <c r="H207" s="664"/>
      <c r="I207" s="826"/>
      <c r="J207" s="826"/>
      <c r="K207" s="616"/>
      <c r="L207" s="617"/>
    </row>
    <row r="208" spans="2:12" ht="14.25" customHeight="1" thickTop="1" thickBot="1" x14ac:dyDescent="0.25">
      <c r="B208" s="365"/>
      <c r="C208" s="365"/>
      <c r="D208" s="698"/>
      <c r="E208" s="678" t="s">
        <v>96</v>
      </c>
      <c r="F208" s="663"/>
      <c r="G208" s="663"/>
      <c r="H208" s="664"/>
      <c r="I208" s="845"/>
      <c r="J208" s="845"/>
      <c r="K208" s="616"/>
      <c r="L208" s="617"/>
    </row>
    <row r="209" spans="2:12" ht="14.25" customHeight="1" thickTop="1" thickBot="1" x14ac:dyDescent="0.25">
      <c r="B209" s="365"/>
      <c r="C209" s="365"/>
      <c r="D209" s="698"/>
      <c r="E209" s="702" t="s">
        <v>155</v>
      </c>
      <c r="F209" s="663"/>
      <c r="G209" s="663"/>
      <c r="H209" s="664"/>
      <c r="I209" s="845"/>
      <c r="J209" s="845"/>
      <c r="K209" s="616"/>
      <c r="L209" s="617"/>
    </row>
    <row r="210" spans="2:12" ht="14.25" customHeight="1" thickTop="1" thickBot="1" x14ac:dyDescent="0.25">
      <c r="B210" s="365"/>
      <c r="C210" s="365"/>
      <c r="D210" s="706"/>
      <c r="E210" s="216" t="s">
        <v>50</v>
      </c>
      <c r="F210" s="663"/>
      <c r="G210" s="663"/>
      <c r="H210" s="664"/>
      <c r="I210" s="845">
        <v>4</v>
      </c>
      <c r="J210" s="845"/>
      <c r="K210" s="616"/>
      <c r="L210" s="617"/>
    </row>
    <row r="211" spans="2:12" ht="16.5" thickTop="1" thickBot="1" x14ac:dyDescent="0.25">
      <c r="B211" s="365"/>
      <c r="C211" s="365"/>
      <c r="D211" s="75" t="s">
        <v>157</v>
      </c>
      <c r="E211" s="220"/>
      <c r="F211" s="171"/>
      <c r="G211" s="171"/>
      <c r="H211" s="172"/>
      <c r="I211" s="769">
        <f>SUM(I212:J214)</f>
        <v>26</v>
      </c>
      <c r="J211" s="770"/>
      <c r="K211" s="616"/>
      <c r="L211" s="617"/>
    </row>
    <row r="212" spans="2:12" ht="14.25" thickTop="1" thickBot="1" x14ac:dyDescent="0.25">
      <c r="B212" s="365"/>
      <c r="C212" s="365"/>
      <c r="D212" s="707"/>
      <c r="E212" s="688" t="s">
        <v>115</v>
      </c>
      <c r="F212" s="663"/>
      <c r="G212" s="663"/>
      <c r="H212" s="664"/>
      <c r="I212" s="845">
        <v>10</v>
      </c>
      <c r="J212" s="845"/>
      <c r="K212" s="616"/>
      <c r="L212" s="617"/>
    </row>
    <row r="213" spans="2:12" ht="14.25" thickTop="1" thickBot="1" x14ac:dyDescent="0.25">
      <c r="B213" s="365"/>
      <c r="C213" s="365"/>
      <c r="D213" s="708"/>
      <c r="E213" s="688" t="s">
        <v>158</v>
      </c>
      <c r="F213" s="663"/>
      <c r="G213" s="663"/>
      <c r="H213" s="664"/>
      <c r="I213" s="845"/>
      <c r="J213" s="845"/>
      <c r="K213" s="616"/>
      <c r="L213" s="617"/>
    </row>
    <row r="214" spans="2:12" ht="14.25" thickTop="1" thickBot="1" x14ac:dyDescent="0.25">
      <c r="B214" s="365"/>
      <c r="C214" s="365"/>
      <c r="D214" s="708"/>
      <c r="E214" s="688" t="s">
        <v>159</v>
      </c>
      <c r="F214" s="668"/>
      <c r="G214" s="668"/>
      <c r="H214" s="669"/>
      <c r="I214" s="846">
        <v>16</v>
      </c>
      <c r="J214" s="847"/>
      <c r="K214" s="616"/>
      <c r="L214" s="617"/>
    </row>
    <row r="215" spans="2:12" ht="16.5" thickTop="1" thickBot="1" x14ac:dyDescent="0.3">
      <c r="B215" s="365"/>
      <c r="C215" s="365"/>
      <c r="D215" s="633"/>
      <c r="E215" s="224" t="s">
        <v>116</v>
      </c>
      <c r="F215" s="709"/>
      <c r="G215" s="709"/>
      <c r="H215" s="710"/>
      <c r="I215" s="815">
        <f>(I216+I217)</f>
        <v>0</v>
      </c>
      <c r="J215" s="815"/>
      <c r="K215" s="616"/>
      <c r="L215" s="617"/>
    </row>
    <row r="216" spans="2:12" ht="14.25" thickTop="1" thickBot="1" x14ac:dyDescent="0.25">
      <c r="B216" s="365"/>
      <c r="C216" s="365"/>
      <c r="D216" s="708"/>
      <c r="E216" s="711" t="s">
        <v>175</v>
      </c>
      <c r="F216" s="663"/>
      <c r="G216" s="663"/>
      <c r="H216" s="664"/>
      <c r="I216" s="845"/>
      <c r="J216" s="845"/>
      <c r="K216" s="616"/>
      <c r="L216" s="617"/>
    </row>
    <row r="217" spans="2:12" ht="14.25" thickTop="1" thickBot="1" x14ac:dyDescent="0.25">
      <c r="B217"/>
      <c r="C217" s="365"/>
      <c r="D217" s="28"/>
      <c r="E217" s="712" t="s">
        <v>176</v>
      </c>
      <c r="F217" s="713"/>
      <c r="G217" s="713"/>
      <c r="H217" s="714"/>
      <c r="I217" s="851"/>
      <c r="J217" s="851"/>
      <c r="K217" s="616"/>
      <c r="L217" s="617"/>
    </row>
    <row r="218" spans="2:12" ht="15.75" thickTop="1" thickBot="1" x14ac:dyDescent="0.25">
      <c r="B218" s="365"/>
      <c r="C218" s="365"/>
      <c r="D218" s="708"/>
      <c r="E218" s="223" t="s">
        <v>120</v>
      </c>
      <c r="F218" s="217"/>
      <c r="G218" s="217"/>
      <c r="H218" s="218"/>
      <c r="I218" s="815">
        <f>(I219+I220+I221+I222)</f>
        <v>0</v>
      </c>
      <c r="J218" s="815"/>
      <c r="K218" s="616"/>
      <c r="L218" s="617"/>
    </row>
    <row r="219" spans="2:12" ht="14.25" thickTop="1" thickBot="1" x14ac:dyDescent="0.25">
      <c r="B219" s="365"/>
      <c r="C219" s="365"/>
      <c r="D219" s="708"/>
      <c r="E219" s="716" t="s">
        <v>160</v>
      </c>
      <c r="F219" s="684"/>
      <c r="G219" s="684"/>
      <c r="H219" s="717"/>
      <c r="I219" s="852"/>
      <c r="J219" s="853"/>
      <c r="K219" s="616"/>
      <c r="L219" s="617"/>
    </row>
    <row r="220" spans="2:12" ht="14.25" thickTop="1" thickBot="1" x14ac:dyDescent="0.25">
      <c r="B220" s="365"/>
      <c r="C220" s="365"/>
      <c r="D220" s="708"/>
      <c r="E220" s="716" t="s">
        <v>118</v>
      </c>
      <c r="F220" s="684"/>
      <c r="G220" s="684"/>
      <c r="H220" s="717"/>
      <c r="I220" s="846"/>
      <c r="J220" s="847"/>
      <c r="K220" s="616"/>
      <c r="L220" s="617"/>
    </row>
    <row r="221" spans="2:12" ht="14.25" thickTop="1" thickBot="1" x14ac:dyDescent="0.25">
      <c r="B221" s="365"/>
      <c r="C221" s="365"/>
      <c r="D221" s="708"/>
      <c r="E221" s="716" t="s">
        <v>119</v>
      </c>
      <c r="F221" s="684"/>
      <c r="G221" s="684"/>
      <c r="H221" s="717"/>
      <c r="I221" s="846"/>
      <c r="J221" s="847"/>
      <c r="K221" s="616"/>
      <c r="L221" s="617"/>
    </row>
    <row r="222" spans="2:12" ht="14.25" thickTop="1" thickBot="1" x14ac:dyDescent="0.25">
      <c r="B222" s="365"/>
      <c r="C222" s="365"/>
      <c r="D222" s="708"/>
      <c r="E222" s="704" t="s">
        <v>161</v>
      </c>
      <c r="F222" s="663"/>
      <c r="G222" s="663"/>
      <c r="H222" s="664"/>
      <c r="I222" s="846"/>
      <c r="J222" s="847"/>
      <c r="K222" s="616"/>
      <c r="L222" s="617"/>
    </row>
    <row r="223" spans="2:12" ht="16.5" thickTop="1" thickBot="1" x14ac:dyDescent="0.25">
      <c r="B223" s="365"/>
      <c r="C223" s="365"/>
      <c r="D223" s="221" t="s">
        <v>162</v>
      </c>
      <c r="E223" s="220"/>
      <c r="F223" s="220"/>
      <c r="G223" s="220"/>
      <c r="H223" s="222"/>
      <c r="I223" s="769">
        <f>(I224+I225+I226)</f>
        <v>9</v>
      </c>
      <c r="J223" s="770"/>
      <c r="K223" s="616"/>
      <c r="L223" s="617"/>
    </row>
    <row r="224" spans="2:12" ht="14.25" thickTop="1" thickBot="1" x14ac:dyDescent="0.25">
      <c r="B224" s="365"/>
      <c r="C224" s="365"/>
      <c r="D224" s="708"/>
      <c r="E224" s="718" t="s">
        <v>10</v>
      </c>
      <c r="F224" s="660"/>
      <c r="G224" s="660"/>
      <c r="H224" s="660"/>
      <c r="I224" s="851">
        <v>2</v>
      </c>
      <c r="J224" s="851"/>
      <c r="K224" s="616"/>
      <c r="L224" s="617"/>
    </row>
    <row r="225" spans="2:13" ht="14.25" thickTop="1" thickBot="1" x14ac:dyDescent="0.25">
      <c r="B225" s="365"/>
      <c r="C225" s="365"/>
      <c r="D225" s="708"/>
      <c r="E225" s="688" t="s">
        <v>163</v>
      </c>
      <c r="F225" s="663"/>
      <c r="G225" s="663"/>
      <c r="H225" s="664"/>
      <c r="I225" s="845"/>
      <c r="J225" s="845"/>
      <c r="K225" s="616"/>
      <c r="L225" s="617"/>
    </row>
    <row r="226" spans="2:13" ht="14.25" thickTop="1" thickBot="1" x14ac:dyDescent="0.25">
      <c r="B226" s="365"/>
      <c r="C226" s="365"/>
      <c r="D226" s="708"/>
      <c r="E226" s="719" t="s">
        <v>164</v>
      </c>
      <c r="F226" s="668"/>
      <c r="G226" s="668"/>
      <c r="H226" s="669"/>
      <c r="I226" s="845">
        <v>7</v>
      </c>
      <c r="J226" s="845"/>
      <c r="K226" s="616"/>
      <c r="L226" s="617"/>
    </row>
    <row r="227" spans="2:13" ht="16.5" thickTop="1" thickBot="1" x14ac:dyDescent="0.25">
      <c r="B227" s="365"/>
      <c r="C227" s="365"/>
      <c r="D227" s="221" t="s">
        <v>165</v>
      </c>
      <c r="E227" s="220"/>
      <c r="F227" s="220"/>
      <c r="G227" s="220"/>
      <c r="H227" s="222"/>
      <c r="I227" s="769">
        <f>(I228+I229+I230+I231)</f>
        <v>0</v>
      </c>
      <c r="J227" s="770"/>
      <c r="K227" s="616"/>
      <c r="L227" s="617"/>
      <c r="M227" s="720"/>
    </row>
    <row r="228" spans="2:13" ht="14.25" thickTop="1" thickBot="1" x14ac:dyDescent="0.25">
      <c r="B228" s="365"/>
      <c r="C228" s="365"/>
      <c r="D228" s="707"/>
      <c r="E228" s="688" t="s">
        <v>10</v>
      </c>
      <c r="F228" s="663"/>
      <c r="G228" s="663"/>
      <c r="H228" s="664"/>
      <c r="I228" s="846"/>
      <c r="J228" s="847"/>
      <c r="K228" s="616"/>
      <c r="L228" s="617"/>
    </row>
    <row r="229" spans="2:13" ht="14.25" thickTop="1" thickBot="1" x14ac:dyDescent="0.25">
      <c r="B229" s="365"/>
      <c r="C229" s="365"/>
      <c r="D229" s="708"/>
      <c r="E229" s="688" t="s">
        <v>163</v>
      </c>
      <c r="F229" s="663"/>
      <c r="G229" s="663"/>
      <c r="H229" s="664"/>
      <c r="I229" s="846"/>
      <c r="J229" s="847"/>
      <c r="K229" s="616"/>
      <c r="L229" s="721"/>
    </row>
    <row r="230" spans="2:13" ht="14.25" thickTop="1" thickBot="1" x14ac:dyDescent="0.25">
      <c r="B230" s="365"/>
      <c r="C230" s="365"/>
      <c r="D230" s="708"/>
      <c r="E230" s="719" t="s">
        <v>164</v>
      </c>
      <c r="F230" s="668"/>
      <c r="G230" s="668"/>
      <c r="H230" s="669"/>
      <c r="I230" s="846"/>
      <c r="J230" s="847"/>
      <c r="K230" s="616"/>
      <c r="L230" s="617"/>
    </row>
    <row r="231" spans="2:13" ht="14.25" thickTop="1" thickBot="1" x14ac:dyDescent="0.25">
      <c r="B231" s="365"/>
      <c r="C231" s="365"/>
      <c r="D231" s="708"/>
      <c r="E231" s="719" t="s">
        <v>166</v>
      </c>
      <c r="F231" s="668"/>
      <c r="G231" s="668"/>
      <c r="H231" s="669"/>
      <c r="I231" s="846"/>
      <c r="J231" s="847"/>
      <c r="K231" s="616"/>
      <c r="L231" s="617"/>
    </row>
    <row r="232" spans="2:13" ht="16.5" thickTop="1" thickBot="1" x14ac:dyDescent="0.3">
      <c r="B232" s="365"/>
      <c r="C232" s="365"/>
      <c r="D232" s="708"/>
      <c r="E232" s="848" t="s">
        <v>31</v>
      </c>
      <c r="F232" s="849"/>
      <c r="G232" s="849"/>
      <c r="H232" s="850"/>
      <c r="I232" s="815">
        <f>(I233+I234+I235+I236)</f>
        <v>0</v>
      </c>
      <c r="J232" s="815"/>
      <c r="K232" s="616"/>
      <c r="L232" s="617"/>
    </row>
    <row r="233" spans="2:13" ht="14.25" thickTop="1" thickBot="1" x14ac:dyDescent="0.25">
      <c r="B233" s="365"/>
      <c r="C233" s="365"/>
      <c r="D233" s="708"/>
      <c r="E233" s="718" t="s">
        <v>10</v>
      </c>
      <c r="F233" s="660"/>
      <c r="G233" s="660"/>
      <c r="H233" s="660"/>
      <c r="I233" s="846"/>
      <c r="J233" s="847"/>
      <c r="K233" s="616"/>
      <c r="L233" s="617"/>
    </row>
    <row r="234" spans="2:13" ht="14.25" thickTop="1" thickBot="1" x14ac:dyDescent="0.25">
      <c r="B234" s="365"/>
      <c r="C234" s="365"/>
      <c r="D234" s="708"/>
      <c r="E234" s="688" t="s">
        <v>163</v>
      </c>
      <c r="F234" s="663"/>
      <c r="G234" s="663"/>
      <c r="H234" s="664"/>
      <c r="I234" s="846"/>
      <c r="J234" s="847"/>
      <c r="K234" s="616"/>
      <c r="L234" s="617"/>
    </row>
    <row r="235" spans="2:13" ht="14.25" thickTop="1" thickBot="1" x14ac:dyDescent="0.25">
      <c r="B235" s="365"/>
      <c r="C235" s="365"/>
      <c r="D235" s="708"/>
      <c r="E235" s="719" t="s">
        <v>164</v>
      </c>
      <c r="F235" s="668"/>
      <c r="G235" s="668"/>
      <c r="H235" s="669"/>
      <c r="I235" s="846"/>
      <c r="J235" s="847"/>
      <c r="K235" s="616"/>
      <c r="L235" s="617"/>
    </row>
    <row r="236" spans="2:13" ht="14.25" thickTop="1" thickBot="1" x14ac:dyDescent="0.25">
      <c r="B236" s="365"/>
      <c r="C236" s="365"/>
      <c r="D236" s="708"/>
      <c r="E236" s="688" t="s">
        <v>44</v>
      </c>
      <c r="F236" s="668"/>
      <c r="G236" s="668"/>
      <c r="H236" s="669"/>
      <c r="I236" s="846"/>
      <c r="J236" s="847"/>
      <c r="K236" s="616"/>
      <c r="L236" s="617"/>
    </row>
    <row r="237" spans="2:13" ht="16.5" thickTop="1" thickBot="1" x14ac:dyDescent="0.25">
      <c r="B237" s="365"/>
      <c r="C237" s="722"/>
      <c r="D237" s="739" t="s">
        <v>171</v>
      </c>
      <c r="E237" s="155"/>
      <c r="F237" s="723"/>
      <c r="G237" s="681"/>
      <c r="H237" s="693"/>
      <c r="I237" s="787">
        <f>(I238+I239+I240+I241)</f>
        <v>3</v>
      </c>
      <c r="J237" s="787"/>
      <c r="K237" s="365"/>
      <c r="L237" s="617"/>
    </row>
    <row r="238" spans="2:13" ht="14.25" thickTop="1" thickBot="1" x14ac:dyDescent="0.25">
      <c r="B238" s="365"/>
      <c r="C238" s="609"/>
      <c r="D238" s="724"/>
      <c r="E238" s="725" t="s">
        <v>167</v>
      </c>
      <c r="F238" s="713"/>
      <c r="G238" s="713"/>
      <c r="H238" s="714"/>
      <c r="I238" s="845"/>
      <c r="J238" s="845"/>
      <c r="K238" s="365"/>
      <c r="L238" s="617"/>
    </row>
    <row r="239" spans="2:13" ht="12.75" customHeight="1" thickTop="1" thickBot="1" x14ac:dyDescent="0.25">
      <c r="B239" s="365"/>
      <c r="C239" s="87"/>
      <c r="D239" s="722"/>
      <c r="E239" s="713" t="s">
        <v>168</v>
      </c>
      <c r="F239" s="713"/>
      <c r="G239" s="713"/>
      <c r="H239" s="713"/>
      <c r="I239" s="851">
        <v>2</v>
      </c>
      <c r="J239" s="851"/>
      <c r="K239" s="365"/>
    </row>
    <row r="240" spans="2:13" ht="12.75" customHeight="1" thickTop="1" thickBot="1" x14ac:dyDescent="0.25">
      <c r="B240" s="365"/>
      <c r="C240" s="87"/>
      <c r="D240" s="722"/>
      <c r="E240" s="726" t="s">
        <v>169</v>
      </c>
      <c r="F240" s="713"/>
      <c r="G240" s="713"/>
      <c r="H240" s="714"/>
      <c r="I240" s="845">
        <v>1</v>
      </c>
      <c r="J240" s="845"/>
      <c r="K240" s="365"/>
    </row>
    <row r="241" spans="2:11" ht="13.5" customHeight="1" thickTop="1" thickBot="1" x14ac:dyDescent="0.25">
      <c r="B241" s="365"/>
      <c r="C241" s="87"/>
      <c r="D241" s="722"/>
      <c r="E241" s="726" t="s">
        <v>170</v>
      </c>
      <c r="F241" s="713"/>
      <c r="G241" s="713"/>
      <c r="H241" s="714"/>
      <c r="I241" s="845"/>
      <c r="J241" s="845"/>
      <c r="K241" s="365"/>
    </row>
    <row r="242" spans="2:11" ht="15" customHeight="1" thickTop="1" thickBot="1" x14ac:dyDescent="0.3">
      <c r="B242" s="365"/>
      <c r="C242" s="10"/>
      <c r="D242" s="708"/>
      <c r="E242" s="224" t="s">
        <v>40</v>
      </c>
      <c r="F242" s="709"/>
      <c r="G242" s="709"/>
      <c r="H242" s="710"/>
      <c r="I242" s="815">
        <f>I243+I244+I245</f>
        <v>0</v>
      </c>
      <c r="J242" s="815"/>
      <c r="K242" s="365"/>
    </row>
    <row r="243" spans="2:11" ht="13.5" customHeight="1" thickTop="1" thickBot="1" x14ac:dyDescent="0.25">
      <c r="B243" s="365"/>
      <c r="C243" s="365"/>
      <c r="D243" s="708"/>
      <c r="E243" s="186" t="s">
        <v>13</v>
      </c>
      <c r="F243" s="663"/>
      <c r="G243" s="663"/>
      <c r="H243" s="664"/>
      <c r="I243" s="845"/>
      <c r="J243" s="845"/>
      <c r="K243" s="365"/>
    </row>
    <row r="244" spans="2:11" ht="13.5" customHeight="1" thickTop="1" thickBot="1" x14ac:dyDescent="0.25">
      <c r="B244" s="365"/>
      <c r="C244" s="10"/>
      <c r="D244" s="708"/>
      <c r="E244" s="187" t="s">
        <v>14</v>
      </c>
      <c r="F244" s="713"/>
      <c r="G244" s="713"/>
      <c r="H244" s="714"/>
      <c r="I244" s="851"/>
      <c r="J244" s="851"/>
      <c r="K244" s="365"/>
    </row>
    <row r="245" spans="2:11" ht="15.75" customHeight="1" thickTop="1" thickBot="1" x14ac:dyDescent="0.25">
      <c r="B245" s="365"/>
      <c r="C245" s="10"/>
      <c r="D245" s="708"/>
      <c r="E245" s="727" t="s">
        <v>121</v>
      </c>
      <c r="F245" s="713"/>
      <c r="G245" s="713"/>
      <c r="H245" s="714"/>
      <c r="I245" s="845"/>
      <c r="J245" s="845"/>
      <c r="K245" s="633"/>
    </row>
    <row r="246" spans="2:11" ht="17.25" thickTop="1" thickBot="1" x14ac:dyDescent="0.25">
      <c r="B246" s="365"/>
      <c r="C246" s="190" t="s">
        <v>172</v>
      </c>
      <c r="D246" s="189"/>
      <c r="E246" s="189"/>
      <c r="F246" s="189"/>
      <c r="G246" s="191"/>
      <c r="H246" s="769" t="s">
        <v>0</v>
      </c>
      <c r="I246" s="854"/>
      <c r="J246" s="770"/>
      <c r="K246" s="365"/>
    </row>
    <row r="247" spans="2:11" ht="16.5" thickTop="1" x14ac:dyDescent="0.2">
      <c r="B247" s="365"/>
      <c r="C247" s="192"/>
      <c r="D247" s="193"/>
      <c r="E247" s="193"/>
      <c r="F247" s="193"/>
      <c r="G247" s="194"/>
      <c r="H247" s="855">
        <f>(F10+J15-F21+J77-H89)</f>
        <v>47</v>
      </c>
      <c r="I247" s="856"/>
      <c r="J247" s="857"/>
      <c r="K247" s="365"/>
    </row>
    <row r="248" spans="2:11" ht="16.5" thickBot="1" x14ac:dyDescent="0.25">
      <c r="B248" s="633"/>
      <c r="C248" s="195"/>
      <c r="D248" s="196"/>
      <c r="E248" s="196"/>
      <c r="F248" s="196"/>
      <c r="G248" s="197"/>
      <c r="H248" s="858"/>
      <c r="I248" s="859"/>
      <c r="J248" s="860"/>
      <c r="K248" s="633"/>
    </row>
    <row r="249" spans="2:11" ht="13.5" thickTop="1" x14ac:dyDescent="0.2">
      <c r="E249" s="614"/>
    </row>
    <row r="251" spans="2:11" x14ac:dyDescent="0.2">
      <c r="E251" s="728"/>
    </row>
    <row r="252" spans="2:11" x14ac:dyDescent="0.2">
      <c r="E252" s="728"/>
    </row>
    <row r="253" spans="2:11" x14ac:dyDescent="0.2">
      <c r="E253" s="728"/>
    </row>
    <row r="254" spans="2:11" x14ac:dyDescent="0.2">
      <c r="E254" s="728"/>
    </row>
    <row r="255" spans="2:11" x14ac:dyDescent="0.2">
      <c r="E255" s="728"/>
    </row>
    <row r="256" spans="2:11" x14ac:dyDescent="0.2">
      <c r="E256" s="614"/>
    </row>
    <row r="258" spans="5:5" x14ac:dyDescent="0.2">
      <c r="E258" s="614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70" zoomScaleNormal="100" zoomScaleSheetLayoutView="75" workbookViewId="0">
      <selection activeCell="B34" sqref="B34"/>
    </sheetView>
  </sheetViews>
  <sheetFormatPr baseColWidth="10" defaultRowHeight="12.75" x14ac:dyDescent="0.2"/>
  <cols>
    <col min="1" max="1" width="7.5703125" style="373" customWidth="1"/>
    <col min="2" max="2" width="18.5703125" style="373" customWidth="1"/>
    <col min="3" max="3" width="13.5703125" style="373" customWidth="1"/>
    <col min="4" max="4" width="13.85546875" style="373" customWidth="1"/>
    <col min="5" max="5" width="46.85546875" style="373" customWidth="1"/>
    <col min="6" max="6" width="9.42578125" style="373" customWidth="1"/>
    <col min="7" max="7" width="7.5703125" style="373" customWidth="1"/>
    <col min="8" max="8" width="8.5703125" style="373" customWidth="1"/>
    <col min="9" max="9" width="7.85546875" style="373" customWidth="1"/>
    <col min="10" max="10" width="9.5703125" style="373" customWidth="1"/>
    <col min="11" max="17" width="7.5703125" style="373" customWidth="1"/>
    <col min="18" max="256" width="11.42578125" style="373"/>
    <col min="257" max="257" width="7.5703125" style="373" customWidth="1"/>
    <col min="258" max="258" width="18.5703125" style="373" customWidth="1"/>
    <col min="259" max="259" width="13.5703125" style="373" customWidth="1"/>
    <col min="260" max="260" width="13.85546875" style="373" customWidth="1"/>
    <col min="261" max="261" width="46.85546875" style="373" customWidth="1"/>
    <col min="262" max="262" width="9.42578125" style="373" customWidth="1"/>
    <col min="263" max="263" width="7.5703125" style="373" customWidth="1"/>
    <col min="264" max="264" width="8.5703125" style="373" customWidth="1"/>
    <col min="265" max="265" width="7.85546875" style="373" customWidth="1"/>
    <col min="266" max="266" width="9.5703125" style="373" customWidth="1"/>
    <col min="267" max="273" width="7.5703125" style="373" customWidth="1"/>
    <col min="274" max="512" width="11.42578125" style="373"/>
    <col min="513" max="513" width="7.5703125" style="373" customWidth="1"/>
    <col min="514" max="514" width="18.5703125" style="373" customWidth="1"/>
    <col min="515" max="515" width="13.5703125" style="373" customWidth="1"/>
    <col min="516" max="516" width="13.85546875" style="373" customWidth="1"/>
    <col min="517" max="517" width="46.85546875" style="373" customWidth="1"/>
    <col min="518" max="518" width="9.42578125" style="373" customWidth="1"/>
    <col min="519" max="519" width="7.5703125" style="373" customWidth="1"/>
    <col min="520" max="520" width="8.5703125" style="373" customWidth="1"/>
    <col min="521" max="521" width="7.85546875" style="373" customWidth="1"/>
    <col min="522" max="522" width="9.5703125" style="373" customWidth="1"/>
    <col min="523" max="529" width="7.5703125" style="373" customWidth="1"/>
    <col min="530" max="768" width="11.42578125" style="373"/>
    <col min="769" max="769" width="7.5703125" style="373" customWidth="1"/>
    <col min="770" max="770" width="18.5703125" style="373" customWidth="1"/>
    <col min="771" max="771" width="13.5703125" style="373" customWidth="1"/>
    <col min="772" max="772" width="13.85546875" style="373" customWidth="1"/>
    <col min="773" max="773" width="46.85546875" style="373" customWidth="1"/>
    <col min="774" max="774" width="9.42578125" style="373" customWidth="1"/>
    <col min="775" max="775" width="7.5703125" style="373" customWidth="1"/>
    <col min="776" max="776" width="8.5703125" style="373" customWidth="1"/>
    <col min="777" max="777" width="7.85546875" style="373" customWidth="1"/>
    <col min="778" max="778" width="9.5703125" style="373" customWidth="1"/>
    <col min="779" max="785" width="7.5703125" style="373" customWidth="1"/>
    <col min="786" max="1024" width="11.42578125" style="373"/>
    <col min="1025" max="1025" width="7.5703125" style="373" customWidth="1"/>
    <col min="1026" max="1026" width="18.5703125" style="373" customWidth="1"/>
    <col min="1027" max="1027" width="13.5703125" style="373" customWidth="1"/>
    <col min="1028" max="1028" width="13.85546875" style="373" customWidth="1"/>
    <col min="1029" max="1029" width="46.85546875" style="373" customWidth="1"/>
    <col min="1030" max="1030" width="9.42578125" style="373" customWidth="1"/>
    <col min="1031" max="1031" width="7.5703125" style="373" customWidth="1"/>
    <col min="1032" max="1032" width="8.5703125" style="373" customWidth="1"/>
    <col min="1033" max="1033" width="7.85546875" style="373" customWidth="1"/>
    <col min="1034" max="1034" width="9.5703125" style="373" customWidth="1"/>
    <col min="1035" max="1041" width="7.5703125" style="373" customWidth="1"/>
    <col min="1042" max="1280" width="11.42578125" style="373"/>
    <col min="1281" max="1281" width="7.5703125" style="373" customWidth="1"/>
    <col min="1282" max="1282" width="18.5703125" style="373" customWidth="1"/>
    <col min="1283" max="1283" width="13.5703125" style="373" customWidth="1"/>
    <col min="1284" max="1284" width="13.85546875" style="373" customWidth="1"/>
    <col min="1285" max="1285" width="46.85546875" style="373" customWidth="1"/>
    <col min="1286" max="1286" width="9.42578125" style="373" customWidth="1"/>
    <col min="1287" max="1287" width="7.5703125" style="373" customWidth="1"/>
    <col min="1288" max="1288" width="8.5703125" style="373" customWidth="1"/>
    <col min="1289" max="1289" width="7.85546875" style="373" customWidth="1"/>
    <col min="1290" max="1290" width="9.5703125" style="373" customWidth="1"/>
    <col min="1291" max="1297" width="7.5703125" style="373" customWidth="1"/>
    <col min="1298" max="1536" width="11.42578125" style="373"/>
    <col min="1537" max="1537" width="7.5703125" style="373" customWidth="1"/>
    <col min="1538" max="1538" width="18.5703125" style="373" customWidth="1"/>
    <col min="1539" max="1539" width="13.5703125" style="373" customWidth="1"/>
    <col min="1540" max="1540" width="13.85546875" style="373" customWidth="1"/>
    <col min="1541" max="1541" width="46.85546875" style="373" customWidth="1"/>
    <col min="1542" max="1542" width="9.42578125" style="373" customWidth="1"/>
    <col min="1543" max="1543" width="7.5703125" style="373" customWidth="1"/>
    <col min="1544" max="1544" width="8.5703125" style="373" customWidth="1"/>
    <col min="1545" max="1545" width="7.85546875" style="373" customWidth="1"/>
    <col min="1546" max="1546" width="9.5703125" style="373" customWidth="1"/>
    <col min="1547" max="1553" width="7.5703125" style="373" customWidth="1"/>
    <col min="1554" max="1792" width="11.42578125" style="373"/>
    <col min="1793" max="1793" width="7.5703125" style="373" customWidth="1"/>
    <col min="1794" max="1794" width="18.5703125" style="373" customWidth="1"/>
    <col min="1795" max="1795" width="13.5703125" style="373" customWidth="1"/>
    <col min="1796" max="1796" width="13.85546875" style="373" customWidth="1"/>
    <col min="1797" max="1797" width="46.85546875" style="373" customWidth="1"/>
    <col min="1798" max="1798" width="9.42578125" style="373" customWidth="1"/>
    <col min="1799" max="1799" width="7.5703125" style="373" customWidth="1"/>
    <col min="1800" max="1800" width="8.5703125" style="373" customWidth="1"/>
    <col min="1801" max="1801" width="7.85546875" style="373" customWidth="1"/>
    <col min="1802" max="1802" width="9.5703125" style="373" customWidth="1"/>
    <col min="1803" max="1809" width="7.5703125" style="373" customWidth="1"/>
    <col min="1810" max="2048" width="11.42578125" style="373"/>
    <col min="2049" max="2049" width="7.5703125" style="373" customWidth="1"/>
    <col min="2050" max="2050" width="18.5703125" style="373" customWidth="1"/>
    <col min="2051" max="2051" width="13.5703125" style="373" customWidth="1"/>
    <col min="2052" max="2052" width="13.85546875" style="373" customWidth="1"/>
    <col min="2053" max="2053" width="46.85546875" style="373" customWidth="1"/>
    <col min="2054" max="2054" width="9.42578125" style="373" customWidth="1"/>
    <col min="2055" max="2055" width="7.5703125" style="373" customWidth="1"/>
    <col min="2056" max="2056" width="8.5703125" style="373" customWidth="1"/>
    <col min="2057" max="2057" width="7.85546875" style="373" customWidth="1"/>
    <col min="2058" max="2058" width="9.5703125" style="373" customWidth="1"/>
    <col min="2059" max="2065" width="7.5703125" style="373" customWidth="1"/>
    <col min="2066" max="2304" width="11.42578125" style="373"/>
    <col min="2305" max="2305" width="7.5703125" style="373" customWidth="1"/>
    <col min="2306" max="2306" width="18.5703125" style="373" customWidth="1"/>
    <col min="2307" max="2307" width="13.5703125" style="373" customWidth="1"/>
    <col min="2308" max="2308" width="13.85546875" style="373" customWidth="1"/>
    <col min="2309" max="2309" width="46.85546875" style="373" customWidth="1"/>
    <col min="2310" max="2310" width="9.42578125" style="373" customWidth="1"/>
    <col min="2311" max="2311" width="7.5703125" style="373" customWidth="1"/>
    <col min="2312" max="2312" width="8.5703125" style="373" customWidth="1"/>
    <col min="2313" max="2313" width="7.85546875" style="373" customWidth="1"/>
    <col min="2314" max="2314" width="9.5703125" style="373" customWidth="1"/>
    <col min="2315" max="2321" width="7.5703125" style="373" customWidth="1"/>
    <col min="2322" max="2560" width="11.42578125" style="373"/>
    <col min="2561" max="2561" width="7.5703125" style="373" customWidth="1"/>
    <col min="2562" max="2562" width="18.5703125" style="373" customWidth="1"/>
    <col min="2563" max="2563" width="13.5703125" style="373" customWidth="1"/>
    <col min="2564" max="2564" width="13.85546875" style="373" customWidth="1"/>
    <col min="2565" max="2565" width="46.85546875" style="373" customWidth="1"/>
    <col min="2566" max="2566" width="9.42578125" style="373" customWidth="1"/>
    <col min="2567" max="2567" width="7.5703125" style="373" customWidth="1"/>
    <col min="2568" max="2568" width="8.5703125" style="373" customWidth="1"/>
    <col min="2569" max="2569" width="7.85546875" style="373" customWidth="1"/>
    <col min="2570" max="2570" width="9.5703125" style="373" customWidth="1"/>
    <col min="2571" max="2577" width="7.5703125" style="373" customWidth="1"/>
    <col min="2578" max="2816" width="11.42578125" style="373"/>
    <col min="2817" max="2817" width="7.5703125" style="373" customWidth="1"/>
    <col min="2818" max="2818" width="18.5703125" style="373" customWidth="1"/>
    <col min="2819" max="2819" width="13.5703125" style="373" customWidth="1"/>
    <col min="2820" max="2820" width="13.85546875" style="373" customWidth="1"/>
    <col min="2821" max="2821" width="46.85546875" style="373" customWidth="1"/>
    <col min="2822" max="2822" width="9.42578125" style="373" customWidth="1"/>
    <col min="2823" max="2823" width="7.5703125" style="373" customWidth="1"/>
    <col min="2824" max="2824" width="8.5703125" style="373" customWidth="1"/>
    <col min="2825" max="2825" width="7.85546875" style="373" customWidth="1"/>
    <col min="2826" max="2826" width="9.5703125" style="373" customWidth="1"/>
    <col min="2827" max="2833" width="7.5703125" style="373" customWidth="1"/>
    <col min="2834" max="3072" width="11.42578125" style="373"/>
    <col min="3073" max="3073" width="7.5703125" style="373" customWidth="1"/>
    <col min="3074" max="3074" width="18.5703125" style="373" customWidth="1"/>
    <col min="3075" max="3075" width="13.5703125" style="373" customWidth="1"/>
    <col min="3076" max="3076" width="13.85546875" style="373" customWidth="1"/>
    <col min="3077" max="3077" width="46.85546875" style="373" customWidth="1"/>
    <col min="3078" max="3078" width="9.42578125" style="373" customWidth="1"/>
    <col min="3079" max="3079" width="7.5703125" style="373" customWidth="1"/>
    <col min="3080" max="3080" width="8.5703125" style="373" customWidth="1"/>
    <col min="3081" max="3081" width="7.85546875" style="373" customWidth="1"/>
    <col min="3082" max="3082" width="9.5703125" style="373" customWidth="1"/>
    <col min="3083" max="3089" width="7.5703125" style="373" customWidth="1"/>
    <col min="3090" max="3328" width="11.42578125" style="373"/>
    <col min="3329" max="3329" width="7.5703125" style="373" customWidth="1"/>
    <col min="3330" max="3330" width="18.5703125" style="373" customWidth="1"/>
    <col min="3331" max="3331" width="13.5703125" style="373" customWidth="1"/>
    <col min="3332" max="3332" width="13.85546875" style="373" customWidth="1"/>
    <col min="3333" max="3333" width="46.85546875" style="373" customWidth="1"/>
    <col min="3334" max="3334" width="9.42578125" style="373" customWidth="1"/>
    <col min="3335" max="3335" width="7.5703125" style="373" customWidth="1"/>
    <col min="3336" max="3336" width="8.5703125" style="373" customWidth="1"/>
    <col min="3337" max="3337" width="7.85546875" style="373" customWidth="1"/>
    <col min="3338" max="3338" width="9.5703125" style="373" customWidth="1"/>
    <col min="3339" max="3345" width="7.5703125" style="373" customWidth="1"/>
    <col min="3346" max="3584" width="11.42578125" style="373"/>
    <col min="3585" max="3585" width="7.5703125" style="373" customWidth="1"/>
    <col min="3586" max="3586" width="18.5703125" style="373" customWidth="1"/>
    <col min="3587" max="3587" width="13.5703125" style="373" customWidth="1"/>
    <col min="3588" max="3588" width="13.85546875" style="373" customWidth="1"/>
    <col min="3589" max="3589" width="46.85546875" style="373" customWidth="1"/>
    <col min="3590" max="3590" width="9.42578125" style="373" customWidth="1"/>
    <col min="3591" max="3591" width="7.5703125" style="373" customWidth="1"/>
    <col min="3592" max="3592" width="8.5703125" style="373" customWidth="1"/>
    <col min="3593" max="3593" width="7.85546875" style="373" customWidth="1"/>
    <col min="3594" max="3594" width="9.5703125" style="373" customWidth="1"/>
    <col min="3595" max="3601" width="7.5703125" style="373" customWidth="1"/>
    <col min="3602" max="3840" width="11.42578125" style="373"/>
    <col min="3841" max="3841" width="7.5703125" style="373" customWidth="1"/>
    <col min="3842" max="3842" width="18.5703125" style="373" customWidth="1"/>
    <col min="3843" max="3843" width="13.5703125" style="373" customWidth="1"/>
    <col min="3844" max="3844" width="13.85546875" style="373" customWidth="1"/>
    <col min="3845" max="3845" width="46.85546875" style="373" customWidth="1"/>
    <col min="3846" max="3846" width="9.42578125" style="373" customWidth="1"/>
    <col min="3847" max="3847" width="7.5703125" style="373" customWidth="1"/>
    <col min="3848" max="3848" width="8.5703125" style="373" customWidth="1"/>
    <col min="3849" max="3849" width="7.85546875" style="373" customWidth="1"/>
    <col min="3850" max="3850" width="9.5703125" style="373" customWidth="1"/>
    <col min="3851" max="3857" width="7.5703125" style="373" customWidth="1"/>
    <col min="3858" max="4096" width="11.42578125" style="373"/>
    <col min="4097" max="4097" width="7.5703125" style="373" customWidth="1"/>
    <col min="4098" max="4098" width="18.5703125" style="373" customWidth="1"/>
    <col min="4099" max="4099" width="13.5703125" style="373" customWidth="1"/>
    <col min="4100" max="4100" width="13.85546875" style="373" customWidth="1"/>
    <col min="4101" max="4101" width="46.85546875" style="373" customWidth="1"/>
    <col min="4102" max="4102" width="9.42578125" style="373" customWidth="1"/>
    <col min="4103" max="4103" width="7.5703125" style="373" customWidth="1"/>
    <col min="4104" max="4104" width="8.5703125" style="373" customWidth="1"/>
    <col min="4105" max="4105" width="7.85546875" style="373" customWidth="1"/>
    <col min="4106" max="4106" width="9.5703125" style="373" customWidth="1"/>
    <col min="4107" max="4113" width="7.5703125" style="373" customWidth="1"/>
    <col min="4114" max="4352" width="11.42578125" style="373"/>
    <col min="4353" max="4353" width="7.5703125" style="373" customWidth="1"/>
    <col min="4354" max="4354" width="18.5703125" style="373" customWidth="1"/>
    <col min="4355" max="4355" width="13.5703125" style="373" customWidth="1"/>
    <col min="4356" max="4356" width="13.85546875" style="373" customWidth="1"/>
    <col min="4357" max="4357" width="46.85546875" style="373" customWidth="1"/>
    <col min="4358" max="4358" width="9.42578125" style="373" customWidth="1"/>
    <col min="4359" max="4359" width="7.5703125" style="373" customWidth="1"/>
    <col min="4360" max="4360" width="8.5703125" style="373" customWidth="1"/>
    <col min="4361" max="4361" width="7.85546875" style="373" customWidth="1"/>
    <col min="4362" max="4362" width="9.5703125" style="373" customWidth="1"/>
    <col min="4363" max="4369" width="7.5703125" style="373" customWidth="1"/>
    <col min="4370" max="4608" width="11.42578125" style="373"/>
    <col min="4609" max="4609" width="7.5703125" style="373" customWidth="1"/>
    <col min="4610" max="4610" width="18.5703125" style="373" customWidth="1"/>
    <col min="4611" max="4611" width="13.5703125" style="373" customWidth="1"/>
    <col min="4612" max="4612" width="13.85546875" style="373" customWidth="1"/>
    <col min="4613" max="4613" width="46.85546875" style="373" customWidth="1"/>
    <col min="4614" max="4614" width="9.42578125" style="373" customWidth="1"/>
    <col min="4615" max="4615" width="7.5703125" style="373" customWidth="1"/>
    <col min="4616" max="4616" width="8.5703125" style="373" customWidth="1"/>
    <col min="4617" max="4617" width="7.85546875" style="373" customWidth="1"/>
    <col min="4618" max="4618" width="9.5703125" style="373" customWidth="1"/>
    <col min="4619" max="4625" width="7.5703125" style="373" customWidth="1"/>
    <col min="4626" max="4864" width="11.42578125" style="373"/>
    <col min="4865" max="4865" width="7.5703125" style="373" customWidth="1"/>
    <col min="4866" max="4866" width="18.5703125" style="373" customWidth="1"/>
    <col min="4867" max="4867" width="13.5703125" style="373" customWidth="1"/>
    <col min="4868" max="4868" width="13.85546875" style="373" customWidth="1"/>
    <col min="4869" max="4869" width="46.85546875" style="373" customWidth="1"/>
    <col min="4870" max="4870" width="9.42578125" style="373" customWidth="1"/>
    <col min="4871" max="4871" width="7.5703125" style="373" customWidth="1"/>
    <col min="4872" max="4872" width="8.5703125" style="373" customWidth="1"/>
    <col min="4873" max="4873" width="7.85546875" style="373" customWidth="1"/>
    <col min="4874" max="4874" width="9.5703125" style="373" customWidth="1"/>
    <col min="4875" max="4881" width="7.5703125" style="373" customWidth="1"/>
    <col min="4882" max="5120" width="11.42578125" style="373"/>
    <col min="5121" max="5121" width="7.5703125" style="373" customWidth="1"/>
    <col min="5122" max="5122" width="18.5703125" style="373" customWidth="1"/>
    <col min="5123" max="5123" width="13.5703125" style="373" customWidth="1"/>
    <col min="5124" max="5124" width="13.85546875" style="373" customWidth="1"/>
    <col min="5125" max="5125" width="46.85546875" style="373" customWidth="1"/>
    <col min="5126" max="5126" width="9.42578125" style="373" customWidth="1"/>
    <col min="5127" max="5127" width="7.5703125" style="373" customWidth="1"/>
    <col min="5128" max="5128" width="8.5703125" style="373" customWidth="1"/>
    <col min="5129" max="5129" width="7.85546875" style="373" customWidth="1"/>
    <col min="5130" max="5130" width="9.5703125" style="373" customWidth="1"/>
    <col min="5131" max="5137" width="7.5703125" style="373" customWidth="1"/>
    <col min="5138" max="5376" width="11.42578125" style="373"/>
    <col min="5377" max="5377" width="7.5703125" style="373" customWidth="1"/>
    <col min="5378" max="5378" width="18.5703125" style="373" customWidth="1"/>
    <col min="5379" max="5379" width="13.5703125" style="373" customWidth="1"/>
    <col min="5380" max="5380" width="13.85546875" style="373" customWidth="1"/>
    <col min="5381" max="5381" width="46.85546875" style="373" customWidth="1"/>
    <col min="5382" max="5382" width="9.42578125" style="373" customWidth="1"/>
    <col min="5383" max="5383" width="7.5703125" style="373" customWidth="1"/>
    <col min="5384" max="5384" width="8.5703125" style="373" customWidth="1"/>
    <col min="5385" max="5385" width="7.85546875" style="373" customWidth="1"/>
    <col min="5386" max="5386" width="9.5703125" style="373" customWidth="1"/>
    <col min="5387" max="5393" width="7.5703125" style="373" customWidth="1"/>
    <col min="5394" max="5632" width="11.42578125" style="373"/>
    <col min="5633" max="5633" width="7.5703125" style="373" customWidth="1"/>
    <col min="5634" max="5634" width="18.5703125" style="373" customWidth="1"/>
    <col min="5635" max="5635" width="13.5703125" style="373" customWidth="1"/>
    <col min="5636" max="5636" width="13.85546875" style="373" customWidth="1"/>
    <col min="5637" max="5637" width="46.85546875" style="373" customWidth="1"/>
    <col min="5638" max="5638" width="9.42578125" style="373" customWidth="1"/>
    <col min="5639" max="5639" width="7.5703125" style="373" customWidth="1"/>
    <col min="5640" max="5640" width="8.5703125" style="373" customWidth="1"/>
    <col min="5641" max="5641" width="7.85546875" style="373" customWidth="1"/>
    <col min="5642" max="5642" width="9.5703125" style="373" customWidth="1"/>
    <col min="5643" max="5649" width="7.5703125" style="373" customWidth="1"/>
    <col min="5650" max="5888" width="11.42578125" style="373"/>
    <col min="5889" max="5889" width="7.5703125" style="373" customWidth="1"/>
    <col min="5890" max="5890" width="18.5703125" style="373" customWidth="1"/>
    <col min="5891" max="5891" width="13.5703125" style="373" customWidth="1"/>
    <col min="5892" max="5892" width="13.85546875" style="373" customWidth="1"/>
    <col min="5893" max="5893" width="46.85546875" style="373" customWidth="1"/>
    <col min="5894" max="5894" width="9.42578125" style="373" customWidth="1"/>
    <col min="5895" max="5895" width="7.5703125" style="373" customWidth="1"/>
    <col min="5896" max="5896" width="8.5703125" style="373" customWidth="1"/>
    <col min="5897" max="5897" width="7.85546875" style="373" customWidth="1"/>
    <col min="5898" max="5898" width="9.5703125" style="373" customWidth="1"/>
    <col min="5899" max="5905" width="7.5703125" style="373" customWidth="1"/>
    <col min="5906" max="6144" width="11.42578125" style="373"/>
    <col min="6145" max="6145" width="7.5703125" style="373" customWidth="1"/>
    <col min="6146" max="6146" width="18.5703125" style="373" customWidth="1"/>
    <col min="6147" max="6147" width="13.5703125" style="373" customWidth="1"/>
    <col min="6148" max="6148" width="13.85546875" style="373" customWidth="1"/>
    <col min="6149" max="6149" width="46.85546875" style="373" customWidth="1"/>
    <col min="6150" max="6150" width="9.42578125" style="373" customWidth="1"/>
    <col min="6151" max="6151" width="7.5703125" style="373" customWidth="1"/>
    <col min="6152" max="6152" width="8.5703125" style="373" customWidth="1"/>
    <col min="6153" max="6153" width="7.85546875" style="373" customWidth="1"/>
    <col min="6154" max="6154" width="9.5703125" style="373" customWidth="1"/>
    <col min="6155" max="6161" width="7.5703125" style="373" customWidth="1"/>
    <col min="6162" max="6400" width="11.42578125" style="373"/>
    <col min="6401" max="6401" width="7.5703125" style="373" customWidth="1"/>
    <col min="6402" max="6402" width="18.5703125" style="373" customWidth="1"/>
    <col min="6403" max="6403" width="13.5703125" style="373" customWidth="1"/>
    <col min="6404" max="6404" width="13.85546875" style="373" customWidth="1"/>
    <col min="6405" max="6405" width="46.85546875" style="373" customWidth="1"/>
    <col min="6406" max="6406" width="9.42578125" style="373" customWidth="1"/>
    <col min="6407" max="6407" width="7.5703125" style="373" customWidth="1"/>
    <col min="6408" max="6408" width="8.5703125" style="373" customWidth="1"/>
    <col min="6409" max="6409" width="7.85546875" style="373" customWidth="1"/>
    <col min="6410" max="6410" width="9.5703125" style="373" customWidth="1"/>
    <col min="6411" max="6417" width="7.5703125" style="373" customWidth="1"/>
    <col min="6418" max="6656" width="11.42578125" style="373"/>
    <col min="6657" max="6657" width="7.5703125" style="373" customWidth="1"/>
    <col min="6658" max="6658" width="18.5703125" style="373" customWidth="1"/>
    <col min="6659" max="6659" width="13.5703125" style="373" customWidth="1"/>
    <col min="6660" max="6660" width="13.85546875" style="373" customWidth="1"/>
    <col min="6661" max="6661" width="46.85546875" style="373" customWidth="1"/>
    <col min="6662" max="6662" width="9.42578125" style="373" customWidth="1"/>
    <col min="6663" max="6663" width="7.5703125" style="373" customWidth="1"/>
    <col min="6664" max="6664" width="8.5703125" style="373" customWidth="1"/>
    <col min="6665" max="6665" width="7.85546875" style="373" customWidth="1"/>
    <col min="6666" max="6666" width="9.5703125" style="373" customWidth="1"/>
    <col min="6667" max="6673" width="7.5703125" style="373" customWidth="1"/>
    <col min="6674" max="6912" width="11.42578125" style="373"/>
    <col min="6913" max="6913" width="7.5703125" style="373" customWidth="1"/>
    <col min="6914" max="6914" width="18.5703125" style="373" customWidth="1"/>
    <col min="6915" max="6915" width="13.5703125" style="373" customWidth="1"/>
    <col min="6916" max="6916" width="13.85546875" style="373" customWidth="1"/>
    <col min="6917" max="6917" width="46.85546875" style="373" customWidth="1"/>
    <col min="6918" max="6918" width="9.42578125" style="373" customWidth="1"/>
    <col min="6919" max="6919" width="7.5703125" style="373" customWidth="1"/>
    <col min="6920" max="6920" width="8.5703125" style="373" customWidth="1"/>
    <col min="6921" max="6921" width="7.85546875" style="373" customWidth="1"/>
    <col min="6922" max="6922" width="9.5703125" style="373" customWidth="1"/>
    <col min="6923" max="6929" width="7.5703125" style="373" customWidth="1"/>
    <col min="6930" max="7168" width="11.42578125" style="373"/>
    <col min="7169" max="7169" width="7.5703125" style="373" customWidth="1"/>
    <col min="7170" max="7170" width="18.5703125" style="373" customWidth="1"/>
    <col min="7171" max="7171" width="13.5703125" style="373" customWidth="1"/>
    <col min="7172" max="7172" width="13.85546875" style="373" customWidth="1"/>
    <col min="7173" max="7173" width="46.85546875" style="373" customWidth="1"/>
    <col min="7174" max="7174" width="9.42578125" style="373" customWidth="1"/>
    <col min="7175" max="7175" width="7.5703125" style="373" customWidth="1"/>
    <col min="7176" max="7176" width="8.5703125" style="373" customWidth="1"/>
    <col min="7177" max="7177" width="7.85546875" style="373" customWidth="1"/>
    <col min="7178" max="7178" width="9.5703125" style="373" customWidth="1"/>
    <col min="7179" max="7185" width="7.5703125" style="373" customWidth="1"/>
    <col min="7186" max="7424" width="11.42578125" style="373"/>
    <col min="7425" max="7425" width="7.5703125" style="373" customWidth="1"/>
    <col min="7426" max="7426" width="18.5703125" style="373" customWidth="1"/>
    <col min="7427" max="7427" width="13.5703125" style="373" customWidth="1"/>
    <col min="7428" max="7428" width="13.85546875" style="373" customWidth="1"/>
    <col min="7429" max="7429" width="46.85546875" style="373" customWidth="1"/>
    <col min="7430" max="7430" width="9.42578125" style="373" customWidth="1"/>
    <col min="7431" max="7431" width="7.5703125" style="373" customWidth="1"/>
    <col min="7432" max="7432" width="8.5703125" style="373" customWidth="1"/>
    <col min="7433" max="7433" width="7.85546875" style="373" customWidth="1"/>
    <col min="7434" max="7434" width="9.5703125" style="373" customWidth="1"/>
    <col min="7435" max="7441" width="7.5703125" style="373" customWidth="1"/>
    <col min="7442" max="7680" width="11.42578125" style="373"/>
    <col min="7681" max="7681" width="7.5703125" style="373" customWidth="1"/>
    <col min="7682" max="7682" width="18.5703125" style="373" customWidth="1"/>
    <col min="7683" max="7683" width="13.5703125" style="373" customWidth="1"/>
    <col min="7684" max="7684" width="13.85546875" style="373" customWidth="1"/>
    <col min="7685" max="7685" width="46.85546875" style="373" customWidth="1"/>
    <col min="7686" max="7686" width="9.42578125" style="373" customWidth="1"/>
    <col min="7687" max="7687" width="7.5703125" style="373" customWidth="1"/>
    <col min="7688" max="7688" width="8.5703125" style="373" customWidth="1"/>
    <col min="7689" max="7689" width="7.85546875" style="373" customWidth="1"/>
    <col min="7690" max="7690" width="9.5703125" style="373" customWidth="1"/>
    <col min="7691" max="7697" width="7.5703125" style="373" customWidth="1"/>
    <col min="7698" max="7936" width="11.42578125" style="373"/>
    <col min="7937" max="7937" width="7.5703125" style="373" customWidth="1"/>
    <col min="7938" max="7938" width="18.5703125" style="373" customWidth="1"/>
    <col min="7939" max="7939" width="13.5703125" style="373" customWidth="1"/>
    <col min="7940" max="7940" width="13.85546875" style="373" customWidth="1"/>
    <col min="7941" max="7941" width="46.85546875" style="373" customWidth="1"/>
    <col min="7942" max="7942" width="9.42578125" style="373" customWidth="1"/>
    <col min="7943" max="7943" width="7.5703125" style="373" customWidth="1"/>
    <col min="7944" max="7944" width="8.5703125" style="373" customWidth="1"/>
    <col min="7945" max="7945" width="7.85546875" style="373" customWidth="1"/>
    <col min="7946" max="7946" width="9.5703125" style="373" customWidth="1"/>
    <col min="7947" max="7953" width="7.5703125" style="373" customWidth="1"/>
    <col min="7954" max="8192" width="11.42578125" style="373"/>
    <col min="8193" max="8193" width="7.5703125" style="373" customWidth="1"/>
    <col min="8194" max="8194" width="18.5703125" style="373" customWidth="1"/>
    <col min="8195" max="8195" width="13.5703125" style="373" customWidth="1"/>
    <col min="8196" max="8196" width="13.85546875" style="373" customWidth="1"/>
    <col min="8197" max="8197" width="46.85546875" style="373" customWidth="1"/>
    <col min="8198" max="8198" width="9.42578125" style="373" customWidth="1"/>
    <col min="8199" max="8199" width="7.5703125" style="373" customWidth="1"/>
    <col min="8200" max="8200" width="8.5703125" style="373" customWidth="1"/>
    <col min="8201" max="8201" width="7.85546875" style="373" customWidth="1"/>
    <col min="8202" max="8202" width="9.5703125" style="373" customWidth="1"/>
    <col min="8203" max="8209" width="7.5703125" style="373" customWidth="1"/>
    <col min="8210" max="8448" width="11.42578125" style="373"/>
    <col min="8449" max="8449" width="7.5703125" style="373" customWidth="1"/>
    <col min="8450" max="8450" width="18.5703125" style="373" customWidth="1"/>
    <col min="8451" max="8451" width="13.5703125" style="373" customWidth="1"/>
    <col min="8452" max="8452" width="13.85546875" style="373" customWidth="1"/>
    <col min="8453" max="8453" width="46.85546875" style="373" customWidth="1"/>
    <col min="8454" max="8454" width="9.42578125" style="373" customWidth="1"/>
    <col min="8455" max="8455" width="7.5703125" style="373" customWidth="1"/>
    <col min="8456" max="8456" width="8.5703125" style="373" customWidth="1"/>
    <col min="8457" max="8457" width="7.85546875" style="373" customWidth="1"/>
    <col min="8458" max="8458" width="9.5703125" style="373" customWidth="1"/>
    <col min="8459" max="8465" width="7.5703125" style="373" customWidth="1"/>
    <col min="8466" max="8704" width="11.42578125" style="373"/>
    <col min="8705" max="8705" width="7.5703125" style="373" customWidth="1"/>
    <col min="8706" max="8706" width="18.5703125" style="373" customWidth="1"/>
    <col min="8707" max="8707" width="13.5703125" style="373" customWidth="1"/>
    <col min="8708" max="8708" width="13.85546875" style="373" customWidth="1"/>
    <col min="8709" max="8709" width="46.85546875" style="373" customWidth="1"/>
    <col min="8710" max="8710" width="9.42578125" style="373" customWidth="1"/>
    <col min="8711" max="8711" width="7.5703125" style="373" customWidth="1"/>
    <col min="8712" max="8712" width="8.5703125" style="373" customWidth="1"/>
    <col min="8713" max="8713" width="7.85546875" style="373" customWidth="1"/>
    <col min="8714" max="8714" width="9.5703125" style="373" customWidth="1"/>
    <col min="8715" max="8721" width="7.5703125" style="373" customWidth="1"/>
    <col min="8722" max="8960" width="11.42578125" style="373"/>
    <col min="8961" max="8961" width="7.5703125" style="373" customWidth="1"/>
    <col min="8962" max="8962" width="18.5703125" style="373" customWidth="1"/>
    <col min="8963" max="8963" width="13.5703125" style="373" customWidth="1"/>
    <col min="8964" max="8964" width="13.85546875" style="373" customWidth="1"/>
    <col min="8965" max="8965" width="46.85546875" style="373" customWidth="1"/>
    <col min="8966" max="8966" width="9.42578125" style="373" customWidth="1"/>
    <col min="8967" max="8967" width="7.5703125" style="373" customWidth="1"/>
    <col min="8968" max="8968" width="8.5703125" style="373" customWidth="1"/>
    <col min="8969" max="8969" width="7.85546875" style="373" customWidth="1"/>
    <col min="8970" max="8970" width="9.5703125" style="373" customWidth="1"/>
    <col min="8971" max="8977" width="7.5703125" style="373" customWidth="1"/>
    <col min="8978" max="9216" width="11.42578125" style="373"/>
    <col min="9217" max="9217" width="7.5703125" style="373" customWidth="1"/>
    <col min="9218" max="9218" width="18.5703125" style="373" customWidth="1"/>
    <col min="9219" max="9219" width="13.5703125" style="373" customWidth="1"/>
    <col min="9220" max="9220" width="13.85546875" style="373" customWidth="1"/>
    <col min="9221" max="9221" width="46.85546875" style="373" customWidth="1"/>
    <col min="9222" max="9222" width="9.42578125" style="373" customWidth="1"/>
    <col min="9223" max="9223" width="7.5703125" style="373" customWidth="1"/>
    <col min="9224" max="9224" width="8.5703125" style="373" customWidth="1"/>
    <col min="9225" max="9225" width="7.85546875" style="373" customWidth="1"/>
    <col min="9226" max="9226" width="9.5703125" style="373" customWidth="1"/>
    <col min="9227" max="9233" width="7.5703125" style="373" customWidth="1"/>
    <col min="9234" max="9472" width="11.42578125" style="373"/>
    <col min="9473" max="9473" width="7.5703125" style="373" customWidth="1"/>
    <col min="9474" max="9474" width="18.5703125" style="373" customWidth="1"/>
    <col min="9475" max="9475" width="13.5703125" style="373" customWidth="1"/>
    <col min="9476" max="9476" width="13.85546875" style="373" customWidth="1"/>
    <col min="9477" max="9477" width="46.85546875" style="373" customWidth="1"/>
    <col min="9478" max="9478" width="9.42578125" style="373" customWidth="1"/>
    <col min="9479" max="9479" width="7.5703125" style="373" customWidth="1"/>
    <col min="9480" max="9480" width="8.5703125" style="373" customWidth="1"/>
    <col min="9481" max="9481" width="7.85546875" style="373" customWidth="1"/>
    <col min="9482" max="9482" width="9.5703125" style="373" customWidth="1"/>
    <col min="9483" max="9489" width="7.5703125" style="373" customWidth="1"/>
    <col min="9490" max="9728" width="11.42578125" style="373"/>
    <col min="9729" max="9729" width="7.5703125" style="373" customWidth="1"/>
    <col min="9730" max="9730" width="18.5703125" style="373" customWidth="1"/>
    <col min="9731" max="9731" width="13.5703125" style="373" customWidth="1"/>
    <col min="9732" max="9732" width="13.85546875" style="373" customWidth="1"/>
    <col min="9733" max="9733" width="46.85546875" style="373" customWidth="1"/>
    <col min="9734" max="9734" width="9.42578125" style="373" customWidth="1"/>
    <col min="9735" max="9735" width="7.5703125" style="373" customWidth="1"/>
    <col min="9736" max="9736" width="8.5703125" style="373" customWidth="1"/>
    <col min="9737" max="9737" width="7.85546875" style="373" customWidth="1"/>
    <col min="9738" max="9738" width="9.5703125" style="373" customWidth="1"/>
    <col min="9739" max="9745" width="7.5703125" style="373" customWidth="1"/>
    <col min="9746" max="9984" width="11.42578125" style="373"/>
    <col min="9985" max="9985" width="7.5703125" style="373" customWidth="1"/>
    <col min="9986" max="9986" width="18.5703125" style="373" customWidth="1"/>
    <col min="9987" max="9987" width="13.5703125" style="373" customWidth="1"/>
    <col min="9988" max="9988" width="13.85546875" style="373" customWidth="1"/>
    <col min="9989" max="9989" width="46.85546875" style="373" customWidth="1"/>
    <col min="9990" max="9990" width="9.42578125" style="373" customWidth="1"/>
    <col min="9991" max="9991" width="7.5703125" style="373" customWidth="1"/>
    <col min="9992" max="9992" width="8.5703125" style="373" customWidth="1"/>
    <col min="9993" max="9993" width="7.85546875" style="373" customWidth="1"/>
    <col min="9994" max="9994" width="9.5703125" style="373" customWidth="1"/>
    <col min="9995" max="10001" width="7.5703125" style="373" customWidth="1"/>
    <col min="10002" max="10240" width="11.42578125" style="373"/>
    <col min="10241" max="10241" width="7.5703125" style="373" customWidth="1"/>
    <col min="10242" max="10242" width="18.5703125" style="373" customWidth="1"/>
    <col min="10243" max="10243" width="13.5703125" style="373" customWidth="1"/>
    <col min="10244" max="10244" width="13.85546875" style="373" customWidth="1"/>
    <col min="10245" max="10245" width="46.85546875" style="373" customWidth="1"/>
    <col min="10246" max="10246" width="9.42578125" style="373" customWidth="1"/>
    <col min="10247" max="10247" width="7.5703125" style="373" customWidth="1"/>
    <col min="10248" max="10248" width="8.5703125" style="373" customWidth="1"/>
    <col min="10249" max="10249" width="7.85546875" style="373" customWidth="1"/>
    <col min="10250" max="10250" width="9.5703125" style="373" customWidth="1"/>
    <col min="10251" max="10257" width="7.5703125" style="373" customWidth="1"/>
    <col min="10258" max="10496" width="11.42578125" style="373"/>
    <col min="10497" max="10497" width="7.5703125" style="373" customWidth="1"/>
    <col min="10498" max="10498" width="18.5703125" style="373" customWidth="1"/>
    <col min="10499" max="10499" width="13.5703125" style="373" customWidth="1"/>
    <col min="10500" max="10500" width="13.85546875" style="373" customWidth="1"/>
    <col min="10501" max="10501" width="46.85546875" style="373" customWidth="1"/>
    <col min="10502" max="10502" width="9.42578125" style="373" customWidth="1"/>
    <col min="10503" max="10503" width="7.5703125" style="373" customWidth="1"/>
    <col min="10504" max="10504" width="8.5703125" style="373" customWidth="1"/>
    <col min="10505" max="10505" width="7.85546875" style="373" customWidth="1"/>
    <col min="10506" max="10506" width="9.5703125" style="373" customWidth="1"/>
    <col min="10507" max="10513" width="7.5703125" style="373" customWidth="1"/>
    <col min="10514" max="10752" width="11.42578125" style="373"/>
    <col min="10753" max="10753" width="7.5703125" style="373" customWidth="1"/>
    <col min="10754" max="10754" width="18.5703125" style="373" customWidth="1"/>
    <col min="10755" max="10755" width="13.5703125" style="373" customWidth="1"/>
    <col min="10756" max="10756" width="13.85546875" style="373" customWidth="1"/>
    <col min="10757" max="10757" width="46.85546875" style="373" customWidth="1"/>
    <col min="10758" max="10758" width="9.42578125" style="373" customWidth="1"/>
    <col min="10759" max="10759" width="7.5703125" style="373" customWidth="1"/>
    <col min="10760" max="10760" width="8.5703125" style="373" customWidth="1"/>
    <col min="10761" max="10761" width="7.85546875" style="373" customWidth="1"/>
    <col min="10762" max="10762" width="9.5703125" style="373" customWidth="1"/>
    <col min="10763" max="10769" width="7.5703125" style="373" customWidth="1"/>
    <col min="10770" max="11008" width="11.42578125" style="373"/>
    <col min="11009" max="11009" width="7.5703125" style="373" customWidth="1"/>
    <col min="11010" max="11010" width="18.5703125" style="373" customWidth="1"/>
    <col min="11011" max="11011" width="13.5703125" style="373" customWidth="1"/>
    <col min="11012" max="11012" width="13.85546875" style="373" customWidth="1"/>
    <col min="11013" max="11013" width="46.85546875" style="373" customWidth="1"/>
    <col min="11014" max="11014" width="9.42578125" style="373" customWidth="1"/>
    <col min="11015" max="11015" width="7.5703125" style="373" customWidth="1"/>
    <col min="11016" max="11016" width="8.5703125" style="373" customWidth="1"/>
    <col min="11017" max="11017" width="7.85546875" style="373" customWidth="1"/>
    <col min="11018" max="11018" width="9.5703125" style="373" customWidth="1"/>
    <col min="11019" max="11025" width="7.5703125" style="373" customWidth="1"/>
    <col min="11026" max="11264" width="11.42578125" style="373"/>
    <col min="11265" max="11265" width="7.5703125" style="373" customWidth="1"/>
    <col min="11266" max="11266" width="18.5703125" style="373" customWidth="1"/>
    <col min="11267" max="11267" width="13.5703125" style="373" customWidth="1"/>
    <col min="11268" max="11268" width="13.85546875" style="373" customWidth="1"/>
    <col min="11269" max="11269" width="46.85546875" style="373" customWidth="1"/>
    <col min="11270" max="11270" width="9.42578125" style="373" customWidth="1"/>
    <col min="11271" max="11271" width="7.5703125" style="373" customWidth="1"/>
    <col min="11272" max="11272" width="8.5703125" style="373" customWidth="1"/>
    <col min="11273" max="11273" width="7.85546875" style="373" customWidth="1"/>
    <col min="11274" max="11274" width="9.5703125" style="373" customWidth="1"/>
    <col min="11275" max="11281" width="7.5703125" style="373" customWidth="1"/>
    <col min="11282" max="11520" width="11.42578125" style="373"/>
    <col min="11521" max="11521" width="7.5703125" style="373" customWidth="1"/>
    <col min="11522" max="11522" width="18.5703125" style="373" customWidth="1"/>
    <col min="11523" max="11523" width="13.5703125" style="373" customWidth="1"/>
    <col min="11524" max="11524" width="13.85546875" style="373" customWidth="1"/>
    <col min="11525" max="11525" width="46.85546875" style="373" customWidth="1"/>
    <col min="11526" max="11526" width="9.42578125" style="373" customWidth="1"/>
    <col min="11527" max="11527" width="7.5703125" style="373" customWidth="1"/>
    <col min="11528" max="11528" width="8.5703125" style="373" customWidth="1"/>
    <col min="11529" max="11529" width="7.85546875" style="373" customWidth="1"/>
    <col min="11530" max="11530" width="9.5703125" style="373" customWidth="1"/>
    <col min="11531" max="11537" width="7.5703125" style="373" customWidth="1"/>
    <col min="11538" max="11776" width="11.42578125" style="373"/>
    <col min="11777" max="11777" width="7.5703125" style="373" customWidth="1"/>
    <col min="11778" max="11778" width="18.5703125" style="373" customWidth="1"/>
    <col min="11779" max="11779" width="13.5703125" style="373" customWidth="1"/>
    <col min="11780" max="11780" width="13.85546875" style="373" customWidth="1"/>
    <col min="11781" max="11781" width="46.85546875" style="373" customWidth="1"/>
    <col min="11782" max="11782" width="9.42578125" style="373" customWidth="1"/>
    <col min="11783" max="11783" width="7.5703125" style="373" customWidth="1"/>
    <col min="11784" max="11784" width="8.5703125" style="373" customWidth="1"/>
    <col min="11785" max="11785" width="7.85546875" style="373" customWidth="1"/>
    <col min="11786" max="11786" width="9.5703125" style="373" customWidth="1"/>
    <col min="11787" max="11793" width="7.5703125" style="373" customWidth="1"/>
    <col min="11794" max="12032" width="11.42578125" style="373"/>
    <col min="12033" max="12033" width="7.5703125" style="373" customWidth="1"/>
    <col min="12034" max="12034" width="18.5703125" style="373" customWidth="1"/>
    <col min="12035" max="12035" width="13.5703125" style="373" customWidth="1"/>
    <col min="12036" max="12036" width="13.85546875" style="373" customWidth="1"/>
    <col min="12037" max="12037" width="46.85546875" style="373" customWidth="1"/>
    <col min="12038" max="12038" width="9.42578125" style="373" customWidth="1"/>
    <col min="12039" max="12039" width="7.5703125" style="373" customWidth="1"/>
    <col min="12040" max="12040" width="8.5703125" style="373" customWidth="1"/>
    <col min="12041" max="12041" width="7.85546875" style="373" customWidth="1"/>
    <col min="12042" max="12042" width="9.5703125" style="373" customWidth="1"/>
    <col min="12043" max="12049" width="7.5703125" style="373" customWidth="1"/>
    <col min="12050" max="12288" width="11.42578125" style="373"/>
    <col min="12289" max="12289" width="7.5703125" style="373" customWidth="1"/>
    <col min="12290" max="12290" width="18.5703125" style="373" customWidth="1"/>
    <col min="12291" max="12291" width="13.5703125" style="373" customWidth="1"/>
    <col min="12292" max="12292" width="13.85546875" style="373" customWidth="1"/>
    <col min="12293" max="12293" width="46.85546875" style="373" customWidth="1"/>
    <col min="12294" max="12294" width="9.42578125" style="373" customWidth="1"/>
    <col min="12295" max="12295" width="7.5703125" style="373" customWidth="1"/>
    <col min="12296" max="12296" width="8.5703125" style="373" customWidth="1"/>
    <col min="12297" max="12297" width="7.85546875" style="373" customWidth="1"/>
    <col min="12298" max="12298" width="9.5703125" style="373" customWidth="1"/>
    <col min="12299" max="12305" width="7.5703125" style="373" customWidth="1"/>
    <col min="12306" max="12544" width="11.42578125" style="373"/>
    <col min="12545" max="12545" width="7.5703125" style="373" customWidth="1"/>
    <col min="12546" max="12546" width="18.5703125" style="373" customWidth="1"/>
    <col min="12547" max="12547" width="13.5703125" style="373" customWidth="1"/>
    <col min="12548" max="12548" width="13.85546875" style="373" customWidth="1"/>
    <col min="12549" max="12549" width="46.85546875" style="373" customWidth="1"/>
    <col min="12550" max="12550" width="9.42578125" style="373" customWidth="1"/>
    <col min="12551" max="12551" width="7.5703125" style="373" customWidth="1"/>
    <col min="12552" max="12552" width="8.5703125" style="373" customWidth="1"/>
    <col min="12553" max="12553" width="7.85546875" style="373" customWidth="1"/>
    <col min="12554" max="12554" width="9.5703125" style="373" customWidth="1"/>
    <col min="12555" max="12561" width="7.5703125" style="373" customWidth="1"/>
    <col min="12562" max="12800" width="11.42578125" style="373"/>
    <col min="12801" max="12801" width="7.5703125" style="373" customWidth="1"/>
    <col min="12802" max="12802" width="18.5703125" style="373" customWidth="1"/>
    <col min="12803" max="12803" width="13.5703125" style="373" customWidth="1"/>
    <col min="12804" max="12804" width="13.85546875" style="373" customWidth="1"/>
    <col min="12805" max="12805" width="46.85546875" style="373" customWidth="1"/>
    <col min="12806" max="12806" width="9.42578125" style="373" customWidth="1"/>
    <col min="12807" max="12807" width="7.5703125" style="373" customWidth="1"/>
    <col min="12808" max="12808" width="8.5703125" style="373" customWidth="1"/>
    <col min="12809" max="12809" width="7.85546875" style="373" customWidth="1"/>
    <col min="12810" max="12810" width="9.5703125" style="373" customWidth="1"/>
    <col min="12811" max="12817" width="7.5703125" style="373" customWidth="1"/>
    <col min="12818" max="13056" width="11.42578125" style="373"/>
    <col min="13057" max="13057" width="7.5703125" style="373" customWidth="1"/>
    <col min="13058" max="13058" width="18.5703125" style="373" customWidth="1"/>
    <col min="13059" max="13059" width="13.5703125" style="373" customWidth="1"/>
    <col min="13060" max="13060" width="13.85546875" style="373" customWidth="1"/>
    <col min="13061" max="13061" width="46.85546875" style="373" customWidth="1"/>
    <col min="13062" max="13062" width="9.42578125" style="373" customWidth="1"/>
    <col min="13063" max="13063" width="7.5703125" style="373" customWidth="1"/>
    <col min="13064" max="13064" width="8.5703125" style="373" customWidth="1"/>
    <col min="13065" max="13065" width="7.85546875" style="373" customWidth="1"/>
    <col min="13066" max="13066" width="9.5703125" style="373" customWidth="1"/>
    <col min="13067" max="13073" width="7.5703125" style="373" customWidth="1"/>
    <col min="13074" max="13312" width="11.42578125" style="373"/>
    <col min="13313" max="13313" width="7.5703125" style="373" customWidth="1"/>
    <col min="13314" max="13314" width="18.5703125" style="373" customWidth="1"/>
    <col min="13315" max="13315" width="13.5703125" style="373" customWidth="1"/>
    <col min="13316" max="13316" width="13.85546875" style="373" customWidth="1"/>
    <col min="13317" max="13317" width="46.85546875" style="373" customWidth="1"/>
    <col min="13318" max="13318" width="9.42578125" style="373" customWidth="1"/>
    <col min="13319" max="13319" width="7.5703125" style="373" customWidth="1"/>
    <col min="13320" max="13320" width="8.5703125" style="373" customWidth="1"/>
    <col min="13321" max="13321" width="7.85546875" style="373" customWidth="1"/>
    <col min="13322" max="13322" width="9.5703125" style="373" customWidth="1"/>
    <col min="13323" max="13329" width="7.5703125" style="373" customWidth="1"/>
    <col min="13330" max="13568" width="11.42578125" style="373"/>
    <col min="13569" max="13569" width="7.5703125" style="373" customWidth="1"/>
    <col min="13570" max="13570" width="18.5703125" style="373" customWidth="1"/>
    <col min="13571" max="13571" width="13.5703125" style="373" customWidth="1"/>
    <col min="13572" max="13572" width="13.85546875" style="373" customWidth="1"/>
    <col min="13573" max="13573" width="46.85546875" style="373" customWidth="1"/>
    <col min="13574" max="13574" width="9.42578125" style="373" customWidth="1"/>
    <col min="13575" max="13575" width="7.5703125" style="373" customWidth="1"/>
    <col min="13576" max="13576" width="8.5703125" style="373" customWidth="1"/>
    <col min="13577" max="13577" width="7.85546875" style="373" customWidth="1"/>
    <col min="13578" max="13578" width="9.5703125" style="373" customWidth="1"/>
    <col min="13579" max="13585" width="7.5703125" style="373" customWidth="1"/>
    <col min="13586" max="13824" width="11.42578125" style="373"/>
    <col min="13825" max="13825" width="7.5703125" style="373" customWidth="1"/>
    <col min="13826" max="13826" width="18.5703125" style="373" customWidth="1"/>
    <col min="13827" max="13827" width="13.5703125" style="373" customWidth="1"/>
    <col min="13828" max="13828" width="13.85546875" style="373" customWidth="1"/>
    <col min="13829" max="13829" width="46.85546875" style="373" customWidth="1"/>
    <col min="13830" max="13830" width="9.42578125" style="373" customWidth="1"/>
    <col min="13831" max="13831" width="7.5703125" style="373" customWidth="1"/>
    <col min="13832" max="13832" width="8.5703125" style="373" customWidth="1"/>
    <col min="13833" max="13833" width="7.85546875" style="373" customWidth="1"/>
    <col min="13834" max="13834" width="9.5703125" style="373" customWidth="1"/>
    <col min="13835" max="13841" width="7.5703125" style="373" customWidth="1"/>
    <col min="13842" max="14080" width="11.42578125" style="373"/>
    <col min="14081" max="14081" width="7.5703125" style="373" customWidth="1"/>
    <col min="14082" max="14082" width="18.5703125" style="373" customWidth="1"/>
    <col min="14083" max="14083" width="13.5703125" style="373" customWidth="1"/>
    <col min="14084" max="14084" width="13.85546875" style="373" customWidth="1"/>
    <col min="14085" max="14085" width="46.85546875" style="373" customWidth="1"/>
    <col min="14086" max="14086" width="9.42578125" style="373" customWidth="1"/>
    <col min="14087" max="14087" width="7.5703125" style="373" customWidth="1"/>
    <col min="14088" max="14088" width="8.5703125" style="373" customWidth="1"/>
    <col min="14089" max="14089" width="7.85546875" style="373" customWidth="1"/>
    <col min="14090" max="14090" width="9.5703125" style="373" customWidth="1"/>
    <col min="14091" max="14097" width="7.5703125" style="373" customWidth="1"/>
    <col min="14098" max="14336" width="11.42578125" style="373"/>
    <col min="14337" max="14337" width="7.5703125" style="373" customWidth="1"/>
    <col min="14338" max="14338" width="18.5703125" style="373" customWidth="1"/>
    <col min="14339" max="14339" width="13.5703125" style="373" customWidth="1"/>
    <col min="14340" max="14340" width="13.85546875" style="373" customWidth="1"/>
    <col min="14341" max="14341" width="46.85546875" style="373" customWidth="1"/>
    <col min="14342" max="14342" width="9.42578125" style="373" customWidth="1"/>
    <col min="14343" max="14343" width="7.5703125" style="373" customWidth="1"/>
    <col min="14344" max="14344" width="8.5703125" style="373" customWidth="1"/>
    <col min="14345" max="14345" width="7.85546875" style="373" customWidth="1"/>
    <col min="14346" max="14346" width="9.5703125" style="373" customWidth="1"/>
    <col min="14347" max="14353" width="7.5703125" style="373" customWidth="1"/>
    <col min="14354" max="14592" width="11.42578125" style="373"/>
    <col min="14593" max="14593" width="7.5703125" style="373" customWidth="1"/>
    <col min="14594" max="14594" width="18.5703125" style="373" customWidth="1"/>
    <col min="14595" max="14595" width="13.5703125" style="373" customWidth="1"/>
    <col min="14596" max="14596" width="13.85546875" style="373" customWidth="1"/>
    <col min="14597" max="14597" width="46.85546875" style="373" customWidth="1"/>
    <col min="14598" max="14598" width="9.42578125" style="373" customWidth="1"/>
    <col min="14599" max="14599" width="7.5703125" style="373" customWidth="1"/>
    <col min="14600" max="14600" width="8.5703125" style="373" customWidth="1"/>
    <col min="14601" max="14601" width="7.85546875" style="373" customWidth="1"/>
    <col min="14602" max="14602" width="9.5703125" style="373" customWidth="1"/>
    <col min="14603" max="14609" width="7.5703125" style="373" customWidth="1"/>
    <col min="14610" max="14848" width="11.42578125" style="373"/>
    <col min="14849" max="14849" width="7.5703125" style="373" customWidth="1"/>
    <col min="14850" max="14850" width="18.5703125" style="373" customWidth="1"/>
    <col min="14851" max="14851" width="13.5703125" style="373" customWidth="1"/>
    <col min="14852" max="14852" width="13.85546875" style="373" customWidth="1"/>
    <col min="14853" max="14853" width="46.85546875" style="373" customWidth="1"/>
    <col min="14854" max="14854" width="9.42578125" style="373" customWidth="1"/>
    <col min="14855" max="14855" width="7.5703125" style="373" customWidth="1"/>
    <col min="14856" max="14856" width="8.5703125" style="373" customWidth="1"/>
    <col min="14857" max="14857" width="7.85546875" style="373" customWidth="1"/>
    <col min="14858" max="14858" width="9.5703125" style="373" customWidth="1"/>
    <col min="14859" max="14865" width="7.5703125" style="373" customWidth="1"/>
    <col min="14866" max="15104" width="11.42578125" style="373"/>
    <col min="15105" max="15105" width="7.5703125" style="373" customWidth="1"/>
    <col min="15106" max="15106" width="18.5703125" style="373" customWidth="1"/>
    <col min="15107" max="15107" width="13.5703125" style="373" customWidth="1"/>
    <col min="15108" max="15108" width="13.85546875" style="373" customWidth="1"/>
    <col min="15109" max="15109" width="46.85546875" style="373" customWidth="1"/>
    <col min="15110" max="15110" width="9.42578125" style="373" customWidth="1"/>
    <col min="15111" max="15111" width="7.5703125" style="373" customWidth="1"/>
    <col min="15112" max="15112" width="8.5703125" style="373" customWidth="1"/>
    <col min="15113" max="15113" width="7.85546875" style="373" customWidth="1"/>
    <col min="15114" max="15114" width="9.5703125" style="373" customWidth="1"/>
    <col min="15115" max="15121" width="7.5703125" style="373" customWidth="1"/>
    <col min="15122" max="15360" width="11.42578125" style="373"/>
    <col min="15361" max="15361" width="7.5703125" style="373" customWidth="1"/>
    <col min="15362" max="15362" width="18.5703125" style="373" customWidth="1"/>
    <col min="15363" max="15363" width="13.5703125" style="373" customWidth="1"/>
    <col min="15364" max="15364" width="13.85546875" style="373" customWidth="1"/>
    <col min="15365" max="15365" width="46.85546875" style="373" customWidth="1"/>
    <col min="15366" max="15366" width="9.42578125" style="373" customWidth="1"/>
    <col min="15367" max="15367" width="7.5703125" style="373" customWidth="1"/>
    <col min="15368" max="15368" width="8.5703125" style="373" customWidth="1"/>
    <col min="15369" max="15369" width="7.85546875" style="373" customWidth="1"/>
    <col min="15370" max="15370" width="9.5703125" style="373" customWidth="1"/>
    <col min="15371" max="15377" width="7.5703125" style="373" customWidth="1"/>
    <col min="15378" max="15616" width="11.42578125" style="373"/>
    <col min="15617" max="15617" width="7.5703125" style="373" customWidth="1"/>
    <col min="15618" max="15618" width="18.5703125" style="373" customWidth="1"/>
    <col min="15619" max="15619" width="13.5703125" style="373" customWidth="1"/>
    <col min="15620" max="15620" width="13.85546875" style="373" customWidth="1"/>
    <col min="15621" max="15621" width="46.85546875" style="373" customWidth="1"/>
    <col min="15622" max="15622" width="9.42578125" style="373" customWidth="1"/>
    <col min="15623" max="15623" width="7.5703125" style="373" customWidth="1"/>
    <col min="15624" max="15624" width="8.5703125" style="373" customWidth="1"/>
    <col min="15625" max="15625" width="7.85546875" style="373" customWidth="1"/>
    <col min="15626" max="15626" width="9.5703125" style="373" customWidth="1"/>
    <col min="15627" max="15633" width="7.5703125" style="373" customWidth="1"/>
    <col min="15634" max="15872" width="11.42578125" style="373"/>
    <col min="15873" max="15873" width="7.5703125" style="373" customWidth="1"/>
    <col min="15874" max="15874" width="18.5703125" style="373" customWidth="1"/>
    <col min="15875" max="15875" width="13.5703125" style="373" customWidth="1"/>
    <col min="15876" max="15876" width="13.85546875" style="373" customWidth="1"/>
    <col min="15877" max="15877" width="46.85546875" style="373" customWidth="1"/>
    <col min="15878" max="15878" width="9.42578125" style="373" customWidth="1"/>
    <col min="15879" max="15879" width="7.5703125" style="373" customWidth="1"/>
    <col min="15880" max="15880" width="8.5703125" style="373" customWidth="1"/>
    <col min="15881" max="15881" width="7.85546875" style="373" customWidth="1"/>
    <col min="15882" max="15882" width="9.5703125" style="373" customWidth="1"/>
    <col min="15883" max="15889" width="7.5703125" style="373" customWidth="1"/>
    <col min="15890" max="16128" width="11.42578125" style="373"/>
    <col min="16129" max="16129" width="7.5703125" style="373" customWidth="1"/>
    <col min="16130" max="16130" width="18.5703125" style="373" customWidth="1"/>
    <col min="16131" max="16131" width="13.5703125" style="373" customWidth="1"/>
    <col min="16132" max="16132" width="13.85546875" style="373" customWidth="1"/>
    <col min="16133" max="16133" width="46.85546875" style="373" customWidth="1"/>
    <col min="16134" max="16134" width="9.42578125" style="373" customWidth="1"/>
    <col min="16135" max="16135" width="7.5703125" style="373" customWidth="1"/>
    <col min="16136" max="16136" width="8.5703125" style="373" customWidth="1"/>
    <col min="16137" max="16137" width="7.85546875" style="373" customWidth="1"/>
    <col min="16138" max="16138" width="9.5703125" style="373" customWidth="1"/>
    <col min="16139" max="16145" width="7.5703125" style="373" customWidth="1"/>
    <col min="16146" max="16384" width="11.42578125" style="373"/>
  </cols>
  <sheetData>
    <row r="1" spans="1:18" ht="60.75" customHeight="1" thickBot="1" x14ac:dyDescent="0.25">
      <c r="A1" s="369"/>
      <c r="B1" s="370"/>
      <c r="C1" s="370"/>
      <c r="D1" s="370"/>
      <c r="E1" s="370"/>
      <c r="F1" s="371"/>
      <c r="G1" s="372"/>
      <c r="H1" s="372" t="s">
        <v>314</v>
      </c>
      <c r="I1" s="372"/>
      <c r="J1" s="370"/>
      <c r="K1" s="370"/>
      <c r="M1" s="369"/>
      <c r="N1" s="369"/>
    </row>
    <row r="2" spans="1:18" ht="17.25" thickTop="1" thickBot="1" x14ac:dyDescent="0.3">
      <c r="A2" s="369"/>
      <c r="B2" s="371"/>
      <c r="C2" s="374"/>
      <c r="D2" s="374"/>
      <c r="E2" s="374"/>
      <c r="F2" s="374"/>
      <c r="G2" s="370"/>
      <c r="H2" s="375" t="s">
        <v>16</v>
      </c>
      <c r="I2" s="376"/>
      <c r="J2" s="377"/>
      <c r="K2" s="374"/>
      <c r="L2" s="369"/>
      <c r="M2" s="369"/>
      <c r="N2" s="369"/>
    </row>
    <row r="3" spans="1:18" ht="17.25" thickTop="1" thickBot="1" x14ac:dyDescent="0.3">
      <c r="A3" s="369"/>
      <c r="B3" s="374"/>
      <c r="C3" s="374"/>
      <c r="D3" s="371"/>
      <c r="E3" s="371"/>
      <c r="F3" s="371"/>
      <c r="G3" s="370"/>
      <c r="H3" s="378" t="s">
        <v>17</v>
      </c>
      <c r="I3" s="379"/>
      <c r="J3" s="377" t="s">
        <v>255</v>
      </c>
      <c r="K3" s="374"/>
      <c r="L3" s="369"/>
      <c r="M3" s="380"/>
      <c r="N3" s="380"/>
    </row>
    <row r="4" spans="1:18" ht="12" customHeight="1" thickTop="1" thickBot="1" x14ac:dyDescent="0.25">
      <c r="A4" s="369"/>
      <c r="B4" s="374"/>
      <c r="C4" s="374"/>
      <c r="D4" s="374"/>
      <c r="E4" s="381"/>
      <c r="F4" s="382"/>
      <c r="G4" s="381"/>
      <c r="H4" s="381"/>
      <c r="I4" s="381"/>
      <c r="J4" s="381"/>
      <c r="K4" s="381"/>
      <c r="L4" s="380"/>
      <c r="M4" s="380"/>
      <c r="N4" s="380"/>
      <c r="O4" s="383"/>
      <c r="P4" s="383"/>
      <c r="Q4" s="383"/>
      <c r="R4" s="383"/>
    </row>
    <row r="5" spans="1:18" ht="17.25" thickTop="1" thickBot="1" x14ac:dyDescent="0.3">
      <c r="A5" s="369"/>
      <c r="B5" s="375" t="s">
        <v>211</v>
      </c>
      <c r="C5" s="956" t="s">
        <v>315</v>
      </c>
      <c r="D5" s="957"/>
      <c r="E5" s="957"/>
      <c r="F5" s="957"/>
      <c r="G5" s="957"/>
      <c r="H5" s="958"/>
      <c r="I5" s="370"/>
      <c r="J5" s="370"/>
      <c r="K5" s="370"/>
      <c r="L5" s="384"/>
      <c r="M5" s="380"/>
      <c r="N5" s="369"/>
    </row>
    <row r="6" spans="1:18" ht="21" customHeight="1" thickTop="1" thickBot="1" x14ac:dyDescent="0.3">
      <c r="A6" s="369"/>
      <c r="B6" s="375" t="s">
        <v>18</v>
      </c>
      <c r="C6" s="956" t="s">
        <v>316</v>
      </c>
      <c r="D6" s="957"/>
      <c r="E6" s="957"/>
      <c r="F6" s="957"/>
      <c r="G6" s="957"/>
      <c r="H6" s="958"/>
      <c r="I6" s="370"/>
      <c r="J6" s="370"/>
      <c r="K6" s="370"/>
      <c r="L6" s="384"/>
      <c r="M6" s="385"/>
      <c r="N6" s="380"/>
      <c r="O6" s="383"/>
      <c r="P6" s="383"/>
      <c r="Q6" s="383"/>
    </row>
    <row r="7" spans="1:18" ht="19.5" customHeight="1" thickTop="1" thickBot="1" x14ac:dyDescent="0.3">
      <c r="A7" s="369"/>
      <c r="B7" s="386" t="s">
        <v>19</v>
      </c>
      <c r="C7" s="959" t="s">
        <v>317</v>
      </c>
      <c r="D7" s="960"/>
      <c r="E7" s="387"/>
      <c r="F7" s="388"/>
      <c r="G7" s="388"/>
      <c r="H7" s="387"/>
      <c r="I7" s="370"/>
      <c r="J7" s="370"/>
      <c r="K7" s="370"/>
      <c r="L7" s="385"/>
      <c r="M7" s="369"/>
      <c r="N7" s="369"/>
    </row>
    <row r="8" spans="1:18" ht="6.75" customHeight="1" thickTop="1" thickBot="1" x14ac:dyDescent="0.25">
      <c r="B8" s="374"/>
      <c r="C8" s="374"/>
      <c r="D8" s="374"/>
      <c r="E8" s="374"/>
      <c r="F8" s="374"/>
      <c r="G8" s="374"/>
      <c r="H8" s="389"/>
      <c r="I8" s="374"/>
      <c r="J8" s="374"/>
      <c r="K8" s="374"/>
      <c r="L8" s="369"/>
    </row>
    <row r="9" spans="1:18" ht="14.25" customHeight="1" thickTop="1" thickBot="1" x14ac:dyDescent="0.25">
      <c r="B9" s="370"/>
      <c r="C9" s="961" t="s">
        <v>63</v>
      </c>
      <c r="D9" s="961"/>
      <c r="E9" s="961"/>
      <c r="F9" s="875" t="s">
        <v>32</v>
      </c>
      <c r="G9" s="933"/>
      <c r="H9" s="875" t="s">
        <v>0</v>
      </c>
      <c r="I9" s="933"/>
      <c r="J9" s="370"/>
      <c r="K9" s="370"/>
    </row>
    <row r="10" spans="1:18" ht="14.25" customHeight="1" thickTop="1" thickBot="1" x14ac:dyDescent="0.25">
      <c r="B10" s="370"/>
      <c r="C10" s="961"/>
      <c r="D10" s="961"/>
      <c r="E10" s="961"/>
      <c r="F10" s="962">
        <v>14</v>
      </c>
      <c r="G10" s="962"/>
      <c r="H10" s="963">
        <f>SUM(F10:G11)</f>
        <v>14</v>
      </c>
      <c r="I10" s="963"/>
      <c r="J10" s="370"/>
      <c r="K10" s="370"/>
    </row>
    <row r="11" spans="1:18" ht="14.25" customHeight="1" thickTop="1" thickBot="1" x14ac:dyDescent="0.25">
      <c r="B11" s="370"/>
      <c r="C11" s="961"/>
      <c r="D11" s="961"/>
      <c r="E11" s="961"/>
      <c r="F11" s="962"/>
      <c r="G11" s="962"/>
      <c r="H11" s="963"/>
      <c r="I11" s="963"/>
      <c r="J11" s="370"/>
      <c r="K11" s="370"/>
    </row>
    <row r="12" spans="1:18" ht="4.5" customHeight="1" thickTop="1" thickBot="1" x14ac:dyDescent="0.25">
      <c r="B12" s="370"/>
      <c r="C12" s="390"/>
      <c r="D12" s="390"/>
      <c r="E12" s="390"/>
      <c r="F12" s="390"/>
      <c r="G12" s="390"/>
      <c r="H12" s="390"/>
      <c r="I12" s="390"/>
      <c r="J12" s="390"/>
      <c r="K12" s="390"/>
      <c r="L12" s="391"/>
    </row>
    <row r="13" spans="1:18" ht="12.75" customHeight="1" thickTop="1" thickBot="1" x14ac:dyDescent="0.25">
      <c r="B13" s="370"/>
      <c r="C13" s="946" t="s">
        <v>64</v>
      </c>
      <c r="D13" s="947"/>
      <c r="E13" s="947"/>
      <c r="F13" s="947"/>
      <c r="G13" s="948"/>
      <c r="H13" s="862" t="s">
        <v>0</v>
      </c>
      <c r="I13" s="864"/>
      <c r="J13" s="907" t="s">
        <v>12</v>
      </c>
      <c r="K13" s="908"/>
    </row>
    <row r="14" spans="1:18" ht="12.75" customHeight="1" thickTop="1" thickBot="1" x14ac:dyDescent="0.25">
      <c r="B14" s="370"/>
      <c r="C14" s="949"/>
      <c r="D14" s="950"/>
      <c r="E14" s="950"/>
      <c r="F14" s="950"/>
      <c r="G14" s="951"/>
      <c r="H14" s="589" t="s">
        <v>1</v>
      </c>
      <c r="I14" s="589" t="s">
        <v>2</v>
      </c>
      <c r="J14" s="909"/>
      <c r="K14" s="910"/>
    </row>
    <row r="15" spans="1:18" ht="14.1" customHeight="1" thickTop="1" thickBot="1" x14ac:dyDescent="0.25">
      <c r="B15" s="370"/>
      <c r="C15" s="952"/>
      <c r="D15" s="953"/>
      <c r="E15" s="953"/>
      <c r="F15" s="953"/>
      <c r="G15" s="954"/>
      <c r="H15" s="588">
        <f>SUM(H16:H17)</f>
        <v>2</v>
      </c>
      <c r="I15" s="588">
        <f>SUM(I16:I17)</f>
        <v>0</v>
      </c>
      <c r="J15" s="955">
        <f>H15+I15</f>
        <v>2</v>
      </c>
      <c r="K15" s="955"/>
      <c r="M15" s="373" t="s">
        <v>9</v>
      </c>
    </row>
    <row r="16" spans="1:18" ht="14.1" customHeight="1" thickTop="1" thickBot="1" x14ac:dyDescent="0.25">
      <c r="B16" s="370"/>
      <c r="C16" s="917" t="s">
        <v>15</v>
      </c>
      <c r="D16" s="940"/>
      <c r="E16" s="940"/>
      <c r="F16" s="940"/>
      <c r="G16" s="918"/>
      <c r="H16" s="729">
        <v>2</v>
      </c>
      <c r="I16" s="729"/>
      <c r="J16" s="891">
        <f>(H16+I16)</f>
        <v>2</v>
      </c>
      <c r="K16" s="892"/>
    </row>
    <row r="17" spans="2:15" ht="14.1" customHeight="1" thickTop="1" thickBot="1" x14ac:dyDescent="0.25">
      <c r="B17" s="370"/>
      <c r="C17" s="917" t="s">
        <v>212</v>
      </c>
      <c r="D17" s="940"/>
      <c r="E17" s="940"/>
      <c r="F17" s="940"/>
      <c r="G17" s="940"/>
      <c r="H17" s="394"/>
      <c r="I17" s="394"/>
      <c r="J17" s="886">
        <f>(H17+I17)</f>
        <v>0</v>
      </c>
      <c r="K17" s="886"/>
    </row>
    <row r="18" spans="2:15" ht="12.75" customHeight="1" thickTop="1" thickBot="1" x14ac:dyDescent="0.25">
      <c r="B18" s="370"/>
      <c r="C18" s="395" t="s">
        <v>9</v>
      </c>
      <c r="D18" s="396"/>
      <c r="E18" s="397"/>
      <c r="F18" s="398"/>
      <c r="G18" s="398"/>
      <c r="H18" s="398"/>
      <c r="I18" s="399"/>
      <c r="J18" s="400"/>
      <c r="K18" s="370"/>
    </row>
    <row r="19" spans="2:15" ht="18" customHeight="1" thickTop="1" thickBot="1" x14ac:dyDescent="0.25">
      <c r="B19" s="370"/>
      <c r="C19" s="401"/>
      <c r="D19" s="402"/>
      <c r="E19" s="402"/>
      <c r="F19" s="875" t="s">
        <v>62</v>
      </c>
      <c r="G19" s="875"/>
      <c r="H19" s="875"/>
      <c r="I19" s="862"/>
      <c r="J19" s="589" t="s">
        <v>0</v>
      </c>
      <c r="K19" s="370"/>
    </row>
    <row r="20" spans="2:15" ht="20.100000000000001" customHeight="1" thickTop="1" thickBot="1" x14ac:dyDescent="0.25">
      <c r="B20" s="370"/>
      <c r="C20" s="401"/>
      <c r="D20" s="402" t="s">
        <v>65</v>
      </c>
      <c r="E20" s="402"/>
      <c r="F20" s="403" t="s">
        <v>5</v>
      </c>
      <c r="G20" s="403" t="s">
        <v>36</v>
      </c>
      <c r="H20" s="403" t="s">
        <v>3</v>
      </c>
      <c r="I20" s="404" t="s">
        <v>4</v>
      </c>
      <c r="J20" s="405"/>
      <c r="K20" s="370"/>
    </row>
    <row r="21" spans="2:15" ht="18" customHeight="1" thickTop="1" thickBot="1" x14ac:dyDescent="0.25">
      <c r="B21" s="370"/>
      <c r="C21" s="406"/>
      <c r="D21" s="407"/>
      <c r="E21" s="407"/>
      <c r="F21" s="941">
        <f>(J23+J28+J35+J38+J59+J60+J61+J63)</f>
        <v>1</v>
      </c>
      <c r="G21" s="941"/>
      <c r="H21" s="941"/>
      <c r="I21" s="942"/>
      <c r="J21" s="943">
        <f>(J23+J28+J34+J38+J43+J55+J70+J72+J78)</f>
        <v>3</v>
      </c>
      <c r="K21" s="370"/>
    </row>
    <row r="22" spans="2:15" ht="15.75" thickTop="1" thickBot="1" x14ac:dyDescent="0.25">
      <c r="B22" s="370"/>
      <c r="C22" s="408"/>
      <c r="D22" s="409"/>
      <c r="E22" s="409"/>
      <c r="F22" s="410">
        <f>(F23+F28+F34+F38+F43+F55+F70+F72+F77+F78)</f>
        <v>3</v>
      </c>
      <c r="G22" s="410">
        <f>(G23+G28+G34+G38+G43+G55+G70+G72+G77+G78)</f>
        <v>0</v>
      </c>
      <c r="H22" s="410">
        <f>(H23+H28+H34+H38+H43+H55+H70+H72+H77+H78)</f>
        <v>0</v>
      </c>
      <c r="I22" s="410">
        <f>(I23+I28+I34+I38+I43+I55+I70+I72+I77+I78)</f>
        <v>0</v>
      </c>
      <c r="J22" s="943"/>
      <c r="K22" s="370"/>
    </row>
    <row r="23" spans="2:15" ht="17.25" thickTop="1" thickBot="1" x14ac:dyDescent="0.3">
      <c r="B23" s="370"/>
      <c r="C23" s="411"/>
      <c r="D23" s="944" t="s">
        <v>66</v>
      </c>
      <c r="E23" s="945"/>
      <c r="F23" s="412">
        <f>SUM(F24:F27)</f>
        <v>0</v>
      </c>
      <c r="G23" s="412">
        <f>SUM(G24:G27)</f>
        <v>0</v>
      </c>
      <c r="H23" s="412">
        <f>SUM(H24:H27)</f>
        <v>0</v>
      </c>
      <c r="I23" s="413">
        <f>SUM(I24:I27)</f>
        <v>0</v>
      </c>
      <c r="J23" s="414">
        <f t="shared" ref="J23:J33" si="0">SUM(F23:I23)</f>
        <v>0</v>
      </c>
      <c r="K23" s="370"/>
    </row>
    <row r="24" spans="2:15" ht="14.25" thickTop="1" thickBot="1" x14ac:dyDescent="0.25">
      <c r="B24" s="370"/>
      <c r="C24" s="411"/>
      <c r="D24" s="415"/>
      <c r="E24" s="416" t="s">
        <v>37</v>
      </c>
      <c r="F24" s="417"/>
      <c r="G24" s="417"/>
      <c r="H24" s="417"/>
      <c r="I24" s="417"/>
      <c r="J24" s="418">
        <f t="shared" si="0"/>
        <v>0</v>
      </c>
      <c r="K24" s="370"/>
    </row>
    <row r="25" spans="2:15" ht="14.25" thickTop="1" thickBot="1" x14ac:dyDescent="0.25">
      <c r="B25" s="370"/>
      <c r="C25" s="411"/>
      <c r="D25" s="415"/>
      <c r="E25" s="416" t="s">
        <v>24</v>
      </c>
      <c r="F25" s="417"/>
      <c r="G25" s="417"/>
      <c r="H25" s="417"/>
      <c r="I25" s="417"/>
      <c r="J25" s="418">
        <f t="shared" si="0"/>
        <v>0</v>
      </c>
      <c r="K25" s="370"/>
    </row>
    <row r="26" spans="2:15" ht="14.25" thickTop="1" thickBot="1" x14ac:dyDescent="0.25">
      <c r="B26" s="370"/>
      <c r="C26" s="411"/>
      <c r="D26" s="415"/>
      <c r="E26" s="416" t="s">
        <v>25</v>
      </c>
      <c r="F26" s="417"/>
      <c r="G26" s="417"/>
      <c r="H26" s="417"/>
      <c r="I26" s="417"/>
      <c r="J26" s="418">
        <f t="shared" si="0"/>
        <v>0</v>
      </c>
      <c r="K26" s="370"/>
    </row>
    <row r="27" spans="2:15" ht="14.25" thickTop="1" thickBot="1" x14ac:dyDescent="0.25">
      <c r="B27" s="370"/>
      <c r="C27" s="411"/>
      <c r="D27" s="415"/>
      <c r="E27" s="416" t="s">
        <v>7</v>
      </c>
      <c r="F27" s="417"/>
      <c r="G27" s="417"/>
      <c r="H27" s="417"/>
      <c r="I27" s="417"/>
      <c r="J27" s="418">
        <f t="shared" si="0"/>
        <v>0</v>
      </c>
      <c r="K27" s="370"/>
    </row>
    <row r="28" spans="2:15" ht="17.25" thickTop="1" thickBot="1" x14ac:dyDescent="0.3">
      <c r="B28" s="370"/>
      <c r="C28" s="411"/>
      <c r="D28" s="595" t="s">
        <v>20</v>
      </c>
      <c r="E28" s="420"/>
      <c r="F28" s="590">
        <f>SUM(F29:F33)</f>
        <v>1</v>
      </c>
      <c r="G28" s="590">
        <f>SUM(G29:G33)</f>
        <v>0</v>
      </c>
      <c r="H28" s="590">
        <f>SUM(H29:H33)</f>
        <v>0</v>
      </c>
      <c r="I28" s="590">
        <f>SUM(I29:I33)</f>
        <v>0</v>
      </c>
      <c r="J28" s="422">
        <f t="shared" si="0"/>
        <v>1</v>
      </c>
      <c r="K28" s="370"/>
      <c r="O28" s="423"/>
    </row>
    <row r="29" spans="2:15" ht="14.25" thickTop="1" thickBot="1" x14ac:dyDescent="0.25">
      <c r="B29" s="370"/>
      <c r="C29" s="411"/>
      <c r="D29" s="415"/>
      <c r="E29" s="416" t="s">
        <v>54</v>
      </c>
      <c r="F29" s="417"/>
      <c r="G29" s="417"/>
      <c r="H29" s="417"/>
      <c r="I29" s="417"/>
      <c r="J29" s="418">
        <f t="shared" si="0"/>
        <v>0</v>
      </c>
      <c r="K29" s="370"/>
    </row>
    <row r="30" spans="2:15" ht="14.25" thickTop="1" thickBot="1" x14ac:dyDescent="0.25">
      <c r="B30" s="370"/>
      <c r="C30" s="411"/>
      <c r="D30" s="415"/>
      <c r="E30" s="416" t="s">
        <v>26</v>
      </c>
      <c r="F30" s="417"/>
      <c r="G30" s="417"/>
      <c r="H30" s="417"/>
      <c r="I30" s="417"/>
      <c r="J30" s="418">
        <f t="shared" si="0"/>
        <v>0</v>
      </c>
      <c r="K30" s="370"/>
    </row>
    <row r="31" spans="2:15" ht="14.25" thickTop="1" thickBot="1" x14ac:dyDescent="0.25">
      <c r="B31" s="370"/>
      <c r="C31" s="411"/>
      <c r="D31" s="415"/>
      <c r="E31" s="416" t="s">
        <v>173</v>
      </c>
      <c r="F31" s="417"/>
      <c r="G31" s="417"/>
      <c r="H31" s="417"/>
      <c r="I31" s="417"/>
      <c r="J31" s="418">
        <f t="shared" si="0"/>
        <v>0</v>
      </c>
      <c r="K31" s="370"/>
    </row>
    <row r="32" spans="2:15" ht="14.25" thickTop="1" thickBot="1" x14ac:dyDescent="0.25">
      <c r="B32" s="370"/>
      <c r="C32" s="411"/>
      <c r="D32" s="415"/>
      <c r="E32" s="416" t="s">
        <v>56</v>
      </c>
      <c r="F32" s="417"/>
      <c r="G32" s="417"/>
      <c r="H32" s="417"/>
      <c r="I32" s="417"/>
      <c r="J32" s="418">
        <f t="shared" si="0"/>
        <v>0</v>
      </c>
      <c r="K32" s="370"/>
    </row>
    <row r="33" spans="2:11" ht="14.25" thickTop="1" thickBot="1" x14ac:dyDescent="0.25">
      <c r="B33" s="370"/>
      <c r="C33" s="411"/>
      <c r="D33" s="415"/>
      <c r="E33" s="416" t="s">
        <v>57</v>
      </c>
      <c r="F33" s="417">
        <v>1</v>
      </c>
      <c r="G33" s="417"/>
      <c r="H33" s="417"/>
      <c r="I33" s="417"/>
      <c r="J33" s="418">
        <f t="shared" si="0"/>
        <v>1</v>
      </c>
      <c r="K33" s="370"/>
    </row>
    <row r="34" spans="2:11" ht="17.25" thickTop="1" thickBot="1" x14ac:dyDescent="0.3">
      <c r="B34" s="370"/>
      <c r="C34" s="411"/>
      <c r="D34" s="917" t="s">
        <v>67</v>
      </c>
      <c r="E34" s="918"/>
      <c r="F34" s="424">
        <f>SUM(F35:F37)</f>
        <v>0</v>
      </c>
      <c r="G34" s="424">
        <f>SUM(G35:G37)</f>
        <v>0</v>
      </c>
      <c r="H34" s="424">
        <f>SUM(H35:H37)</f>
        <v>0</v>
      </c>
      <c r="I34" s="424">
        <f>SUM(I35:I37)</f>
        <v>0</v>
      </c>
      <c r="J34" s="414">
        <f>SUM(F34:I34)</f>
        <v>0</v>
      </c>
      <c r="K34" s="370"/>
    </row>
    <row r="35" spans="2:11" ht="14.25" thickTop="1" thickBot="1" x14ac:dyDescent="0.25">
      <c r="B35" s="370"/>
      <c r="C35" s="411"/>
      <c r="D35" s="415"/>
      <c r="E35" s="425" t="s">
        <v>59</v>
      </c>
      <c r="F35" s="426"/>
      <c r="G35" s="426"/>
      <c r="H35" s="426"/>
      <c r="I35" s="426"/>
      <c r="J35" s="427">
        <f t="shared" ref="J35:J54" si="1">SUM(F35:I35)</f>
        <v>0</v>
      </c>
      <c r="K35" s="370"/>
    </row>
    <row r="36" spans="2:11" ht="14.25" thickTop="1" thickBot="1" x14ac:dyDescent="0.25">
      <c r="B36" s="370"/>
      <c r="C36" s="411"/>
      <c r="D36" s="415"/>
      <c r="E36" s="425" t="s">
        <v>60</v>
      </c>
      <c r="F36" s="591"/>
      <c r="G36" s="591"/>
      <c r="H36" s="591"/>
      <c r="I36" s="591"/>
      <c r="J36" s="427">
        <f>SUM(F36:I36)</f>
        <v>0</v>
      </c>
      <c r="K36" s="370"/>
    </row>
    <row r="37" spans="2:11" ht="14.25" thickTop="1" thickBot="1" x14ac:dyDescent="0.25">
      <c r="B37" s="370"/>
      <c r="C37" s="411"/>
      <c r="D37" s="415"/>
      <c r="E37" s="429" t="s">
        <v>58</v>
      </c>
      <c r="F37" s="591"/>
      <c r="G37" s="591"/>
      <c r="H37" s="591"/>
      <c r="I37" s="591"/>
      <c r="J37" s="427">
        <f>SUM(F37:I37)</f>
        <v>0</v>
      </c>
      <c r="K37" s="370"/>
    </row>
    <row r="38" spans="2:11" ht="17.25" thickTop="1" thickBot="1" x14ac:dyDescent="0.3">
      <c r="B38" s="370"/>
      <c r="C38" s="430"/>
      <c r="D38" s="917" t="s">
        <v>61</v>
      </c>
      <c r="E38" s="918"/>
      <c r="F38" s="590">
        <f>SUM(F39:F42)</f>
        <v>0</v>
      </c>
      <c r="G38" s="590">
        <f>SUM(G39:G42)</f>
        <v>0</v>
      </c>
      <c r="H38" s="590">
        <f>SUM(H39:H42)</f>
        <v>0</v>
      </c>
      <c r="I38" s="590">
        <f>SUM(I39:I42)</f>
        <v>0</v>
      </c>
      <c r="J38" s="414">
        <f t="shared" si="1"/>
        <v>0</v>
      </c>
      <c r="K38" s="370"/>
    </row>
    <row r="39" spans="2:11" ht="14.25" thickTop="1" thickBot="1" x14ac:dyDescent="0.25">
      <c r="B39" s="370"/>
      <c r="C39" s="430"/>
      <c r="D39" s="431"/>
      <c r="E39" s="432" t="s">
        <v>6</v>
      </c>
      <c r="F39" s="417"/>
      <c r="G39" s="417"/>
      <c r="H39" s="417"/>
      <c r="I39" s="417"/>
      <c r="J39" s="427">
        <f t="shared" si="1"/>
        <v>0</v>
      </c>
      <c r="K39" s="370"/>
    </row>
    <row r="40" spans="2:11" ht="14.25" thickTop="1" thickBot="1" x14ac:dyDescent="0.25">
      <c r="B40" s="370"/>
      <c r="C40" s="430"/>
      <c r="D40" s="431"/>
      <c r="E40" s="432" t="s">
        <v>113</v>
      </c>
      <c r="F40" s="591"/>
      <c r="G40" s="591"/>
      <c r="H40" s="591"/>
      <c r="I40" s="591"/>
      <c r="J40" s="427">
        <f t="shared" si="1"/>
        <v>0</v>
      </c>
      <c r="K40" s="370"/>
    </row>
    <row r="41" spans="2:11" ht="14.25" thickTop="1" thickBot="1" x14ac:dyDescent="0.25">
      <c r="B41" s="370"/>
      <c r="C41" s="430"/>
      <c r="D41" s="431"/>
      <c r="E41" s="432" t="s">
        <v>68</v>
      </c>
      <c r="F41" s="591"/>
      <c r="G41" s="591"/>
      <c r="H41" s="591"/>
      <c r="I41" s="591"/>
      <c r="J41" s="427">
        <f t="shared" si="1"/>
        <v>0</v>
      </c>
      <c r="K41" s="370"/>
    </row>
    <row r="42" spans="2:11" ht="14.25" thickTop="1" thickBot="1" x14ac:dyDescent="0.25">
      <c r="B42" s="370"/>
      <c r="C42" s="430"/>
      <c r="D42" s="431"/>
      <c r="E42" s="429" t="s">
        <v>122</v>
      </c>
      <c r="F42" s="591"/>
      <c r="G42" s="591"/>
      <c r="H42" s="591"/>
      <c r="I42" s="591"/>
      <c r="J42" s="427">
        <f t="shared" si="1"/>
        <v>0</v>
      </c>
      <c r="K42" s="370"/>
    </row>
    <row r="43" spans="2:11" ht="17.25" thickTop="1" thickBot="1" x14ac:dyDescent="0.25">
      <c r="B43" s="370"/>
      <c r="C43" s="430"/>
      <c r="D43" s="917" t="s">
        <v>69</v>
      </c>
      <c r="E43" s="918"/>
      <c r="F43" s="590">
        <f>SUM(F44:F54)</f>
        <v>0</v>
      </c>
      <c r="G43" s="590">
        <f>SUM(G44:G54)</f>
        <v>0</v>
      </c>
      <c r="H43" s="590">
        <f>SUM(H44:H54)</f>
        <v>0</v>
      </c>
      <c r="I43" s="590">
        <f>SUM(I44:I54)</f>
        <v>0</v>
      </c>
      <c r="J43" s="433">
        <f>SUM(F43:I43)</f>
        <v>0</v>
      </c>
      <c r="K43" s="370"/>
    </row>
    <row r="44" spans="2:11" ht="14.25" customHeight="1" thickTop="1" thickBot="1" x14ac:dyDescent="0.25">
      <c r="B44" s="370"/>
      <c r="C44" s="430"/>
      <c r="D44" s="434"/>
      <c r="E44" s="432" t="s">
        <v>53</v>
      </c>
      <c r="F44" s="591"/>
      <c r="G44" s="591"/>
      <c r="H44" s="591"/>
      <c r="I44" s="591"/>
      <c r="J44" s="427">
        <f>SUM(F44:I44)</f>
        <v>0</v>
      </c>
      <c r="K44" s="370"/>
    </row>
    <row r="45" spans="2:11" ht="14.25" customHeight="1" thickTop="1" thickBot="1" x14ac:dyDescent="0.25">
      <c r="B45" s="370"/>
      <c r="C45" s="430"/>
      <c r="D45" s="434"/>
      <c r="E45" s="432" t="s">
        <v>38</v>
      </c>
      <c r="F45" s="591"/>
      <c r="G45" s="591"/>
      <c r="H45" s="591"/>
      <c r="I45" s="591"/>
      <c r="J45" s="427">
        <f t="shared" si="1"/>
        <v>0</v>
      </c>
      <c r="K45" s="370"/>
    </row>
    <row r="46" spans="2:11" ht="14.25" customHeight="1" thickTop="1" thickBot="1" x14ac:dyDescent="0.25">
      <c r="B46" s="370"/>
      <c r="C46" s="430"/>
      <c r="D46" s="431"/>
      <c r="E46" s="435" t="s">
        <v>130</v>
      </c>
      <c r="F46" s="591"/>
      <c r="G46" s="591"/>
      <c r="H46" s="591"/>
      <c r="I46" s="591"/>
      <c r="J46" s="427">
        <f>SUM(F46:I46)</f>
        <v>0</v>
      </c>
      <c r="K46" s="370"/>
    </row>
    <row r="47" spans="2:11" ht="14.25" customHeight="1" thickTop="1" thickBot="1" x14ac:dyDescent="0.25">
      <c r="B47" s="370"/>
      <c r="C47" s="430"/>
      <c r="D47" s="436"/>
      <c r="E47" s="432" t="s">
        <v>48</v>
      </c>
      <c r="F47" s="591"/>
      <c r="G47" s="591"/>
      <c r="H47" s="591"/>
      <c r="I47" s="591"/>
      <c r="J47" s="427">
        <f t="shared" si="1"/>
        <v>0</v>
      </c>
      <c r="K47" s="370"/>
    </row>
    <row r="48" spans="2:11" ht="14.25" customHeight="1" thickTop="1" thickBot="1" x14ac:dyDescent="0.25">
      <c r="B48" s="370"/>
      <c r="C48" s="430"/>
      <c r="D48" s="431"/>
      <c r="E48" s="432" t="s">
        <v>123</v>
      </c>
      <c r="F48" s="591"/>
      <c r="G48" s="591"/>
      <c r="H48" s="591"/>
      <c r="I48" s="591"/>
      <c r="J48" s="437">
        <f t="shared" si="1"/>
        <v>0</v>
      </c>
      <c r="K48" s="370"/>
    </row>
    <row r="49" spans="1:12" ht="14.25" customHeight="1" thickTop="1" thickBot="1" x14ac:dyDescent="0.25">
      <c r="B49" s="370"/>
      <c r="C49" s="430"/>
      <c r="D49" s="438"/>
      <c r="E49" s="432" t="s">
        <v>43</v>
      </c>
      <c r="F49" s="591"/>
      <c r="G49" s="591"/>
      <c r="H49" s="591"/>
      <c r="I49" s="591"/>
      <c r="J49" s="437">
        <f t="shared" si="1"/>
        <v>0</v>
      </c>
      <c r="K49" s="370"/>
    </row>
    <row r="50" spans="1:12" ht="14.25" customHeight="1" thickTop="1" thickBot="1" x14ac:dyDescent="0.25">
      <c r="B50" s="370"/>
      <c r="C50" s="430"/>
      <c r="D50" s="438"/>
      <c r="E50" s="432" t="s">
        <v>70</v>
      </c>
      <c r="F50" s="591"/>
      <c r="G50" s="591"/>
      <c r="H50" s="591"/>
      <c r="I50" s="591"/>
      <c r="J50" s="437">
        <f t="shared" si="1"/>
        <v>0</v>
      </c>
      <c r="K50" s="370"/>
    </row>
    <row r="51" spans="1:12" ht="14.25" customHeight="1" thickTop="1" thickBot="1" x14ac:dyDescent="0.25">
      <c r="B51" s="370"/>
      <c r="C51" s="430"/>
      <c r="D51" s="438"/>
      <c r="E51" s="432" t="s">
        <v>71</v>
      </c>
      <c r="F51" s="591"/>
      <c r="G51" s="591"/>
      <c r="H51" s="591"/>
      <c r="I51" s="591"/>
      <c r="J51" s="437">
        <f t="shared" si="1"/>
        <v>0</v>
      </c>
      <c r="K51" s="370"/>
    </row>
    <row r="52" spans="1:12" ht="14.25" customHeight="1" thickTop="1" thickBot="1" x14ac:dyDescent="0.25">
      <c r="B52" s="370"/>
      <c r="C52" s="430"/>
      <c r="D52" s="438"/>
      <c r="E52" s="432" t="s">
        <v>72</v>
      </c>
      <c r="F52" s="591"/>
      <c r="G52" s="591"/>
      <c r="H52" s="591"/>
      <c r="I52" s="591"/>
      <c r="J52" s="437">
        <f t="shared" si="1"/>
        <v>0</v>
      </c>
      <c r="K52" s="370"/>
    </row>
    <row r="53" spans="1:12" ht="14.25" customHeight="1" thickTop="1" thickBot="1" x14ac:dyDescent="0.25">
      <c r="A53" s="439"/>
      <c r="B53" s="370"/>
      <c r="C53" s="430"/>
      <c r="D53" s="438"/>
      <c r="E53" s="440" t="s">
        <v>114</v>
      </c>
      <c r="F53" s="591"/>
      <c r="G53" s="591"/>
      <c r="H53" s="591"/>
      <c r="I53" s="591"/>
      <c r="J53" s="437">
        <f t="shared" si="1"/>
        <v>0</v>
      </c>
      <c r="K53" s="370"/>
    </row>
    <row r="54" spans="1:12" ht="14.25" customHeight="1" thickTop="1" thickBot="1" x14ac:dyDescent="0.25">
      <c r="B54" s="370"/>
      <c r="C54" s="430"/>
      <c r="D54" s="441"/>
      <c r="E54" s="432" t="s">
        <v>73</v>
      </c>
      <c r="F54" s="591"/>
      <c r="G54" s="591"/>
      <c r="H54" s="591"/>
      <c r="I54" s="591"/>
      <c r="J54" s="437">
        <f t="shared" si="1"/>
        <v>0</v>
      </c>
      <c r="K54" s="370"/>
    </row>
    <row r="55" spans="1:12" ht="17.25" thickTop="1" thickBot="1" x14ac:dyDescent="0.25">
      <c r="B55" s="370"/>
      <c r="C55" s="430"/>
      <c r="D55" s="935" t="s">
        <v>112</v>
      </c>
      <c r="E55" s="936"/>
      <c r="F55" s="442">
        <f>SUM(F56:F64)</f>
        <v>0</v>
      </c>
      <c r="G55" s="442">
        <f>SUM(G56:G64)</f>
        <v>0</v>
      </c>
      <c r="H55" s="442">
        <f>SUM(H56:H64)</f>
        <v>0</v>
      </c>
      <c r="I55" s="442">
        <f>SUM(I56:I64)</f>
        <v>0</v>
      </c>
      <c r="J55" s="433">
        <f>SUM(F55:F55:I55)</f>
        <v>0</v>
      </c>
      <c r="K55" s="370"/>
      <c r="L55" s="383"/>
    </row>
    <row r="56" spans="1:12" ht="14.25" customHeight="1" thickTop="1" thickBot="1" x14ac:dyDescent="0.25">
      <c r="B56" s="370"/>
      <c r="C56" s="430"/>
      <c r="D56" s="443"/>
      <c r="E56" s="432" t="s">
        <v>75</v>
      </c>
      <c r="F56" s="591"/>
      <c r="G56" s="591"/>
      <c r="H56" s="591"/>
      <c r="I56" s="591"/>
      <c r="J56" s="403">
        <f>SUM(F56:F56:I56)</f>
        <v>0</v>
      </c>
      <c r="K56" s="370"/>
    </row>
    <row r="57" spans="1:12" ht="14.25" customHeight="1" thickTop="1" thickBot="1" x14ac:dyDescent="0.25">
      <c r="B57" s="370"/>
      <c r="C57" s="430"/>
      <c r="D57" s="434"/>
      <c r="E57" s="432" t="s">
        <v>76</v>
      </c>
      <c r="F57" s="591"/>
      <c r="G57" s="591"/>
      <c r="H57" s="591"/>
      <c r="I57" s="591"/>
      <c r="J57" s="403">
        <f>(I57+H57+G57+F57)</f>
        <v>0</v>
      </c>
      <c r="K57" s="370"/>
    </row>
    <row r="58" spans="1:12" ht="14.25" customHeight="1" thickTop="1" thickBot="1" x14ac:dyDescent="0.25">
      <c r="B58" s="370"/>
      <c r="C58" s="430"/>
      <c r="D58" s="434"/>
      <c r="E58" s="432" t="s">
        <v>38</v>
      </c>
      <c r="F58" s="591"/>
      <c r="G58" s="591"/>
      <c r="H58" s="591"/>
      <c r="I58" s="591"/>
      <c r="J58" s="403">
        <f>(I58+H58+G58+F58)</f>
        <v>0</v>
      </c>
      <c r="K58" s="370"/>
    </row>
    <row r="59" spans="1:12" ht="14.25" customHeight="1" thickTop="1" thickBot="1" x14ac:dyDescent="0.25">
      <c r="B59" s="370"/>
      <c r="C59" s="430"/>
      <c r="D59" s="434"/>
      <c r="E59" s="432" t="s">
        <v>52</v>
      </c>
      <c r="F59" s="591"/>
      <c r="G59" s="591"/>
      <c r="H59" s="591"/>
      <c r="I59" s="591"/>
      <c r="J59" s="403">
        <f>(I59+H59+G59+F59)</f>
        <v>0</v>
      </c>
      <c r="K59" s="370"/>
    </row>
    <row r="60" spans="1:12" ht="14.25" customHeight="1" thickTop="1" thickBot="1" x14ac:dyDescent="0.25">
      <c r="B60" s="370"/>
      <c r="C60" s="430"/>
      <c r="D60" s="444"/>
      <c r="E60" s="432" t="s">
        <v>74</v>
      </c>
      <c r="F60" s="591"/>
      <c r="G60" s="591"/>
      <c r="H60" s="591"/>
      <c r="I60" s="591"/>
      <c r="J60" s="403">
        <f>SUM(F60:F60:I60)</f>
        <v>0</v>
      </c>
      <c r="K60" s="370"/>
    </row>
    <row r="61" spans="1:12" ht="14.25" customHeight="1" thickTop="1" thickBot="1" x14ac:dyDescent="0.25">
      <c r="B61" s="370"/>
      <c r="C61" s="430"/>
      <c r="D61" s="444"/>
      <c r="E61" s="445" t="s">
        <v>156</v>
      </c>
      <c r="F61" s="591"/>
      <c r="G61" s="591"/>
      <c r="H61" s="591"/>
      <c r="I61" s="591"/>
      <c r="J61" s="403">
        <f>SUM(F61:F61:I61)</f>
        <v>0</v>
      </c>
      <c r="K61" s="370"/>
    </row>
    <row r="62" spans="1:12" ht="14.25" customHeight="1" thickTop="1" thickBot="1" x14ac:dyDescent="0.25">
      <c r="B62" s="370"/>
      <c r="C62" s="430"/>
      <c r="D62" s="444"/>
      <c r="E62" s="432" t="s">
        <v>51</v>
      </c>
      <c r="F62" s="591"/>
      <c r="G62" s="591"/>
      <c r="H62" s="591"/>
      <c r="I62" s="591"/>
      <c r="J62" s="403">
        <f>SUM(F62:F62:I62)</f>
        <v>0</v>
      </c>
      <c r="K62" s="370"/>
    </row>
    <row r="63" spans="1:12" ht="14.25" customHeight="1" thickTop="1" thickBot="1" x14ac:dyDescent="0.25">
      <c r="B63" s="370"/>
      <c r="C63" s="430"/>
      <c r="D63" s="444"/>
      <c r="E63" s="445" t="s">
        <v>131</v>
      </c>
      <c r="F63" s="591"/>
      <c r="G63" s="591"/>
      <c r="H63" s="591"/>
      <c r="I63" s="591"/>
      <c r="J63" s="403">
        <f>SUM(F63:F63:I63)</f>
        <v>0</v>
      </c>
      <c r="K63" s="370"/>
    </row>
    <row r="64" spans="1:12" ht="14.25" customHeight="1" thickTop="1" thickBot="1" x14ac:dyDescent="0.25">
      <c r="B64" s="370"/>
      <c r="C64" s="430"/>
      <c r="D64" s="434"/>
      <c r="E64" s="445" t="s">
        <v>132</v>
      </c>
      <c r="F64" s="591"/>
      <c r="G64" s="591"/>
      <c r="H64" s="591"/>
      <c r="I64" s="591"/>
      <c r="J64" s="403">
        <f>SUM(F64:F64:I64)</f>
        <v>0</v>
      </c>
      <c r="K64" s="430"/>
    </row>
    <row r="65" spans="2:11" ht="3.75" customHeight="1" thickTop="1" thickBot="1" x14ac:dyDescent="0.25">
      <c r="B65" s="446"/>
      <c r="C65" s="447"/>
      <c r="D65" s="448"/>
      <c r="E65" s="449"/>
      <c r="F65" s="450"/>
      <c r="G65" s="450"/>
      <c r="H65" s="450"/>
      <c r="I65" s="451"/>
      <c r="J65" s="452"/>
      <c r="K65" s="447"/>
    </row>
    <row r="66" spans="2:11" ht="13.5" thickTop="1" x14ac:dyDescent="0.2">
      <c r="B66" s="370"/>
      <c r="C66" s="924" t="s">
        <v>27</v>
      </c>
      <c r="D66" s="925"/>
      <c r="E66" s="925"/>
      <c r="F66" s="925"/>
      <c r="G66" s="925"/>
      <c r="H66" s="925"/>
      <c r="I66" s="926"/>
      <c r="J66" s="937">
        <f>(J71+J73+J74+J75+J79+J80+J81+J82+J84+J86+J37+J48+J50+J51+J54+J56+J57+J58+J62)</f>
        <v>0</v>
      </c>
      <c r="K66" s="370"/>
    </row>
    <row r="67" spans="2:11" x14ac:dyDescent="0.2">
      <c r="B67" s="370"/>
      <c r="C67" s="927"/>
      <c r="D67" s="928"/>
      <c r="E67" s="928"/>
      <c r="F67" s="928"/>
      <c r="G67" s="928"/>
      <c r="H67" s="928"/>
      <c r="I67" s="929"/>
      <c r="J67" s="938"/>
      <c r="K67" s="370"/>
    </row>
    <row r="68" spans="2:11" ht="13.5" thickBot="1" x14ac:dyDescent="0.25">
      <c r="B68" s="370"/>
      <c r="C68" s="930"/>
      <c r="D68" s="931"/>
      <c r="E68" s="931"/>
      <c r="F68" s="931"/>
      <c r="G68" s="931"/>
      <c r="H68" s="931"/>
      <c r="I68" s="932"/>
      <c r="J68" s="939"/>
      <c r="K68" s="430"/>
    </row>
    <row r="69" spans="2:11" ht="14.25" customHeight="1" thickTop="1" thickBot="1" x14ac:dyDescent="0.25">
      <c r="B69" s="453"/>
      <c r="C69" s="454"/>
      <c r="D69" s="454"/>
      <c r="E69" s="454"/>
      <c r="F69" s="455"/>
      <c r="G69" s="455"/>
      <c r="H69" s="455"/>
      <c r="I69" s="456"/>
      <c r="J69" s="457"/>
      <c r="K69" s="370"/>
    </row>
    <row r="70" spans="2:11" ht="15.95" customHeight="1" thickTop="1" thickBot="1" x14ac:dyDescent="0.25">
      <c r="B70" s="453"/>
      <c r="C70" s="454"/>
      <c r="D70" s="917" t="s">
        <v>133</v>
      </c>
      <c r="E70" s="918"/>
      <c r="F70" s="590">
        <f>(F71)</f>
        <v>0</v>
      </c>
      <c r="G70" s="590">
        <f>(G71)</f>
        <v>0</v>
      </c>
      <c r="H70" s="590">
        <f>(H71)</f>
        <v>0</v>
      </c>
      <c r="I70" s="590">
        <f>(I71)</f>
        <v>0</v>
      </c>
      <c r="J70" s="590">
        <f>SUM(F70:I70)</f>
        <v>0</v>
      </c>
      <c r="K70" s="370"/>
    </row>
    <row r="71" spans="2:11" ht="14.25" customHeight="1" thickTop="1" thickBot="1" x14ac:dyDescent="0.25">
      <c r="B71" s="453"/>
      <c r="C71" s="454"/>
      <c r="D71" s="431"/>
      <c r="E71" s="458" t="s">
        <v>117</v>
      </c>
      <c r="F71" s="591"/>
      <c r="G71" s="591"/>
      <c r="H71" s="591"/>
      <c r="I71" s="591"/>
      <c r="J71" s="437">
        <f>SUM(F71:I71)</f>
        <v>0</v>
      </c>
      <c r="K71" s="370"/>
    </row>
    <row r="72" spans="2:11" ht="14.25" customHeight="1" thickTop="1" thickBot="1" x14ac:dyDescent="0.25">
      <c r="B72" s="370"/>
      <c r="C72" s="459"/>
      <c r="D72" s="917" t="s">
        <v>134</v>
      </c>
      <c r="E72" s="918"/>
      <c r="F72" s="590">
        <f>SUM(F73:F75)</f>
        <v>0</v>
      </c>
      <c r="G72" s="590">
        <f>SUM(G73:G75)</f>
        <v>0</v>
      </c>
      <c r="H72" s="590">
        <f>SUM(H73:H75)</f>
        <v>0</v>
      </c>
      <c r="I72" s="590">
        <f>SUM(I73:I75)</f>
        <v>0</v>
      </c>
      <c r="J72" s="590">
        <f t="shared" ref="J72:J86" si="2">SUM(F72:I72)</f>
        <v>0</v>
      </c>
      <c r="K72" s="370"/>
    </row>
    <row r="73" spans="2:11" ht="14.25" thickTop="1" thickBot="1" x14ac:dyDescent="0.25">
      <c r="B73" s="370"/>
      <c r="C73" s="459"/>
      <c r="D73" s="431"/>
      <c r="E73" s="458" t="s">
        <v>28</v>
      </c>
      <c r="F73" s="591"/>
      <c r="G73" s="591"/>
      <c r="H73" s="591"/>
      <c r="I73" s="591"/>
      <c r="J73" s="437">
        <f t="shared" si="2"/>
        <v>0</v>
      </c>
      <c r="K73" s="370"/>
    </row>
    <row r="74" spans="2:11" ht="14.25" thickTop="1" thickBot="1" x14ac:dyDescent="0.25">
      <c r="B74" s="370"/>
      <c r="C74" s="459"/>
      <c r="D74" s="431"/>
      <c r="E74" s="460" t="s">
        <v>77</v>
      </c>
      <c r="F74" s="591"/>
      <c r="G74" s="591"/>
      <c r="H74" s="591"/>
      <c r="I74" s="591"/>
      <c r="J74" s="437">
        <f t="shared" si="2"/>
        <v>0</v>
      </c>
      <c r="K74" s="370"/>
    </row>
    <row r="75" spans="2:11" ht="14.25" thickTop="1" thickBot="1" x14ac:dyDescent="0.25">
      <c r="B75" s="370"/>
      <c r="C75" s="459"/>
      <c r="D75" s="436"/>
      <c r="E75" s="461" t="s">
        <v>174</v>
      </c>
      <c r="F75" s="591"/>
      <c r="G75" s="591"/>
      <c r="H75" s="591"/>
      <c r="I75" s="591"/>
      <c r="J75" s="457">
        <f t="shared" si="2"/>
        <v>0</v>
      </c>
      <c r="K75" s="370"/>
    </row>
    <row r="76" spans="2:11" ht="35.25" customHeight="1" thickTop="1" thickBot="1" x14ac:dyDescent="0.3">
      <c r="B76" s="370"/>
      <c r="C76" s="919" t="s">
        <v>49</v>
      </c>
      <c r="D76" s="920"/>
      <c r="E76" s="920"/>
      <c r="F76" s="920"/>
      <c r="G76" s="920"/>
      <c r="H76" s="920"/>
      <c r="I76" s="921"/>
      <c r="J76" s="462">
        <f>(H247-J66)</f>
        <v>15</v>
      </c>
      <c r="K76" s="370"/>
    </row>
    <row r="77" spans="2:11" ht="17.25" thickTop="1" thickBot="1" x14ac:dyDescent="0.3">
      <c r="B77" s="370"/>
      <c r="C77" s="390"/>
      <c r="D77" s="922" t="s">
        <v>136</v>
      </c>
      <c r="E77" s="923"/>
      <c r="F77" s="587"/>
      <c r="G77" s="587"/>
      <c r="H77" s="587"/>
      <c r="I77" s="587"/>
      <c r="J77" s="464">
        <f>SUM(F77:I77)</f>
        <v>0</v>
      </c>
      <c r="K77" s="370"/>
    </row>
    <row r="78" spans="2:11" ht="17.25" thickTop="1" thickBot="1" x14ac:dyDescent="0.3">
      <c r="B78" s="370"/>
      <c r="C78" s="390"/>
      <c r="D78" s="922" t="s">
        <v>135</v>
      </c>
      <c r="E78" s="923"/>
      <c r="F78" s="465">
        <f>(F79+F80+F81+F82+F83+F84+F85+F86)</f>
        <v>2</v>
      </c>
      <c r="G78" s="465">
        <f>(G79+G80+G81+G82+G83+G84+G85+G86)</f>
        <v>0</v>
      </c>
      <c r="H78" s="465">
        <f>(H79+H80+H81+H82+H83+H84+H85+H86)</f>
        <v>0</v>
      </c>
      <c r="I78" s="465">
        <f>(I79+I80+I81+I82+I83+I84+I85+I86)</f>
        <v>0</v>
      </c>
      <c r="J78" s="466">
        <f>SUM(F78:I78)</f>
        <v>2</v>
      </c>
      <c r="K78" s="370"/>
    </row>
    <row r="79" spans="2:11" ht="14.25" customHeight="1" thickTop="1" thickBot="1" x14ac:dyDescent="0.25">
      <c r="B79" s="370"/>
      <c r="C79" s="390"/>
      <c r="D79" s="431"/>
      <c r="E79" s="458" t="s">
        <v>39</v>
      </c>
      <c r="F79" s="730"/>
      <c r="G79" s="730"/>
      <c r="H79" s="730"/>
      <c r="I79" s="730"/>
      <c r="J79" s="467">
        <f t="shared" si="2"/>
        <v>0</v>
      </c>
      <c r="K79" s="370"/>
    </row>
    <row r="80" spans="2:11" ht="14.25" customHeight="1" thickTop="1" thickBot="1" x14ac:dyDescent="0.25">
      <c r="B80" s="370"/>
      <c r="C80" s="390"/>
      <c r="D80" s="431"/>
      <c r="E80" s="460" t="s">
        <v>78</v>
      </c>
      <c r="F80" s="730"/>
      <c r="G80" s="730"/>
      <c r="H80" s="730"/>
      <c r="I80" s="730"/>
      <c r="J80" s="468">
        <f>SUM(F80:I80)</f>
        <v>0</v>
      </c>
      <c r="K80" s="370"/>
    </row>
    <row r="81" spans="2:12" ht="14.25" customHeight="1" thickTop="1" thickBot="1" x14ac:dyDescent="0.25">
      <c r="B81" s="370"/>
      <c r="C81" s="390"/>
      <c r="D81" s="431"/>
      <c r="E81" s="460" t="s">
        <v>79</v>
      </c>
      <c r="F81" s="730"/>
      <c r="G81" s="730"/>
      <c r="H81" s="730"/>
      <c r="I81" s="730"/>
      <c r="J81" s="468">
        <f t="shared" si="2"/>
        <v>0</v>
      </c>
      <c r="K81" s="370"/>
    </row>
    <row r="82" spans="2:12" ht="14.25" customHeight="1" thickTop="1" thickBot="1" x14ac:dyDescent="0.25">
      <c r="B82" s="370"/>
      <c r="C82" s="390"/>
      <c r="D82" s="431"/>
      <c r="E82" s="460" t="s">
        <v>80</v>
      </c>
      <c r="F82" s="730"/>
      <c r="G82" s="730"/>
      <c r="H82" s="730"/>
      <c r="I82" s="730"/>
      <c r="J82" s="468">
        <f t="shared" si="2"/>
        <v>0</v>
      </c>
      <c r="K82" s="370"/>
    </row>
    <row r="83" spans="2:12" ht="14.25" customHeight="1" thickTop="1" thickBot="1" x14ac:dyDescent="0.25">
      <c r="B83" s="370"/>
      <c r="C83" s="390"/>
      <c r="D83" s="431"/>
      <c r="E83" s="460" t="s">
        <v>81</v>
      </c>
      <c r="F83" s="730"/>
      <c r="G83" s="730"/>
      <c r="H83" s="730"/>
      <c r="I83" s="730"/>
      <c r="J83" s="468">
        <f t="shared" si="2"/>
        <v>0</v>
      </c>
      <c r="K83" s="370"/>
    </row>
    <row r="84" spans="2:12" ht="14.25" customHeight="1" thickTop="1" thickBot="1" x14ac:dyDescent="0.25">
      <c r="B84" s="370"/>
      <c r="C84" s="390"/>
      <c r="D84" s="431"/>
      <c r="E84" s="460" t="s">
        <v>82</v>
      </c>
      <c r="F84" s="730"/>
      <c r="G84" s="730"/>
      <c r="H84" s="730"/>
      <c r="I84" s="730"/>
      <c r="J84" s="468">
        <f t="shared" si="2"/>
        <v>0</v>
      </c>
      <c r="K84" s="370"/>
    </row>
    <row r="85" spans="2:12" ht="14.25" customHeight="1" thickTop="1" thickBot="1" x14ac:dyDescent="0.25">
      <c r="B85" s="370"/>
      <c r="C85" s="390"/>
      <c r="D85" s="431"/>
      <c r="E85" s="460" t="s">
        <v>83</v>
      </c>
      <c r="F85" s="730">
        <v>2</v>
      </c>
      <c r="G85" s="730"/>
      <c r="H85" s="730"/>
      <c r="I85" s="730"/>
      <c r="J85" s="468">
        <f t="shared" si="2"/>
        <v>2</v>
      </c>
      <c r="K85" s="370"/>
    </row>
    <row r="86" spans="2:12" ht="14.25" customHeight="1" thickTop="1" thickBot="1" x14ac:dyDescent="0.25">
      <c r="B86" s="370"/>
      <c r="C86" s="390"/>
      <c r="D86" s="431"/>
      <c r="E86" s="432" t="s">
        <v>41</v>
      </c>
      <c r="F86" s="730"/>
      <c r="G86" s="730"/>
      <c r="H86" s="730"/>
      <c r="I86" s="730"/>
      <c r="J86" s="468">
        <f t="shared" si="2"/>
        <v>0</v>
      </c>
      <c r="K86" s="370"/>
    </row>
    <row r="87" spans="2:12" ht="4.5" customHeight="1" thickTop="1" thickBot="1" x14ac:dyDescent="0.25">
      <c r="B87" s="370"/>
      <c r="C87" s="469" t="s">
        <v>11</v>
      </c>
      <c r="D87" s="430"/>
      <c r="E87" s="370"/>
      <c r="F87" s="390"/>
      <c r="G87" s="390"/>
      <c r="H87" s="390"/>
      <c r="I87" s="390"/>
      <c r="J87" s="390"/>
      <c r="K87" s="390"/>
    </row>
    <row r="88" spans="2:12" ht="14.25" customHeight="1" thickTop="1" thickBot="1" x14ac:dyDescent="0.25">
      <c r="B88" s="370"/>
      <c r="C88" s="924" t="s">
        <v>84</v>
      </c>
      <c r="D88" s="925"/>
      <c r="E88" s="925"/>
      <c r="F88" s="925"/>
      <c r="G88" s="926"/>
      <c r="H88" s="875" t="s">
        <v>0</v>
      </c>
      <c r="I88" s="933"/>
      <c r="J88" s="370"/>
      <c r="K88" s="370"/>
    </row>
    <row r="89" spans="2:12" ht="14.25" customHeight="1" thickTop="1" thickBot="1" x14ac:dyDescent="0.25">
      <c r="B89" s="370"/>
      <c r="C89" s="927"/>
      <c r="D89" s="928"/>
      <c r="E89" s="928"/>
      <c r="F89" s="928"/>
      <c r="G89" s="929"/>
      <c r="H89" s="934">
        <f>SUM(H91:I94)</f>
        <v>0</v>
      </c>
      <c r="I89" s="934"/>
      <c r="J89" s="370"/>
      <c r="K89" s="370"/>
    </row>
    <row r="90" spans="2:12" ht="12.75" customHeight="1" thickTop="1" thickBot="1" x14ac:dyDescent="0.25">
      <c r="B90" s="370"/>
      <c r="C90" s="930"/>
      <c r="D90" s="931"/>
      <c r="E90" s="931"/>
      <c r="F90" s="931"/>
      <c r="G90" s="932"/>
      <c r="H90" s="934"/>
      <c r="I90" s="934"/>
      <c r="J90" s="370"/>
      <c r="K90" s="370"/>
      <c r="L90" s="391"/>
    </row>
    <row r="91" spans="2:12" ht="14.25" customHeight="1" thickTop="1" thickBot="1" x14ac:dyDescent="0.25">
      <c r="B91" s="370"/>
      <c r="C91" s="430"/>
      <c r="D91" s="390"/>
      <c r="E91" s="913" t="s">
        <v>138</v>
      </c>
      <c r="F91" s="914"/>
      <c r="G91" s="586"/>
      <c r="H91" s="872">
        <f>SUM(F91:G91)</f>
        <v>0</v>
      </c>
      <c r="I91" s="872"/>
      <c r="J91" s="370"/>
      <c r="K91" s="390"/>
    </row>
    <row r="92" spans="2:12" ht="14.25" customHeight="1" thickTop="1" thickBot="1" x14ac:dyDescent="0.25">
      <c r="B92" s="370"/>
      <c r="C92" s="430"/>
      <c r="D92" s="390"/>
      <c r="E92" s="592" t="s">
        <v>137</v>
      </c>
      <c r="F92" s="593"/>
      <c r="G92" s="586"/>
      <c r="H92" s="872">
        <f>SUM(F92:G92)</f>
        <v>0</v>
      </c>
      <c r="I92" s="872"/>
      <c r="J92" s="370"/>
      <c r="K92" s="390"/>
    </row>
    <row r="93" spans="2:12" ht="14.25" customHeight="1" thickTop="1" thickBot="1" x14ac:dyDescent="0.25">
      <c r="B93" s="370"/>
      <c r="C93" s="430"/>
      <c r="D93" s="390"/>
      <c r="E93" s="592" t="s">
        <v>139</v>
      </c>
      <c r="F93" s="593"/>
      <c r="G93" s="586"/>
      <c r="H93" s="872">
        <f>SUM(F93:G93)</f>
        <v>0</v>
      </c>
      <c r="I93" s="872"/>
      <c r="J93" s="370"/>
      <c r="K93" s="390"/>
    </row>
    <row r="94" spans="2:12" ht="14.25" customHeight="1" thickTop="1" thickBot="1" x14ac:dyDescent="0.25">
      <c r="B94" s="370"/>
      <c r="C94" s="469" t="s">
        <v>9</v>
      </c>
      <c r="D94" s="370"/>
      <c r="E94" s="915" t="s">
        <v>140</v>
      </c>
      <c r="F94" s="916"/>
      <c r="G94" s="474"/>
      <c r="H94" s="872">
        <f>SUM(F94:G94)</f>
        <v>0</v>
      </c>
      <c r="I94" s="872"/>
      <c r="J94" s="370"/>
      <c r="K94" s="390"/>
    </row>
    <row r="95" spans="2:12" ht="15" customHeight="1" thickTop="1" thickBot="1" x14ac:dyDescent="0.25">
      <c r="B95" s="370"/>
      <c r="C95" s="896" t="s">
        <v>141</v>
      </c>
      <c r="D95" s="897"/>
      <c r="E95" s="897"/>
      <c r="F95" s="897"/>
      <c r="G95" s="897"/>
      <c r="H95" s="898"/>
      <c r="I95" s="905" t="s">
        <v>0</v>
      </c>
      <c r="J95" s="906"/>
      <c r="K95" s="370"/>
      <c r="L95" s="391"/>
    </row>
    <row r="96" spans="2:12" ht="18" customHeight="1" thickTop="1" x14ac:dyDescent="0.2">
      <c r="B96" s="370"/>
      <c r="C96" s="899"/>
      <c r="D96" s="900"/>
      <c r="E96" s="900"/>
      <c r="F96" s="900"/>
      <c r="G96" s="900"/>
      <c r="H96" s="901"/>
      <c r="I96" s="907">
        <f>(I98+I137+I173+I211+I215+I218+I223+I227+I232+I237+I242)</f>
        <v>11</v>
      </c>
      <c r="J96" s="908"/>
      <c r="K96" s="370"/>
      <c r="L96" s="391"/>
    </row>
    <row r="97" spans="2:15" ht="21" customHeight="1" thickBot="1" x14ac:dyDescent="0.25">
      <c r="B97" s="370"/>
      <c r="C97" s="902"/>
      <c r="D97" s="903"/>
      <c r="E97" s="903"/>
      <c r="F97" s="903"/>
      <c r="G97" s="903"/>
      <c r="H97" s="904"/>
      <c r="I97" s="909"/>
      <c r="J97" s="910"/>
      <c r="K97" s="370"/>
      <c r="L97" s="391"/>
    </row>
    <row r="98" spans="2:15" ht="15" customHeight="1" thickTop="1" thickBot="1" x14ac:dyDescent="0.25">
      <c r="B98" s="370"/>
      <c r="C98" s="475"/>
      <c r="D98" s="476">
        <v>7.1</v>
      </c>
      <c r="E98" s="477" t="s">
        <v>124</v>
      </c>
      <c r="F98" s="398"/>
      <c r="G98" s="398"/>
      <c r="H98" s="398"/>
      <c r="I98" s="886">
        <f>(I99+I105+I111+I117+I121+I125+I131)</f>
        <v>1</v>
      </c>
      <c r="J98" s="886"/>
      <c r="K98" s="370"/>
    </row>
    <row r="99" spans="2:15" ht="12.75" customHeight="1" thickTop="1" thickBot="1" x14ac:dyDescent="0.25">
      <c r="B99" s="370"/>
      <c r="C99" s="459"/>
      <c r="D99" s="459"/>
      <c r="E99" s="478" t="s">
        <v>85</v>
      </c>
      <c r="F99" s="479"/>
      <c r="G99" s="479"/>
      <c r="H99" s="479"/>
      <c r="I99" s="911">
        <f>(I100+I101+I102+I103+I104)</f>
        <v>0</v>
      </c>
      <c r="J99" s="912"/>
      <c r="K99" s="370"/>
    </row>
    <row r="100" spans="2:15" ht="12.75" customHeight="1" thickTop="1" thickBot="1" x14ac:dyDescent="0.25">
      <c r="B100" s="370"/>
      <c r="C100" s="390"/>
      <c r="D100" s="390"/>
      <c r="E100" s="480" t="s">
        <v>42</v>
      </c>
      <c r="F100" s="481"/>
      <c r="G100" s="481"/>
      <c r="H100" s="482"/>
      <c r="I100" s="893"/>
      <c r="J100" s="893"/>
      <c r="K100" s="370"/>
    </row>
    <row r="101" spans="2:15" ht="15" customHeight="1" thickTop="1" thickBot="1" x14ac:dyDescent="0.25">
      <c r="B101" s="370"/>
      <c r="C101" s="390"/>
      <c r="D101" s="484"/>
      <c r="E101" s="485" t="s">
        <v>142</v>
      </c>
      <c r="F101" s="486"/>
      <c r="G101" s="486"/>
      <c r="H101" s="487"/>
      <c r="I101" s="894"/>
      <c r="J101" s="895"/>
      <c r="K101" s="390"/>
    </row>
    <row r="102" spans="2:15" ht="15" customHeight="1" thickTop="1" thickBot="1" x14ac:dyDescent="0.25">
      <c r="B102" s="370"/>
      <c r="C102" s="390"/>
      <c r="D102" s="390"/>
      <c r="E102" s="485" t="s">
        <v>22</v>
      </c>
      <c r="F102" s="486"/>
      <c r="G102" s="486"/>
      <c r="H102" s="487"/>
      <c r="I102" s="894"/>
      <c r="J102" s="895"/>
      <c r="K102" s="390"/>
    </row>
    <row r="103" spans="2:15" ht="15" customHeight="1" thickTop="1" thickBot="1" x14ac:dyDescent="0.25">
      <c r="B103" s="370"/>
      <c r="C103" s="390"/>
      <c r="D103" s="390"/>
      <c r="E103" s="485" t="s">
        <v>21</v>
      </c>
      <c r="F103" s="486"/>
      <c r="G103" s="486"/>
      <c r="H103" s="487"/>
      <c r="I103" s="894"/>
      <c r="J103" s="895"/>
      <c r="K103" s="390"/>
    </row>
    <row r="104" spans="2:15" ht="15" customHeight="1" thickTop="1" thickBot="1" x14ac:dyDescent="0.25">
      <c r="B104" s="370"/>
      <c r="C104" s="390"/>
      <c r="D104" s="390"/>
      <c r="E104" s="488" t="s">
        <v>143</v>
      </c>
      <c r="F104" s="475"/>
      <c r="G104" s="475"/>
      <c r="H104" s="475"/>
      <c r="I104" s="885"/>
      <c r="J104" s="885"/>
      <c r="K104" s="390"/>
    </row>
    <row r="105" spans="2:15" ht="13.5" customHeight="1" thickTop="1" thickBot="1" x14ac:dyDescent="0.25">
      <c r="B105" s="370"/>
      <c r="C105" s="390"/>
      <c r="D105" s="390"/>
      <c r="E105" s="489" t="s">
        <v>29</v>
      </c>
      <c r="F105" s="490"/>
      <c r="G105" s="490"/>
      <c r="H105" s="490"/>
      <c r="I105" s="872">
        <f>SUM(I106:J110)</f>
        <v>1</v>
      </c>
      <c r="J105" s="872"/>
      <c r="K105" s="390"/>
    </row>
    <row r="106" spans="2:15" ht="13.5" customHeight="1" thickTop="1" thickBot="1" x14ac:dyDescent="0.25">
      <c r="B106" s="370"/>
      <c r="C106" s="390"/>
      <c r="D106" s="484"/>
      <c r="E106" s="480" t="s">
        <v>42</v>
      </c>
      <c r="F106" s="481"/>
      <c r="G106" s="481"/>
      <c r="H106" s="482"/>
      <c r="I106" s="893"/>
      <c r="J106" s="893"/>
      <c r="K106" s="390"/>
      <c r="L106" s="391"/>
    </row>
    <row r="107" spans="2:15" ht="14.25" thickTop="1" thickBot="1" x14ac:dyDescent="0.25">
      <c r="B107" s="370"/>
      <c r="C107" s="390"/>
      <c r="D107" s="484"/>
      <c r="E107" s="485" t="s">
        <v>142</v>
      </c>
      <c r="F107" s="486"/>
      <c r="G107" s="486"/>
      <c r="H107" s="487"/>
      <c r="I107" s="894"/>
      <c r="J107" s="895"/>
      <c r="K107" s="390"/>
      <c r="L107" s="391"/>
    </row>
    <row r="108" spans="2:15" ht="14.25" thickTop="1" thickBot="1" x14ac:dyDescent="0.25">
      <c r="B108" s="370"/>
      <c r="C108" s="390"/>
      <c r="D108" s="484"/>
      <c r="E108" s="485" t="s">
        <v>22</v>
      </c>
      <c r="F108" s="486"/>
      <c r="G108" s="486"/>
      <c r="H108" s="487"/>
      <c r="I108" s="894"/>
      <c r="J108" s="895"/>
      <c r="K108" s="390"/>
      <c r="L108" s="391"/>
    </row>
    <row r="109" spans="2:15" ht="14.25" thickTop="1" thickBot="1" x14ac:dyDescent="0.25">
      <c r="B109" s="370"/>
      <c r="C109" s="390"/>
      <c r="D109" s="484"/>
      <c r="E109" s="485" t="s">
        <v>21</v>
      </c>
      <c r="F109" s="486"/>
      <c r="G109" s="486"/>
      <c r="H109" s="487"/>
      <c r="I109" s="894">
        <v>1</v>
      </c>
      <c r="J109" s="895"/>
      <c r="K109" s="390"/>
      <c r="L109" s="391"/>
    </row>
    <row r="110" spans="2:15" ht="14.25" thickTop="1" thickBot="1" x14ac:dyDescent="0.25">
      <c r="B110" s="370"/>
      <c r="C110" s="390"/>
      <c r="D110" s="484"/>
      <c r="E110" s="491" t="s">
        <v>143</v>
      </c>
      <c r="F110" s="492"/>
      <c r="G110" s="492"/>
      <c r="H110" s="493"/>
      <c r="I110" s="885"/>
      <c r="J110" s="885"/>
      <c r="K110" s="390"/>
      <c r="L110" s="391"/>
    </row>
    <row r="111" spans="2:15" ht="14.25" thickTop="1" thickBot="1" x14ac:dyDescent="0.25">
      <c r="B111" s="370"/>
      <c r="C111" s="390"/>
      <c r="D111" s="484"/>
      <c r="E111" s="494" t="s">
        <v>86</v>
      </c>
      <c r="F111" s="490"/>
      <c r="G111" s="490"/>
      <c r="H111" s="495"/>
      <c r="I111" s="889">
        <f>(I112+I113+I114+I115+I116)</f>
        <v>0</v>
      </c>
      <c r="J111" s="890"/>
      <c r="K111" s="390"/>
      <c r="L111" s="391"/>
      <c r="O111" s="383"/>
    </row>
    <row r="112" spans="2:15" ht="14.25" thickTop="1" thickBot="1" x14ac:dyDescent="0.25">
      <c r="B112" s="370"/>
      <c r="C112" s="390"/>
      <c r="D112" s="484"/>
      <c r="E112" s="480" t="s">
        <v>42</v>
      </c>
      <c r="F112" s="481"/>
      <c r="G112" s="481"/>
      <c r="H112" s="482"/>
      <c r="I112" s="893"/>
      <c r="J112" s="893"/>
      <c r="K112" s="390"/>
      <c r="L112" s="391"/>
      <c r="O112" s="383"/>
    </row>
    <row r="113" spans="2:15" ht="14.25" thickTop="1" thickBot="1" x14ac:dyDescent="0.25">
      <c r="B113" s="370"/>
      <c r="C113" s="390"/>
      <c r="D113" s="484"/>
      <c r="E113" s="485" t="s">
        <v>142</v>
      </c>
      <c r="F113" s="486"/>
      <c r="G113" s="486"/>
      <c r="H113" s="487"/>
      <c r="I113" s="894"/>
      <c r="J113" s="895"/>
      <c r="K113" s="390"/>
      <c r="L113" s="391"/>
      <c r="O113" s="383"/>
    </row>
    <row r="114" spans="2:15" ht="14.25" thickTop="1" thickBot="1" x14ac:dyDescent="0.25">
      <c r="B114" s="370"/>
      <c r="C114" s="390"/>
      <c r="D114" s="484"/>
      <c r="E114" s="485" t="s">
        <v>22</v>
      </c>
      <c r="F114" s="486"/>
      <c r="G114" s="486"/>
      <c r="H114" s="487"/>
      <c r="I114" s="894"/>
      <c r="J114" s="895"/>
      <c r="K114" s="390"/>
      <c r="L114" s="391"/>
      <c r="O114" s="383"/>
    </row>
    <row r="115" spans="2:15" ht="14.25" thickTop="1" thickBot="1" x14ac:dyDescent="0.25">
      <c r="B115" s="370"/>
      <c r="C115" s="390"/>
      <c r="D115" s="484"/>
      <c r="E115" s="485" t="s">
        <v>21</v>
      </c>
      <c r="F115" s="486"/>
      <c r="G115" s="486"/>
      <c r="H115" s="487"/>
      <c r="I115" s="894"/>
      <c r="J115" s="895"/>
      <c r="K115" s="390"/>
      <c r="L115" s="391"/>
      <c r="O115" s="383"/>
    </row>
    <row r="116" spans="2:15" ht="14.25" thickTop="1" thickBot="1" x14ac:dyDescent="0.25">
      <c r="B116" s="370"/>
      <c r="C116" s="390"/>
      <c r="D116" s="484"/>
      <c r="E116" s="488" t="s">
        <v>143</v>
      </c>
      <c r="F116" s="475"/>
      <c r="G116" s="475"/>
      <c r="H116" s="475"/>
      <c r="I116" s="885"/>
      <c r="J116" s="885"/>
      <c r="K116" s="390"/>
      <c r="L116" s="391"/>
      <c r="O116" s="383"/>
    </row>
    <row r="117" spans="2:15" ht="14.25" thickTop="1" thickBot="1" x14ac:dyDescent="0.25">
      <c r="B117" s="370"/>
      <c r="C117" s="390"/>
      <c r="D117" s="484"/>
      <c r="E117" s="494" t="s">
        <v>88</v>
      </c>
      <c r="F117" s="490"/>
      <c r="G117" s="490"/>
      <c r="H117" s="495"/>
      <c r="I117" s="889">
        <f>I119+I120+I118</f>
        <v>0</v>
      </c>
      <c r="J117" s="890"/>
      <c r="K117" s="390"/>
      <c r="L117" s="391"/>
      <c r="O117" s="383"/>
    </row>
    <row r="118" spans="2:15" ht="14.25" thickTop="1" thickBot="1" x14ac:dyDescent="0.25">
      <c r="B118" s="370"/>
      <c r="C118" s="390"/>
      <c r="D118" s="484"/>
      <c r="E118" s="496" t="s">
        <v>144</v>
      </c>
      <c r="F118" s="497"/>
      <c r="G118" s="497"/>
      <c r="H118" s="497"/>
      <c r="I118" s="893"/>
      <c r="J118" s="893"/>
      <c r="K118" s="390"/>
      <c r="L118" s="391"/>
      <c r="O118" s="383"/>
    </row>
    <row r="119" spans="2:15" ht="14.25" thickTop="1" thickBot="1" x14ac:dyDescent="0.25">
      <c r="B119" s="370"/>
      <c r="C119" s="390"/>
      <c r="D119" s="484"/>
      <c r="E119" s="496" t="s">
        <v>46</v>
      </c>
      <c r="F119" s="498"/>
      <c r="G119" s="498"/>
      <c r="H119" s="498"/>
      <c r="I119" s="894"/>
      <c r="J119" s="895"/>
      <c r="K119" s="390"/>
      <c r="L119" s="391"/>
      <c r="O119" s="383"/>
    </row>
    <row r="120" spans="2:15" ht="14.25" thickTop="1" thickBot="1" x14ac:dyDescent="0.25">
      <c r="B120" s="370"/>
      <c r="C120" s="390"/>
      <c r="D120" s="484"/>
      <c r="E120" s="480" t="s">
        <v>45</v>
      </c>
      <c r="F120" s="498"/>
      <c r="G120" s="498"/>
      <c r="H120" s="499"/>
      <c r="I120" s="885"/>
      <c r="J120" s="885"/>
      <c r="K120" s="390"/>
      <c r="L120" s="391"/>
      <c r="O120" s="383"/>
    </row>
    <row r="121" spans="2:15" ht="14.25" thickTop="1" thickBot="1" x14ac:dyDescent="0.25">
      <c r="B121" s="370"/>
      <c r="C121" s="390"/>
      <c r="D121" s="484"/>
      <c r="E121" s="494" t="s">
        <v>89</v>
      </c>
      <c r="F121" s="490"/>
      <c r="G121" s="490"/>
      <c r="H121" s="490"/>
      <c r="I121" s="889">
        <f>I123+I124+I122</f>
        <v>0</v>
      </c>
      <c r="J121" s="890"/>
      <c r="K121" s="390"/>
      <c r="L121" s="391"/>
    </row>
    <row r="122" spans="2:15" ht="14.25" thickTop="1" thickBot="1" x14ac:dyDescent="0.25">
      <c r="B122" s="370"/>
      <c r="C122" s="390"/>
      <c r="D122" s="484"/>
      <c r="E122" s="496" t="s">
        <v>47</v>
      </c>
      <c r="F122" s="497"/>
      <c r="G122" s="497"/>
      <c r="H122" s="497"/>
      <c r="I122" s="893"/>
      <c r="J122" s="893"/>
      <c r="K122" s="390"/>
      <c r="L122" s="391"/>
    </row>
    <row r="123" spans="2:15" ht="14.25" thickTop="1" thickBot="1" x14ac:dyDescent="0.25">
      <c r="B123" s="370"/>
      <c r="C123" s="390"/>
      <c r="D123" s="484"/>
      <c r="E123" s="496" t="s">
        <v>46</v>
      </c>
      <c r="F123" s="498"/>
      <c r="G123" s="498"/>
      <c r="H123" s="498"/>
      <c r="I123" s="894"/>
      <c r="J123" s="895"/>
      <c r="K123" s="390"/>
      <c r="L123" s="391"/>
    </row>
    <row r="124" spans="2:15" ht="14.25" thickTop="1" thickBot="1" x14ac:dyDescent="0.25">
      <c r="B124" s="370"/>
      <c r="C124" s="390"/>
      <c r="D124" s="484"/>
      <c r="E124" s="480" t="s">
        <v>45</v>
      </c>
      <c r="F124" s="498"/>
      <c r="G124" s="498"/>
      <c r="H124" s="499"/>
      <c r="I124" s="885"/>
      <c r="J124" s="885"/>
      <c r="K124" s="390"/>
      <c r="L124" s="391"/>
    </row>
    <row r="125" spans="2:15" ht="14.25" thickTop="1" thickBot="1" x14ac:dyDescent="0.25">
      <c r="B125" s="370"/>
      <c r="C125" s="390"/>
      <c r="D125" s="484"/>
      <c r="E125" s="494" t="s">
        <v>90</v>
      </c>
      <c r="F125" s="490"/>
      <c r="G125" s="490"/>
      <c r="H125" s="490"/>
      <c r="I125" s="872">
        <f>(I126+I127+I128+I129+I130)</f>
        <v>0</v>
      </c>
      <c r="J125" s="872"/>
      <c r="K125" s="390"/>
      <c r="L125" s="391"/>
    </row>
    <row r="126" spans="2:15" ht="14.25" thickTop="1" thickBot="1" x14ac:dyDescent="0.25">
      <c r="B126" s="370"/>
      <c r="C126" s="390"/>
      <c r="D126" s="484"/>
      <c r="E126" s="480" t="s">
        <v>42</v>
      </c>
      <c r="F126" s="481"/>
      <c r="G126" s="481"/>
      <c r="H126" s="482"/>
      <c r="I126" s="893"/>
      <c r="J126" s="893"/>
      <c r="K126" s="390"/>
      <c r="L126" s="391"/>
    </row>
    <row r="127" spans="2:15" ht="14.25" thickTop="1" thickBot="1" x14ac:dyDescent="0.25">
      <c r="B127" s="370"/>
      <c r="C127" s="390"/>
      <c r="D127" s="484"/>
      <c r="E127" s="485" t="s">
        <v>142</v>
      </c>
      <c r="F127" s="486"/>
      <c r="G127" s="486"/>
      <c r="H127" s="487"/>
      <c r="I127" s="894"/>
      <c r="J127" s="895"/>
      <c r="K127" s="390"/>
      <c r="L127" s="391"/>
    </row>
    <row r="128" spans="2:15" ht="14.25" thickTop="1" thickBot="1" x14ac:dyDescent="0.25">
      <c r="B128" s="370"/>
      <c r="C128" s="390"/>
      <c r="D128" s="484"/>
      <c r="E128" s="485" t="s">
        <v>22</v>
      </c>
      <c r="F128" s="486"/>
      <c r="G128" s="486"/>
      <c r="H128" s="487"/>
      <c r="I128" s="894"/>
      <c r="J128" s="895"/>
      <c r="K128" s="390"/>
      <c r="L128" s="391"/>
    </row>
    <row r="129" spans="2:14" ht="14.25" thickTop="1" thickBot="1" x14ac:dyDescent="0.25">
      <c r="B129" s="370"/>
      <c r="C129" s="390"/>
      <c r="D129" s="484"/>
      <c r="E129" s="485" t="s">
        <v>21</v>
      </c>
      <c r="F129" s="486"/>
      <c r="G129" s="486"/>
      <c r="H129" s="487"/>
      <c r="I129" s="894"/>
      <c r="J129" s="895"/>
      <c r="K129" s="390"/>
      <c r="L129" s="391"/>
    </row>
    <row r="130" spans="2:14" ht="14.25" thickTop="1" thickBot="1" x14ac:dyDescent="0.25">
      <c r="B130" s="370"/>
      <c r="C130" s="390"/>
      <c r="D130" s="484"/>
      <c r="E130" s="488" t="s">
        <v>143</v>
      </c>
      <c r="F130" s="475"/>
      <c r="G130" s="475"/>
      <c r="H130" s="475"/>
      <c r="I130" s="885"/>
      <c r="J130" s="885"/>
      <c r="K130" s="390"/>
      <c r="L130" s="391"/>
    </row>
    <row r="131" spans="2:14" ht="14.25" thickTop="1" thickBot="1" x14ac:dyDescent="0.25">
      <c r="B131" s="370"/>
      <c r="C131" s="390"/>
      <c r="D131" s="484"/>
      <c r="E131" s="500" t="s">
        <v>87</v>
      </c>
      <c r="F131" s="490"/>
      <c r="G131" s="490"/>
      <c r="H131" s="490"/>
      <c r="I131" s="872">
        <f>(I132+I133++I134+I135+I136)</f>
        <v>0</v>
      </c>
      <c r="J131" s="872"/>
      <c r="K131" s="390"/>
      <c r="L131" s="391"/>
    </row>
    <row r="132" spans="2:14" ht="14.25" thickTop="1" thickBot="1" x14ac:dyDescent="0.25">
      <c r="B132" s="370"/>
      <c r="C132" s="390"/>
      <c r="D132" s="484"/>
      <c r="E132" s="480" t="s">
        <v>47</v>
      </c>
      <c r="F132" s="481"/>
      <c r="G132" s="481"/>
      <c r="H132" s="482"/>
      <c r="I132" s="885"/>
      <c r="J132" s="885"/>
      <c r="K132" s="390"/>
      <c r="L132" s="391"/>
    </row>
    <row r="133" spans="2:14" ht="14.25" thickTop="1" thickBot="1" x14ac:dyDescent="0.25">
      <c r="B133" s="370"/>
      <c r="C133" s="390"/>
      <c r="D133" s="484"/>
      <c r="E133" s="485" t="s">
        <v>142</v>
      </c>
      <c r="F133" s="486"/>
      <c r="G133" s="486"/>
      <c r="H133" s="487"/>
      <c r="I133" s="885"/>
      <c r="J133" s="885"/>
      <c r="K133" s="390"/>
      <c r="L133" s="391"/>
    </row>
    <row r="134" spans="2:14" ht="14.25" thickTop="1" thickBot="1" x14ac:dyDescent="0.25">
      <c r="B134" s="370"/>
      <c r="C134" s="390"/>
      <c r="D134" s="484"/>
      <c r="E134" s="485" t="s">
        <v>46</v>
      </c>
      <c r="F134" s="486"/>
      <c r="G134" s="486"/>
      <c r="H134" s="487"/>
      <c r="I134" s="885"/>
      <c r="J134" s="885"/>
      <c r="K134" s="390"/>
      <c r="L134" s="391"/>
    </row>
    <row r="135" spans="2:14" ht="14.25" thickTop="1" thickBot="1" x14ac:dyDescent="0.25">
      <c r="B135" s="370"/>
      <c r="C135" s="390"/>
      <c r="D135" s="484"/>
      <c r="E135" s="501" t="s">
        <v>45</v>
      </c>
      <c r="F135" s="498"/>
      <c r="G135" s="498"/>
      <c r="H135" s="498"/>
      <c r="I135" s="885"/>
      <c r="J135" s="885"/>
      <c r="K135" s="390"/>
      <c r="L135" s="391"/>
    </row>
    <row r="136" spans="2:14" ht="14.25" thickTop="1" thickBot="1" x14ac:dyDescent="0.25">
      <c r="B136" s="370"/>
      <c r="C136" s="390"/>
      <c r="D136" s="484"/>
      <c r="E136" s="488" t="s">
        <v>145</v>
      </c>
      <c r="F136" s="475"/>
      <c r="G136" s="475"/>
      <c r="H136" s="475"/>
      <c r="I136" s="885"/>
      <c r="J136" s="885"/>
      <c r="K136" s="390"/>
      <c r="L136" s="391"/>
    </row>
    <row r="137" spans="2:14" ht="16.5" thickTop="1" thickBot="1" x14ac:dyDescent="0.25">
      <c r="B137" s="370"/>
      <c r="C137" s="390"/>
      <c r="D137" s="502" t="s">
        <v>146</v>
      </c>
      <c r="E137" s="503"/>
      <c r="F137" s="504"/>
      <c r="G137" s="505"/>
      <c r="H137" s="505"/>
      <c r="I137" s="891">
        <f>(I138+I143+I148+I153+I158+I163+I168)</f>
        <v>0</v>
      </c>
      <c r="J137" s="892"/>
      <c r="K137" s="390"/>
      <c r="L137" s="391"/>
    </row>
    <row r="138" spans="2:14" ht="14.25" thickTop="1" thickBot="1" x14ac:dyDescent="0.25">
      <c r="B138" s="370"/>
      <c r="C138" s="390"/>
      <c r="D138" s="506"/>
      <c r="E138" s="507" t="s">
        <v>23</v>
      </c>
      <c r="F138" s="490"/>
      <c r="G138" s="490"/>
      <c r="H138" s="495"/>
      <c r="I138" s="889">
        <f>(I139+I140+I141+I142)</f>
        <v>0</v>
      </c>
      <c r="J138" s="890"/>
      <c r="K138" s="390"/>
      <c r="L138" s="391"/>
      <c r="N138" s="383"/>
    </row>
    <row r="139" spans="2:14" ht="14.25" thickTop="1" thickBot="1" x14ac:dyDescent="0.25">
      <c r="B139" s="370"/>
      <c r="C139" s="390"/>
      <c r="D139" s="508"/>
      <c r="E139" s="509" t="s">
        <v>42</v>
      </c>
      <c r="F139" s="498"/>
      <c r="G139" s="498"/>
      <c r="H139" s="499"/>
      <c r="I139" s="885"/>
      <c r="J139" s="885"/>
      <c r="K139" s="390"/>
      <c r="L139" s="391"/>
      <c r="N139" s="383"/>
    </row>
    <row r="140" spans="2:14" ht="14.25" thickTop="1" thickBot="1" x14ac:dyDescent="0.25">
      <c r="B140" s="370"/>
      <c r="C140" s="390"/>
      <c r="D140" s="508"/>
      <c r="E140" s="509" t="s">
        <v>142</v>
      </c>
      <c r="F140" s="498"/>
      <c r="G140" s="498"/>
      <c r="H140" s="499"/>
      <c r="I140" s="885"/>
      <c r="J140" s="885"/>
      <c r="K140" s="390"/>
      <c r="L140" s="391"/>
      <c r="N140" s="383"/>
    </row>
    <row r="141" spans="2:14" ht="14.25" thickTop="1" thickBot="1" x14ac:dyDescent="0.25">
      <c r="B141" s="370"/>
      <c r="C141" s="390"/>
      <c r="D141" s="508"/>
      <c r="E141" s="509" t="s">
        <v>22</v>
      </c>
      <c r="F141" s="498"/>
      <c r="G141" s="498"/>
      <c r="H141" s="499"/>
      <c r="I141" s="885"/>
      <c r="J141" s="885"/>
      <c r="K141" s="390"/>
      <c r="L141" s="391"/>
      <c r="N141" s="383"/>
    </row>
    <row r="142" spans="2:14" ht="14.25" thickTop="1" thickBot="1" x14ac:dyDescent="0.25">
      <c r="B142" s="370"/>
      <c r="C142" s="390"/>
      <c r="D142" s="508"/>
      <c r="E142" s="509" t="s">
        <v>21</v>
      </c>
      <c r="F142" s="510"/>
      <c r="G142" s="510"/>
      <c r="H142" s="511"/>
      <c r="I142" s="885"/>
      <c r="J142" s="885"/>
      <c r="K142" s="390"/>
      <c r="L142" s="391"/>
      <c r="M142" s="383"/>
      <c r="N142" s="383"/>
    </row>
    <row r="143" spans="2:14" ht="14.25" thickTop="1" thickBot="1" x14ac:dyDescent="0.25">
      <c r="B143" s="370"/>
      <c r="C143" s="390"/>
      <c r="D143" s="508"/>
      <c r="E143" s="512" t="s">
        <v>8</v>
      </c>
      <c r="F143" s="513"/>
      <c r="G143" s="513"/>
      <c r="H143" s="513"/>
      <c r="I143" s="887">
        <f>(I144+I145+I146+I147)</f>
        <v>0</v>
      </c>
      <c r="J143" s="887"/>
      <c r="K143" s="390"/>
      <c r="L143" s="391"/>
      <c r="M143" s="383"/>
      <c r="N143" s="383"/>
    </row>
    <row r="144" spans="2:14" ht="14.25" thickTop="1" thickBot="1" x14ac:dyDescent="0.25">
      <c r="B144" s="370"/>
      <c r="C144" s="390"/>
      <c r="D144" s="508"/>
      <c r="E144" s="509" t="s">
        <v>42</v>
      </c>
      <c r="F144" s="498"/>
      <c r="G144" s="498"/>
      <c r="H144" s="499"/>
      <c r="I144" s="885"/>
      <c r="J144" s="885"/>
      <c r="K144" s="390"/>
      <c r="L144" s="391"/>
      <c r="M144" s="383"/>
      <c r="N144" s="383"/>
    </row>
    <row r="145" spans="1:14" ht="14.25" thickTop="1" thickBot="1" x14ac:dyDescent="0.25">
      <c r="B145" s="370"/>
      <c r="C145" s="390"/>
      <c r="D145" s="508"/>
      <c r="E145" s="509" t="s">
        <v>142</v>
      </c>
      <c r="F145" s="498"/>
      <c r="G145" s="498"/>
      <c r="H145" s="499"/>
      <c r="I145" s="885"/>
      <c r="J145" s="885"/>
      <c r="K145" s="390"/>
      <c r="L145" s="391"/>
      <c r="M145" s="383"/>
      <c r="N145" s="383"/>
    </row>
    <row r="146" spans="1:14" ht="14.25" thickTop="1" thickBot="1" x14ac:dyDescent="0.25">
      <c r="B146" s="370"/>
      <c r="C146" s="390"/>
      <c r="D146" s="508"/>
      <c r="E146" s="509" t="s">
        <v>22</v>
      </c>
      <c r="F146" s="498"/>
      <c r="G146" s="498"/>
      <c r="H146" s="499"/>
      <c r="I146" s="885"/>
      <c r="J146" s="885"/>
      <c r="K146" s="390"/>
      <c r="L146" s="391"/>
      <c r="M146" s="383"/>
      <c r="N146" s="383"/>
    </row>
    <row r="147" spans="1:14" ht="14.25" thickTop="1" thickBot="1" x14ac:dyDescent="0.25">
      <c r="B147" s="370"/>
      <c r="C147" s="390"/>
      <c r="D147" s="508"/>
      <c r="E147" s="509" t="s">
        <v>21</v>
      </c>
      <c r="F147" s="510"/>
      <c r="G147" s="510"/>
      <c r="H147" s="511"/>
      <c r="I147" s="885"/>
      <c r="J147" s="885"/>
      <c r="K147" s="390"/>
      <c r="L147" s="391"/>
      <c r="M147" s="383"/>
      <c r="N147" s="383"/>
    </row>
    <row r="148" spans="1:14" ht="14.25" thickTop="1" thickBot="1" x14ac:dyDescent="0.25">
      <c r="B148" s="370"/>
      <c r="C148" s="390"/>
      <c r="D148" s="508"/>
      <c r="E148" s="507" t="s">
        <v>147</v>
      </c>
      <c r="F148" s="490"/>
      <c r="G148" s="490"/>
      <c r="H148" s="495"/>
      <c r="I148" s="889">
        <f>(I149+I150+I151+I152)</f>
        <v>0</v>
      </c>
      <c r="J148" s="890"/>
      <c r="K148" s="390"/>
      <c r="L148" s="391"/>
      <c r="M148" s="383"/>
      <c r="N148" s="383"/>
    </row>
    <row r="149" spans="1:14" ht="14.25" thickTop="1" thickBot="1" x14ac:dyDescent="0.25">
      <c r="B149" s="370"/>
      <c r="C149" s="390"/>
      <c r="D149" s="508"/>
      <c r="E149" s="509" t="s">
        <v>42</v>
      </c>
      <c r="F149" s="498"/>
      <c r="G149" s="498"/>
      <c r="H149" s="499"/>
      <c r="I149" s="885"/>
      <c r="J149" s="885"/>
      <c r="K149" s="390"/>
      <c r="L149" s="391"/>
      <c r="M149" s="383"/>
      <c r="N149" s="383"/>
    </row>
    <row r="150" spans="1:14" ht="14.25" thickTop="1" thickBot="1" x14ac:dyDescent="0.25">
      <c r="B150" s="370"/>
      <c r="C150" s="390"/>
      <c r="D150" s="508"/>
      <c r="E150" s="509" t="s">
        <v>142</v>
      </c>
      <c r="F150" s="498"/>
      <c r="G150" s="498"/>
      <c r="H150" s="499"/>
      <c r="I150" s="885"/>
      <c r="J150" s="885"/>
      <c r="K150" s="390"/>
      <c r="L150" s="391"/>
      <c r="M150" s="383"/>
      <c r="N150" s="383"/>
    </row>
    <row r="151" spans="1:14" ht="14.25" thickTop="1" thickBot="1" x14ac:dyDescent="0.25">
      <c r="B151" s="370"/>
      <c r="C151" s="390"/>
      <c r="D151" s="508"/>
      <c r="E151" s="509" t="s">
        <v>22</v>
      </c>
      <c r="F151" s="498"/>
      <c r="G151" s="498"/>
      <c r="H151" s="499"/>
      <c r="I151" s="885"/>
      <c r="J151" s="885"/>
      <c r="K151" s="390"/>
      <c r="L151" s="391"/>
      <c r="M151" s="383"/>
      <c r="N151" s="383"/>
    </row>
    <row r="152" spans="1:14" ht="14.25" thickTop="1" thickBot="1" x14ac:dyDescent="0.25">
      <c r="B152" s="370"/>
      <c r="C152" s="390"/>
      <c r="D152" s="508"/>
      <c r="E152" s="509" t="s">
        <v>21</v>
      </c>
      <c r="F152" s="510"/>
      <c r="G152" s="510"/>
      <c r="H152" s="511"/>
      <c r="I152" s="885"/>
      <c r="J152" s="885"/>
      <c r="K152" s="390"/>
      <c r="L152" s="391"/>
      <c r="M152" s="383"/>
      <c r="N152" s="383"/>
    </row>
    <row r="153" spans="1:14" ht="14.25" thickTop="1" thickBot="1" x14ac:dyDescent="0.25">
      <c r="B153" s="370"/>
      <c r="C153" s="390"/>
      <c r="D153" s="508"/>
      <c r="E153" s="514" t="s">
        <v>91</v>
      </c>
      <c r="F153" s="490"/>
      <c r="G153" s="490"/>
      <c r="H153" s="495"/>
      <c r="I153" s="887">
        <f>(I154+I155+I156+I157)</f>
        <v>0</v>
      </c>
      <c r="J153" s="887"/>
      <c r="K153" s="390"/>
      <c r="L153" s="391"/>
      <c r="M153" s="383"/>
      <c r="N153" s="383"/>
    </row>
    <row r="154" spans="1:14" ht="14.25" thickTop="1" thickBot="1" x14ac:dyDescent="0.25">
      <c r="B154" s="370"/>
      <c r="C154" s="390"/>
      <c r="D154" s="508"/>
      <c r="E154" s="515" t="s">
        <v>44</v>
      </c>
      <c r="F154" s="481"/>
      <c r="G154" s="481"/>
      <c r="H154" s="482"/>
      <c r="I154" s="885"/>
      <c r="J154" s="885"/>
      <c r="K154" s="390"/>
      <c r="L154" s="391"/>
      <c r="M154" s="383"/>
      <c r="N154" s="383"/>
    </row>
    <row r="155" spans="1:14" ht="14.25" thickTop="1" thickBot="1" x14ac:dyDescent="0.25">
      <c r="B155" s="370"/>
      <c r="C155" s="390"/>
      <c r="D155" s="508"/>
      <c r="E155" s="515" t="s">
        <v>142</v>
      </c>
      <c r="F155" s="481"/>
      <c r="G155" s="481"/>
      <c r="H155" s="482"/>
      <c r="I155" s="885"/>
      <c r="J155" s="885"/>
      <c r="K155" s="390"/>
      <c r="L155" s="391"/>
      <c r="M155" s="383"/>
      <c r="N155" s="383"/>
    </row>
    <row r="156" spans="1:14" ht="14.25" thickTop="1" thickBot="1" x14ac:dyDescent="0.25">
      <c r="B156" s="370"/>
      <c r="C156" s="390"/>
      <c r="D156" s="508"/>
      <c r="E156" s="515" t="s">
        <v>46</v>
      </c>
      <c r="F156" s="481"/>
      <c r="G156" s="481"/>
      <c r="H156" s="482"/>
      <c r="I156" s="885"/>
      <c r="J156" s="885"/>
      <c r="K156" s="390"/>
      <c r="L156" s="391"/>
      <c r="M156" s="383"/>
      <c r="N156" s="383"/>
    </row>
    <row r="157" spans="1:14" ht="14.25" thickTop="1" thickBot="1" x14ac:dyDescent="0.25">
      <c r="A157" s="383"/>
      <c r="B157" s="430"/>
      <c r="C157" s="390"/>
      <c r="D157" s="508"/>
      <c r="E157" s="515" t="s">
        <v>45</v>
      </c>
      <c r="F157" s="481"/>
      <c r="G157" s="481"/>
      <c r="H157" s="482"/>
      <c r="I157" s="885"/>
      <c r="J157" s="885"/>
      <c r="K157" s="390"/>
      <c r="L157" s="391"/>
      <c r="M157" s="383"/>
    </row>
    <row r="158" spans="1:14" ht="14.25" thickTop="1" thickBot="1" x14ac:dyDescent="0.25">
      <c r="A158" s="383"/>
      <c r="B158" s="430"/>
      <c r="C158" s="390"/>
      <c r="D158" s="508"/>
      <c r="E158" s="516" t="s">
        <v>92</v>
      </c>
      <c r="F158" s="490"/>
      <c r="G158" s="490"/>
      <c r="H158" s="495"/>
      <c r="I158" s="887">
        <f>(I159+I160+I161+I162)</f>
        <v>0</v>
      </c>
      <c r="J158" s="887"/>
      <c r="K158" s="390"/>
      <c r="L158" s="391"/>
      <c r="M158" s="383"/>
    </row>
    <row r="159" spans="1:14" ht="14.25" thickTop="1" thickBot="1" x14ac:dyDescent="0.25">
      <c r="A159" s="383"/>
      <c r="B159" s="430"/>
      <c r="C159" s="390"/>
      <c r="D159" s="508"/>
      <c r="E159" s="515" t="s">
        <v>47</v>
      </c>
      <c r="F159" s="481"/>
      <c r="G159" s="481"/>
      <c r="H159" s="482"/>
      <c r="I159" s="885"/>
      <c r="J159" s="885"/>
      <c r="K159" s="390"/>
      <c r="L159" s="391"/>
      <c r="M159" s="383"/>
    </row>
    <row r="160" spans="1:14" ht="14.25" thickTop="1" thickBot="1" x14ac:dyDescent="0.25">
      <c r="A160" s="383"/>
      <c r="B160" s="430"/>
      <c r="C160" s="390"/>
      <c r="D160" s="508"/>
      <c r="E160" s="515" t="s">
        <v>142</v>
      </c>
      <c r="F160" s="481"/>
      <c r="G160" s="481"/>
      <c r="H160" s="482"/>
      <c r="I160" s="885"/>
      <c r="J160" s="885"/>
      <c r="K160" s="390"/>
      <c r="L160" s="391"/>
      <c r="M160" s="383"/>
    </row>
    <row r="161" spans="1:17" ht="14.25" thickTop="1" thickBot="1" x14ac:dyDescent="0.25">
      <c r="A161" s="383"/>
      <c r="B161" s="430"/>
      <c r="C161" s="390"/>
      <c r="D161" s="508"/>
      <c r="E161" s="515" t="s">
        <v>46</v>
      </c>
      <c r="F161" s="481"/>
      <c r="G161" s="481"/>
      <c r="H161" s="482"/>
      <c r="I161" s="885"/>
      <c r="J161" s="885"/>
      <c r="K161" s="390"/>
      <c r="L161" s="391"/>
      <c r="M161" s="383"/>
    </row>
    <row r="162" spans="1:17" ht="14.25" thickTop="1" thickBot="1" x14ac:dyDescent="0.25">
      <c r="A162" s="383"/>
      <c r="B162" s="430"/>
      <c r="C162" s="390"/>
      <c r="D162" s="508"/>
      <c r="E162" s="515" t="s">
        <v>45</v>
      </c>
      <c r="F162" s="481"/>
      <c r="G162" s="481"/>
      <c r="H162" s="482"/>
      <c r="I162" s="885"/>
      <c r="J162" s="885"/>
      <c r="K162" s="390"/>
      <c r="L162" s="391"/>
      <c r="M162" s="383"/>
    </row>
    <row r="163" spans="1:17" ht="14.25" thickTop="1" thickBot="1" x14ac:dyDescent="0.25">
      <c r="A163" s="383"/>
      <c r="B163" s="430"/>
      <c r="C163" s="390"/>
      <c r="D163" s="508"/>
      <c r="E163" s="516" t="s">
        <v>148</v>
      </c>
      <c r="F163" s="517"/>
      <c r="G163" s="517"/>
      <c r="H163" s="518"/>
      <c r="I163" s="887">
        <f>(I164+I165+I166+I167)</f>
        <v>0</v>
      </c>
      <c r="J163" s="887"/>
      <c r="K163" s="390"/>
      <c r="L163" s="391"/>
      <c r="M163" s="383"/>
    </row>
    <row r="164" spans="1:17" ht="14.25" thickTop="1" thickBot="1" x14ac:dyDescent="0.25">
      <c r="A164" s="383"/>
      <c r="B164" s="430"/>
      <c r="C164" s="390"/>
      <c r="D164" s="508"/>
      <c r="E164" s="515" t="s">
        <v>47</v>
      </c>
      <c r="F164" s="481"/>
      <c r="G164" s="481"/>
      <c r="H164" s="482"/>
      <c r="I164" s="885"/>
      <c r="J164" s="885"/>
      <c r="K164" s="390"/>
      <c r="L164" s="391"/>
      <c r="M164" s="383"/>
    </row>
    <row r="165" spans="1:17" ht="14.25" thickTop="1" thickBot="1" x14ac:dyDescent="0.25">
      <c r="A165" s="383"/>
      <c r="B165" s="430"/>
      <c r="C165" s="390"/>
      <c r="D165" s="508"/>
      <c r="E165" s="515" t="s">
        <v>142</v>
      </c>
      <c r="F165" s="481"/>
      <c r="G165" s="481"/>
      <c r="H165" s="482"/>
      <c r="I165" s="888"/>
      <c r="J165" s="888"/>
      <c r="K165" s="390"/>
      <c r="L165" s="391"/>
      <c r="M165" s="383"/>
    </row>
    <row r="166" spans="1:17" ht="14.25" thickTop="1" thickBot="1" x14ac:dyDescent="0.25">
      <c r="A166" s="383"/>
      <c r="B166" s="430"/>
      <c r="C166" s="390"/>
      <c r="D166" s="508"/>
      <c r="E166" s="515" t="s">
        <v>46</v>
      </c>
      <c r="F166" s="481"/>
      <c r="G166" s="481"/>
      <c r="H166" s="482"/>
      <c r="I166" s="885"/>
      <c r="J166" s="885"/>
      <c r="K166" s="390"/>
      <c r="L166" s="391"/>
      <c r="M166" s="383"/>
    </row>
    <row r="167" spans="1:17" ht="14.25" thickTop="1" thickBot="1" x14ac:dyDescent="0.25">
      <c r="A167" s="383"/>
      <c r="B167" s="430"/>
      <c r="C167" s="390"/>
      <c r="D167" s="508"/>
      <c r="E167" s="515" t="s">
        <v>45</v>
      </c>
      <c r="F167" s="481"/>
      <c r="G167" s="481"/>
      <c r="H167" s="482"/>
      <c r="I167" s="885"/>
      <c r="J167" s="885"/>
      <c r="K167" s="390"/>
      <c r="L167" s="391"/>
      <c r="M167" s="383"/>
    </row>
    <row r="168" spans="1:17" ht="14.25" thickTop="1" thickBot="1" x14ac:dyDescent="0.25">
      <c r="A168" s="383"/>
      <c r="B168" s="430"/>
      <c r="C168" s="390"/>
      <c r="D168" s="508"/>
      <c r="E168" s="516" t="s">
        <v>149</v>
      </c>
      <c r="F168" s="517"/>
      <c r="G168" s="517"/>
      <c r="H168" s="518"/>
      <c r="I168" s="887">
        <f>(I169+I170+I171+I172)</f>
        <v>0</v>
      </c>
      <c r="J168" s="887"/>
      <c r="K168" s="390"/>
      <c r="L168" s="391"/>
      <c r="M168" s="383"/>
    </row>
    <row r="169" spans="1:17" ht="14.25" thickTop="1" thickBot="1" x14ac:dyDescent="0.25">
      <c r="A169" s="383"/>
      <c r="B169" s="430"/>
      <c r="C169" s="390"/>
      <c r="D169" s="508"/>
      <c r="E169" s="515" t="s">
        <v>47</v>
      </c>
      <c r="F169" s="481"/>
      <c r="G169" s="481"/>
      <c r="H169" s="482"/>
      <c r="I169" s="885"/>
      <c r="J169" s="885"/>
      <c r="K169" s="390"/>
      <c r="L169" s="391"/>
      <c r="M169" s="383"/>
    </row>
    <row r="170" spans="1:17" ht="14.25" thickTop="1" thickBot="1" x14ac:dyDescent="0.25">
      <c r="A170" s="383"/>
      <c r="B170" s="430"/>
      <c r="C170" s="390"/>
      <c r="D170" s="508"/>
      <c r="E170" s="515" t="s">
        <v>142</v>
      </c>
      <c r="F170" s="481"/>
      <c r="G170" s="481"/>
      <c r="H170" s="482"/>
      <c r="I170" s="885"/>
      <c r="J170" s="885"/>
      <c r="K170" s="390"/>
      <c r="L170" s="391"/>
      <c r="M170" s="383"/>
    </row>
    <row r="171" spans="1:17" ht="14.25" thickTop="1" thickBot="1" x14ac:dyDescent="0.25">
      <c r="A171" s="383"/>
      <c r="B171" s="430"/>
      <c r="C171" s="390"/>
      <c r="D171" s="508"/>
      <c r="E171" s="515" t="s">
        <v>46</v>
      </c>
      <c r="F171" s="481"/>
      <c r="G171" s="481"/>
      <c r="H171" s="482"/>
      <c r="I171" s="885"/>
      <c r="J171" s="885"/>
      <c r="K171" s="390"/>
      <c r="L171" s="391"/>
      <c r="M171" s="383"/>
    </row>
    <row r="172" spans="1:17" ht="14.25" thickTop="1" thickBot="1" x14ac:dyDescent="0.25">
      <c r="A172" s="383"/>
      <c r="B172" s="430"/>
      <c r="C172" s="390"/>
      <c r="D172" s="519"/>
      <c r="E172" s="515" t="s">
        <v>45</v>
      </c>
      <c r="F172" s="481"/>
      <c r="G172" s="481"/>
      <c r="H172" s="482"/>
      <c r="I172" s="885"/>
      <c r="J172" s="885"/>
      <c r="K172" s="390"/>
      <c r="L172" s="391"/>
    </row>
    <row r="173" spans="1:17" ht="16.5" thickTop="1" thickBot="1" x14ac:dyDescent="0.25">
      <c r="B173" s="370"/>
      <c r="C173" s="390"/>
      <c r="D173" s="595" t="s">
        <v>95</v>
      </c>
      <c r="E173" s="520"/>
      <c r="F173" s="505"/>
      <c r="G173" s="505"/>
      <c r="H173" s="521"/>
      <c r="I173" s="886">
        <f>SUM(I174:J210)</f>
        <v>0</v>
      </c>
      <c r="J173" s="886"/>
      <c r="K173" s="390"/>
      <c r="L173" s="391"/>
      <c r="P173" s="383"/>
      <c r="Q173" s="383"/>
    </row>
    <row r="174" spans="1:17" s="383" customFormat="1" ht="14.25" customHeight="1" thickTop="1" thickBot="1" x14ac:dyDescent="0.25">
      <c r="A174" s="373"/>
      <c r="B174" s="370"/>
      <c r="C174" s="370"/>
      <c r="D174" s="522"/>
      <c r="E174" s="523" t="s">
        <v>54</v>
      </c>
      <c r="F174" s="523"/>
      <c r="G174" s="523"/>
      <c r="H174" s="524"/>
      <c r="I174" s="885"/>
      <c r="J174" s="885"/>
      <c r="K174" s="390"/>
      <c r="L174" s="391"/>
      <c r="M174" s="373"/>
      <c r="N174" s="373"/>
      <c r="O174" s="373"/>
      <c r="P174" s="373"/>
      <c r="Q174" s="373"/>
    </row>
    <row r="175" spans="1:17" ht="14.25" customHeight="1" thickTop="1" thickBot="1" x14ac:dyDescent="0.25">
      <c r="B175" s="370"/>
      <c r="C175" s="370"/>
      <c r="D175" s="522"/>
      <c r="E175" s="523" t="s">
        <v>30</v>
      </c>
      <c r="F175" s="481"/>
      <c r="G175" s="481"/>
      <c r="H175" s="482"/>
      <c r="I175" s="885"/>
      <c r="J175" s="885"/>
      <c r="K175" s="390"/>
      <c r="L175" s="391"/>
    </row>
    <row r="176" spans="1:17" ht="14.25" customHeight="1" thickTop="1" thickBot="1" x14ac:dyDescent="0.25">
      <c r="B176" s="370"/>
      <c r="C176" s="370"/>
      <c r="D176" s="522"/>
      <c r="E176" s="523" t="s">
        <v>55</v>
      </c>
      <c r="F176" s="525"/>
      <c r="G176" s="481"/>
      <c r="H176" s="482"/>
      <c r="I176" s="885"/>
      <c r="J176" s="885"/>
      <c r="K176" s="390"/>
      <c r="L176" s="391"/>
    </row>
    <row r="177" spans="2:13" ht="14.25" customHeight="1" thickTop="1" thickBot="1" x14ac:dyDescent="0.25">
      <c r="B177" s="370"/>
      <c r="C177" s="390"/>
      <c r="D177" s="522"/>
      <c r="E177" s="523" t="s">
        <v>97</v>
      </c>
      <c r="F177" s="481"/>
      <c r="G177" s="481"/>
      <c r="H177" s="482"/>
      <c r="I177" s="885"/>
      <c r="J177" s="885"/>
      <c r="K177" s="390"/>
      <c r="L177" s="391"/>
    </row>
    <row r="178" spans="2:13" ht="14.25" customHeight="1" thickTop="1" thickBot="1" x14ac:dyDescent="0.4">
      <c r="B178" s="370"/>
      <c r="C178" s="390"/>
      <c r="D178" s="522"/>
      <c r="E178" s="523" t="s">
        <v>28</v>
      </c>
      <c r="F178" s="481"/>
      <c r="G178" s="481"/>
      <c r="H178" s="482"/>
      <c r="I178" s="885"/>
      <c r="J178" s="885"/>
      <c r="K178" s="390"/>
      <c r="L178" s="391"/>
      <c r="M178" s="526"/>
    </row>
    <row r="179" spans="2:13" ht="14.25" customHeight="1" thickTop="1" thickBot="1" x14ac:dyDescent="0.4">
      <c r="B179" s="370"/>
      <c r="C179" s="390"/>
      <c r="D179" s="522"/>
      <c r="E179" s="527" t="s">
        <v>129</v>
      </c>
      <c r="F179" s="481"/>
      <c r="G179" s="481"/>
      <c r="H179" s="482"/>
      <c r="I179" s="885"/>
      <c r="J179" s="885"/>
      <c r="K179" s="390"/>
      <c r="L179" s="391"/>
      <c r="M179" s="526"/>
    </row>
    <row r="180" spans="2:13" ht="14.25" customHeight="1" thickTop="1" thickBot="1" x14ac:dyDescent="0.25">
      <c r="B180" s="370"/>
      <c r="C180" s="390"/>
      <c r="D180" s="528"/>
      <c r="E180" s="523" t="s">
        <v>98</v>
      </c>
      <c r="F180" s="481"/>
      <c r="G180" s="481"/>
      <c r="H180" s="482"/>
      <c r="I180" s="885"/>
      <c r="J180" s="885"/>
      <c r="K180" s="390"/>
      <c r="L180" s="391"/>
    </row>
    <row r="181" spans="2:13" ht="14.25" customHeight="1" thickTop="1" thickBot="1" x14ac:dyDescent="0.25">
      <c r="B181" s="370"/>
      <c r="C181" s="390"/>
      <c r="D181" s="522"/>
      <c r="E181" s="523" t="s">
        <v>56</v>
      </c>
      <c r="F181" s="481"/>
      <c r="G181" s="481"/>
      <c r="H181" s="482"/>
      <c r="I181" s="885"/>
      <c r="J181" s="885"/>
      <c r="K181" s="390"/>
      <c r="L181" s="391"/>
    </row>
    <row r="182" spans="2:13" ht="14.25" customHeight="1" thickTop="1" thickBot="1" x14ac:dyDescent="0.25">
      <c r="B182" s="370"/>
      <c r="C182" s="390"/>
      <c r="D182" s="528"/>
      <c r="E182" s="529" t="s">
        <v>100</v>
      </c>
      <c r="F182" s="481"/>
      <c r="G182" s="481"/>
      <c r="H182" s="482"/>
      <c r="I182" s="885"/>
      <c r="J182" s="885"/>
      <c r="K182" s="390"/>
      <c r="L182" s="391"/>
    </row>
    <row r="183" spans="2:13" ht="14.25" customHeight="1" thickTop="1" thickBot="1" x14ac:dyDescent="0.25">
      <c r="B183" s="370"/>
      <c r="C183" s="390"/>
      <c r="D183" s="522"/>
      <c r="E183" s="523" t="s">
        <v>99</v>
      </c>
      <c r="F183" s="481"/>
      <c r="G183" s="481"/>
      <c r="H183" s="482"/>
      <c r="I183" s="885"/>
      <c r="J183" s="885"/>
      <c r="K183" s="390"/>
      <c r="L183" s="391"/>
    </row>
    <row r="184" spans="2:13" ht="14.25" customHeight="1" thickTop="1" thickBot="1" x14ac:dyDescent="0.25">
      <c r="B184" s="370"/>
      <c r="C184" s="390"/>
      <c r="D184" s="522"/>
      <c r="E184" s="523" t="s">
        <v>94</v>
      </c>
      <c r="F184" s="481"/>
      <c r="G184" s="481"/>
      <c r="H184" s="482"/>
      <c r="I184" s="885"/>
      <c r="J184" s="885"/>
      <c r="K184" s="390"/>
      <c r="L184" s="391"/>
    </row>
    <row r="185" spans="2:13" ht="14.25" customHeight="1" thickTop="1" thickBot="1" x14ac:dyDescent="0.25">
      <c r="B185" s="370"/>
      <c r="C185" s="390"/>
      <c r="D185" s="522"/>
      <c r="E185" s="530" t="s">
        <v>59</v>
      </c>
      <c r="F185" s="475"/>
      <c r="G185" s="475"/>
      <c r="H185" s="475"/>
      <c r="I185" s="885"/>
      <c r="J185" s="885"/>
      <c r="K185" s="390"/>
      <c r="L185" s="391"/>
    </row>
    <row r="186" spans="2:13" ht="14.25" customHeight="1" thickTop="1" thickBot="1" x14ac:dyDescent="0.25">
      <c r="B186" s="370"/>
      <c r="C186" s="390"/>
      <c r="D186" s="522"/>
      <c r="E186" s="531" t="s">
        <v>103</v>
      </c>
      <c r="F186" s="481"/>
      <c r="G186" s="481"/>
      <c r="H186" s="482"/>
      <c r="I186" s="885"/>
      <c r="J186" s="885"/>
      <c r="K186" s="390"/>
      <c r="L186" s="391"/>
    </row>
    <row r="187" spans="2:13" ht="14.25" customHeight="1" thickTop="1" thickBot="1" x14ac:dyDescent="0.25">
      <c r="B187" s="370"/>
      <c r="C187" s="390"/>
      <c r="D187" s="522"/>
      <c r="E187" s="523" t="s">
        <v>101</v>
      </c>
      <c r="F187" s="475"/>
      <c r="G187" s="475"/>
      <c r="H187" s="475"/>
      <c r="I187" s="885"/>
      <c r="J187" s="885"/>
      <c r="K187" s="390"/>
      <c r="L187" s="391"/>
    </row>
    <row r="188" spans="2:13" ht="14.25" customHeight="1" thickTop="1" thickBot="1" x14ac:dyDescent="0.25">
      <c r="B188" s="370"/>
      <c r="C188" s="390"/>
      <c r="D188" s="522"/>
      <c r="E188" s="523" t="s">
        <v>107</v>
      </c>
      <c r="F188" s="481"/>
      <c r="G188" s="481"/>
      <c r="H188" s="482"/>
      <c r="I188" s="885"/>
      <c r="J188" s="885"/>
      <c r="K188" s="390"/>
      <c r="L188" s="391"/>
    </row>
    <row r="189" spans="2:13" ht="14.25" customHeight="1" thickTop="1" thickBot="1" x14ac:dyDescent="0.25">
      <c r="B189" s="370"/>
      <c r="C189" s="390"/>
      <c r="D189" s="522"/>
      <c r="E189" s="523" t="s">
        <v>93</v>
      </c>
      <c r="F189" s="481"/>
      <c r="G189" s="481"/>
      <c r="H189" s="482"/>
      <c r="I189" s="885"/>
      <c r="J189" s="885"/>
      <c r="K189" s="390"/>
      <c r="L189" s="391"/>
    </row>
    <row r="190" spans="2:13" ht="14.25" customHeight="1" thickTop="1" thickBot="1" x14ac:dyDescent="0.25">
      <c r="B190" s="370"/>
      <c r="C190" s="390"/>
      <c r="D190" s="522"/>
      <c r="E190" s="523" t="s">
        <v>102</v>
      </c>
      <c r="F190" s="525"/>
      <c r="G190" s="481"/>
      <c r="H190" s="482"/>
      <c r="I190" s="885"/>
      <c r="J190" s="885"/>
      <c r="K190" s="390"/>
      <c r="L190" s="391"/>
    </row>
    <row r="191" spans="2:13" ht="14.25" customHeight="1" thickTop="1" thickBot="1" x14ac:dyDescent="0.25">
      <c r="B191" s="370"/>
      <c r="C191" s="370"/>
      <c r="D191" s="528"/>
      <c r="E191" s="523" t="s">
        <v>106</v>
      </c>
      <c r="F191" s="525"/>
      <c r="G191" s="481"/>
      <c r="H191" s="482"/>
      <c r="I191" s="885"/>
      <c r="J191" s="885"/>
      <c r="K191" s="390"/>
      <c r="L191" s="391"/>
    </row>
    <row r="192" spans="2:13" ht="14.25" customHeight="1" thickTop="1" thickBot="1" x14ac:dyDescent="0.25">
      <c r="B192" s="370"/>
      <c r="C192" s="370"/>
      <c r="D192" s="528"/>
      <c r="E192" s="523" t="s">
        <v>70</v>
      </c>
      <c r="F192" s="525"/>
      <c r="G192" s="481"/>
      <c r="H192" s="482"/>
      <c r="I192" s="885"/>
      <c r="J192" s="885"/>
      <c r="K192" s="390"/>
      <c r="L192" s="391"/>
    </row>
    <row r="193" spans="2:12" ht="14.25" customHeight="1" thickTop="1" thickBot="1" x14ac:dyDescent="0.25">
      <c r="B193" s="370"/>
      <c r="C193" s="370"/>
      <c r="D193" s="522"/>
      <c r="E193" s="532" t="s">
        <v>109</v>
      </c>
      <c r="F193" s="475"/>
      <c r="G193" s="475"/>
      <c r="H193" s="475"/>
      <c r="I193" s="885"/>
      <c r="J193" s="885"/>
      <c r="K193" s="390"/>
      <c r="L193" s="391"/>
    </row>
    <row r="194" spans="2:12" ht="14.25" customHeight="1" thickTop="1" thickBot="1" x14ac:dyDescent="0.25">
      <c r="B194" s="370"/>
      <c r="C194" s="370"/>
      <c r="D194" s="522"/>
      <c r="E194" s="532" t="s">
        <v>38</v>
      </c>
      <c r="F194" s="481"/>
      <c r="G194" s="481"/>
      <c r="H194" s="482"/>
      <c r="I194" s="885"/>
      <c r="J194" s="885"/>
      <c r="K194" s="390"/>
      <c r="L194" s="391"/>
    </row>
    <row r="195" spans="2:12" ht="14.25" customHeight="1" thickTop="1" thickBot="1" x14ac:dyDescent="0.25">
      <c r="B195" s="370"/>
      <c r="C195" s="370"/>
      <c r="D195" s="522"/>
      <c r="E195" s="533" t="s">
        <v>74</v>
      </c>
      <c r="F195" s="475"/>
      <c r="G195" s="475"/>
      <c r="H195" s="475"/>
      <c r="I195" s="885"/>
      <c r="J195" s="885"/>
      <c r="K195" s="390"/>
      <c r="L195" s="391"/>
    </row>
    <row r="196" spans="2:12" ht="14.25" customHeight="1" thickTop="1" thickBot="1" x14ac:dyDescent="0.25">
      <c r="B196" s="370"/>
      <c r="C196" s="370"/>
      <c r="D196" s="522"/>
      <c r="E196" s="532" t="s">
        <v>150</v>
      </c>
      <c r="F196" s="481"/>
      <c r="G196" s="481"/>
      <c r="H196" s="482"/>
      <c r="I196" s="885"/>
      <c r="J196" s="885"/>
      <c r="K196" s="390"/>
      <c r="L196" s="391"/>
    </row>
    <row r="197" spans="2:12" ht="14.25" customHeight="1" thickTop="1" thickBot="1" x14ac:dyDescent="0.25">
      <c r="B197" s="370"/>
      <c r="C197" s="370"/>
      <c r="D197" s="528"/>
      <c r="E197" s="532" t="s">
        <v>52</v>
      </c>
      <c r="F197" s="481"/>
      <c r="G197" s="481"/>
      <c r="H197" s="482"/>
      <c r="I197" s="885"/>
      <c r="J197" s="885"/>
      <c r="K197" s="390"/>
      <c r="L197" s="391"/>
    </row>
    <row r="198" spans="2:12" ht="14.25" customHeight="1" thickTop="1" thickBot="1" x14ac:dyDescent="0.25">
      <c r="B198" s="370"/>
      <c r="C198" s="370"/>
      <c r="D198" s="528"/>
      <c r="E198" s="534" t="s">
        <v>110</v>
      </c>
      <c r="F198" s="481"/>
      <c r="G198" s="481"/>
      <c r="H198" s="482"/>
      <c r="I198" s="885"/>
      <c r="J198" s="885"/>
      <c r="K198" s="390"/>
      <c r="L198" s="391"/>
    </row>
    <row r="199" spans="2:12" ht="14.25" customHeight="1" thickTop="1" thickBot="1" x14ac:dyDescent="0.25">
      <c r="B199" s="370"/>
      <c r="C199" s="370"/>
      <c r="D199" s="528"/>
      <c r="E199" s="532" t="s">
        <v>75</v>
      </c>
      <c r="F199" s="481"/>
      <c r="G199" s="481"/>
      <c r="H199" s="482"/>
      <c r="I199" s="885"/>
      <c r="J199" s="885"/>
      <c r="K199" s="390"/>
      <c r="L199" s="391"/>
    </row>
    <row r="200" spans="2:12" ht="14.25" customHeight="1" thickTop="1" thickBot="1" x14ac:dyDescent="0.25">
      <c r="B200" s="370"/>
      <c r="C200" s="370"/>
      <c r="D200" s="528"/>
      <c r="E200" s="532" t="s">
        <v>111</v>
      </c>
      <c r="F200" s="481"/>
      <c r="G200" s="481"/>
      <c r="H200" s="482"/>
      <c r="I200" s="885"/>
      <c r="J200" s="885"/>
      <c r="K200" s="390"/>
      <c r="L200" s="391"/>
    </row>
    <row r="201" spans="2:12" ht="14.25" customHeight="1" thickTop="1" thickBot="1" x14ac:dyDescent="0.25">
      <c r="B201" s="370"/>
      <c r="C201" s="370"/>
      <c r="D201" s="528"/>
      <c r="E201" s="532" t="s">
        <v>151</v>
      </c>
      <c r="F201" s="481"/>
      <c r="G201" s="481"/>
      <c r="H201" s="482"/>
      <c r="I201" s="885"/>
      <c r="J201" s="885"/>
      <c r="K201" s="390"/>
      <c r="L201" s="391"/>
    </row>
    <row r="202" spans="2:12" ht="14.25" customHeight="1" thickTop="1" thickBot="1" x14ac:dyDescent="0.25">
      <c r="B202" s="370"/>
      <c r="C202" s="370"/>
      <c r="D202" s="528"/>
      <c r="E202" s="532" t="s">
        <v>152</v>
      </c>
      <c r="F202" s="481"/>
      <c r="G202" s="481"/>
      <c r="H202" s="482"/>
      <c r="I202" s="885"/>
      <c r="J202" s="885"/>
      <c r="K202" s="390"/>
      <c r="L202" s="391"/>
    </row>
    <row r="203" spans="2:12" ht="14.25" customHeight="1" thickTop="1" thickBot="1" x14ac:dyDescent="0.25">
      <c r="B203" s="370"/>
      <c r="C203" s="370"/>
      <c r="D203" s="528"/>
      <c r="E203" s="532" t="s">
        <v>153</v>
      </c>
      <c r="F203" s="481"/>
      <c r="G203" s="481"/>
      <c r="H203" s="482"/>
      <c r="I203" s="885"/>
      <c r="J203" s="885"/>
      <c r="K203" s="390"/>
      <c r="L203" s="391"/>
    </row>
    <row r="204" spans="2:12" ht="14.25" customHeight="1" thickTop="1" thickBot="1" x14ac:dyDescent="0.25">
      <c r="B204" s="370"/>
      <c r="C204" s="370"/>
      <c r="D204" s="528"/>
      <c r="E204" s="532" t="s">
        <v>154</v>
      </c>
      <c r="F204" s="481"/>
      <c r="G204" s="481"/>
      <c r="H204" s="482"/>
      <c r="I204" s="885"/>
      <c r="J204" s="885"/>
      <c r="K204" s="390"/>
      <c r="L204" s="391"/>
    </row>
    <row r="205" spans="2:12" ht="14.25" customHeight="1" thickTop="1" thickBot="1" x14ac:dyDescent="0.25">
      <c r="B205" s="370"/>
      <c r="C205" s="370"/>
      <c r="D205" s="528"/>
      <c r="E205" s="533" t="s">
        <v>108</v>
      </c>
      <c r="F205" s="481"/>
      <c r="G205" s="481"/>
      <c r="H205" s="482"/>
      <c r="I205" s="885"/>
      <c r="J205" s="885"/>
      <c r="K205" s="390"/>
      <c r="L205" s="391"/>
    </row>
    <row r="206" spans="2:12" ht="14.25" customHeight="1" thickTop="1" thickBot="1" x14ac:dyDescent="0.25">
      <c r="B206" s="370"/>
      <c r="C206" s="370"/>
      <c r="D206" s="522"/>
      <c r="E206" s="498" t="s">
        <v>105</v>
      </c>
      <c r="F206" s="475"/>
      <c r="G206" s="475"/>
      <c r="H206" s="475"/>
      <c r="I206" s="885"/>
      <c r="J206" s="885"/>
      <c r="K206" s="390"/>
      <c r="L206" s="391"/>
    </row>
    <row r="207" spans="2:12" ht="14.25" customHeight="1" thickTop="1" thickBot="1" x14ac:dyDescent="0.25">
      <c r="B207" s="370"/>
      <c r="C207" s="370"/>
      <c r="D207" s="535"/>
      <c r="E207" s="532" t="s">
        <v>104</v>
      </c>
      <c r="F207" s="481"/>
      <c r="G207" s="481"/>
      <c r="H207" s="482"/>
      <c r="I207" s="885"/>
      <c r="J207" s="885"/>
      <c r="K207" s="390"/>
      <c r="L207" s="391"/>
    </row>
    <row r="208" spans="2:12" ht="14.25" customHeight="1" thickTop="1" thickBot="1" x14ac:dyDescent="0.25">
      <c r="B208" s="370"/>
      <c r="C208" s="370"/>
      <c r="D208" s="528"/>
      <c r="E208" s="498" t="s">
        <v>96</v>
      </c>
      <c r="F208" s="481"/>
      <c r="G208" s="481"/>
      <c r="H208" s="482"/>
      <c r="I208" s="861"/>
      <c r="J208" s="861"/>
      <c r="K208" s="390"/>
      <c r="L208" s="391"/>
    </row>
    <row r="209" spans="2:12" ht="14.25" customHeight="1" thickTop="1" thickBot="1" x14ac:dyDescent="0.25">
      <c r="B209" s="370"/>
      <c r="C209" s="370"/>
      <c r="D209" s="528"/>
      <c r="E209" s="532" t="s">
        <v>155</v>
      </c>
      <c r="F209" s="481"/>
      <c r="G209" s="481"/>
      <c r="H209" s="482"/>
      <c r="I209" s="861"/>
      <c r="J209" s="861"/>
      <c r="K209" s="390"/>
      <c r="L209" s="391"/>
    </row>
    <row r="210" spans="2:12" ht="14.25" customHeight="1" thickTop="1" thickBot="1" x14ac:dyDescent="0.25">
      <c r="B210" s="370"/>
      <c r="C210" s="370"/>
      <c r="D210" s="537"/>
      <c r="E210" s="538" t="s">
        <v>50</v>
      </c>
      <c r="F210" s="481"/>
      <c r="G210" s="481"/>
      <c r="H210" s="482"/>
      <c r="I210" s="861"/>
      <c r="J210" s="861"/>
      <c r="K210" s="390"/>
      <c r="L210" s="391"/>
    </row>
    <row r="211" spans="2:12" ht="16.5" thickTop="1" thickBot="1" x14ac:dyDescent="0.25">
      <c r="B211" s="370"/>
      <c r="C211" s="370"/>
      <c r="D211" s="539" t="s">
        <v>157</v>
      </c>
      <c r="E211" s="540"/>
      <c r="F211" s="540"/>
      <c r="G211" s="540"/>
      <c r="H211" s="542"/>
      <c r="I211" s="862">
        <f>SUM(I212:J214)</f>
        <v>3</v>
      </c>
      <c r="J211" s="864"/>
      <c r="K211" s="390"/>
      <c r="L211" s="391"/>
    </row>
    <row r="212" spans="2:12" ht="14.25" thickTop="1" thickBot="1" x14ac:dyDescent="0.25">
      <c r="B212" s="370"/>
      <c r="C212" s="370"/>
      <c r="D212" s="543"/>
      <c r="E212" s="515" t="s">
        <v>115</v>
      </c>
      <c r="F212" s="481"/>
      <c r="G212" s="481"/>
      <c r="H212" s="482"/>
      <c r="I212" s="882">
        <v>3</v>
      </c>
      <c r="J212" s="882"/>
      <c r="K212" s="390"/>
      <c r="L212" s="391"/>
    </row>
    <row r="213" spans="2:12" ht="14.25" thickTop="1" thickBot="1" x14ac:dyDescent="0.25">
      <c r="B213" s="370"/>
      <c r="C213" s="370"/>
      <c r="D213" s="544"/>
      <c r="E213" s="515" t="s">
        <v>158</v>
      </c>
      <c r="F213" s="481"/>
      <c r="G213" s="481"/>
      <c r="H213" s="482"/>
      <c r="I213" s="882"/>
      <c r="J213" s="882"/>
      <c r="K213" s="390"/>
      <c r="L213" s="391"/>
    </row>
    <row r="214" spans="2:12" ht="14.25" thickTop="1" thickBot="1" x14ac:dyDescent="0.25">
      <c r="B214" s="370"/>
      <c r="C214" s="370"/>
      <c r="D214" s="544"/>
      <c r="E214" s="515" t="s">
        <v>159</v>
      </c>
      <c r="F214" s="486"/>
      <c r="G214" s="486"/>
      <c r="H214" s="487"/>
      <c r="I214" s="876"/>
      <c r="J214" s="877"/>
      <c r="K214" s="390"/>
      <c r="L214" s="391"/>
    </row>
    <row r="215" spans="2:12" ht="16.5" thickTop="1" thickBot="1" x14ac:dyDescent="0.3">
      <c r="B215" s="370"/>
      <c r="C215" s="370"/>
      <c r="D215" s="430"/>
      <c r="E215" s="545" t="s">
        <v>116</v>
      </c>
      <c r="F215" s="546"/>
      <c r="G215" s="546"/>
      <c r="H215" s="547"/>
      <c r="I215" s="872">
        <f>(I216+I217)</f>
        <v>0</v>
      </c>
      <c r="J215" s="872"/>
      <c r="K215" s="390"/>
      <c r="L215" s="391"/>
    </row>
    <row r="216" spans="2:12" ht="14.25" thickTop="1" thickBot="1" x14ac:dyDescent="0.25">
      <c r="B216" s="370"/>
      <c r="C216" s="370"/>
      <c r="D216" s="544"/>
      <c r="E216" s="548" t="s">
        <v>175</v>
      </c>
      <c r="F216" s="481"/>
      <c r="G216" s="481"/>
      <c r="H216" s="482"/>
      <c r="I216" s="861"/>
      <c r="J216" s="861"/>
      <c r="K216" s="390"/>
      <c r="L216" s="391"/>
    </row>
    <row r="217" spans="2:12" ht="14.25" thickTop="1" thickBot="1" x14ac:dyDescent="0.25">
      <c r="B217" s="549"/>
      <c r="C217" s="370"/>
      <c r="D217" s="550"/>
      <c r="E217" s="551" t="s">
        <v>176</v>
      </c>
      <c r="F217" s="552"/>
      <c r="G217" s="552"/>
      <c r="H217" s="553"/>
      <c r="I217" s="871"/>
      <c r="J217" s="871"/>
      <c r="K217" s="390"/>
      <c r="L217" s="391"/>
    </row>
    <row r="218" spans="2:12" ht="15.75" thickTop="1" thickBot="1" x14ac:dyDescent="0.25">
      <c r="B218" s="370"/>
      <c r="C218" s="370"/>
      <c r="D218" s="544"/>
      <c r="E218" s="555" t="s">
        <v>120</v>
      </c>
      <c r="F218" s="556"/>
      <c r="G218" s="556"/>
      <c r="H218" s="557"/>
      <c r="I218" s="872">
        <f>(I219+I220+I221+I222)</f>
        <v>0</v>
      </c>
      <c r="J218" s="872"/>
      <c r="K218" s="390"/>
      <c r="L218" s="391"/>
    </row>
    <row r="219" spans="2:12" ht="14.25" thickTop="1" thickBot="1" x14ac:dyDescent="0.25">
      <c r="B219" s="370"/>
      <c r="C219" s="370"/>
      <c r="D219" s="544"/>
      <c r="E219" s="558" t="s">
        <v>160</v>
      </c>
      <c r="F219" s="509"/>
      <c r="G219" s="509"/>
      <c r="H219" s="559"/>
      <c r="I219" s="883"/>
      <c r="J219" s="884"/>
      <c r="K219" s="390"/>
      <c r="L219" s="391"/>
    </row>
    <row r="220" spans="2:12" ht="14.25" thickTop="1" thickBot="1" x14ac:dyDescent="0.25">
      <c r="B220" s="370"/>
      <c r="C220" s="370"/>
      <c r="D220" s="544"/>
      <c r="E220" s="558" t="s">
        <v>118</v>
      </c>
      <c r="F220" s="509"/>
      <c r="G220" s="509"/>
      <c r="H220" s="559"/>
      <c r="I220" s="873"/>
      <c r="J220" s="874"/>
      <c r="K220" s="390"/>
      <c r="L220" s="391"/>
    </row>
    <row r="221" spans="2:12" ht="14.25" thickTop="1" thickBot="1" x14ac:dyDescent="0.25">
      <c r="B221" s="370"/>
      <c r="C221" s="370"/>
      <c r="D221" s="544"/>
      <c r="E221" s="558" t="s">
        <v>119</v>
      </c>
      <c r="F221" s="509"/>
      <c r="G221" s="509"/>
      <c r="H221" s="559"/>
      <c r="I221" s="873"/>
      <c r="J221" s="874"/>
      <c r="K221" s="390"/>
      <c r="L221" s="391"/>
    </row>
    <row r="222" spans="2:12" ht="14.25" thickTop="1" thickBot="1" x14ac:dyDescent="0.25">
      <c r="B222" s="370"/>
      <c r="C222" s="370"/>
      <c r="D222" s="544"/>
      <c r="E222" s="534" t="s">
        <v>161</v>
      </c>
      <c r="F222" s="481"/>
      <c r="G222" s="481"/>
      <c r="H222" s="482"/>
      <c r="I222" s="873"/>
      <c r="J222" s="874"/>
      <c r="K222" s="390"/>
      <c r="L222" s="391"/>
    </row>
    <row r="223" spans="2:12" ht="16.5" thickTop="1" thickBot="1" x14ac:dyDescent="0.25">
      <c r="B223" s="370"/>
      <c r="C223" s="370"/>
      <c r="D223" s="560" t="s">
        <v>162</v>
      </c>
      <c r="E223" s="540"/>
      <c r="F223" s="540"/>
      <c r="G223" s="540"/>
      <c r="H223" s="561"/>
      <c r="I223" s="862">
        <f>(I224+I225+I226)</f>
        <v>7</v>
      </c>
      <c r="J223" s="864"/>
      <c r="K223" s="390"/>
      <c r="L223" s="391"/>
    </row>
    <row r="224" spans="2:12" ht="14.25" thickTop="1" thickBot="1" x14ac:dyDescent="0.25">
      <c r="B224" s="370"/>
      <c r="C224" s="370"/>
      <c r="D224" s="544"/>
      <c r="E224" s="562" t="s">
        <v>10</v>
      </c>
      <c r="F224" s="475"/>
      <c r="G224" s="475"/>
      <c r="H224" s="475"/>
      <c r="I224" s="881"/>
      <c r="J224" s="881"/>
      <c r="K224" s="390"/>
      <c r="L224" s="391"/>
    </row>
    <row r="225" spans="2:13" ht="14.25" thickTop="1" thickBot="1" x14ac:dyDescent="0.25">
      <c r="B225" s="370"/>
      <c r="C225" s="370"/>
      <c r="D225" s="544"/>
      <c r="E225" s="515" t="s">
        <v>163</v>
      </c>
      <c r="F225" s="481"/>
      <c r="G225" s="481"/>
      <c r="H225" s="482"/>
      <c r="I225" s="882"/>
      <c r="J225" s="882"/>
      <c r="K225" s="390"/>
      <c r="L225" s="391"/>
    </row>
    <row r="226" spans="2:13" ht="14.25" thickTop="1" thickBot="1" x14ac:dyDescent="0.25">
      <c r="B226" s="370"/>
      <c r="C226" s="370"/>
      <c r="D226" s="544"/>
      <c r="E226" s="563" t="s">
        <v>164</v>
      </c>
      <c r="F226" s="486"/>
      <c r="G226" s="486"/>
      <c r="H226" s="487"/>
      <c r="I226" s="882">
        <v>7</v>
      </c>
      <c r="J226" s="882"/>
      <c r="K226" s="390"/>
      <c r="L226" s="391"/>
    </row>
    <row r="227" spans="2:13" ht="16.5" thickTop="1" thickBot="1" x14ac:dyDescent="0.25">
      <c r="B227" s="370"/>
      <c r="C227" s="370"/>
      <c r="D227" s="560" t="s">
        <v>165</v>
      </c>
      <c r="E227" s="540"/>
      <c r="F227" s="540"/>
      <c r="G227" s="540"/>
      <c r="H227" s="561"/>
      <c r="I227" s="862">
        <f>(I228+I229+I230+I231)</f>
        <v>0</v>
      </c>
      <c r="J227" s="864"/>
      <c r="K227" s="390"/>
      <c r="L227" s="391"/>
      <c r="M227" s="564"/>
    </row>
    <row r="228" spans="2:13" ht="14.25" thickTop="1" thickBot="1" x14ac:dyDescent="0.25">
      <c r="B228" s="370"/>
      <c r="C228" s="370"/>
      <c r="D228" s="543"/>
      <c r="E228" s="515" t="s">
        <v>10</v>
      </c>
      <c r="F228" s="481"/>
      <c r="G228" s="481"/>
      <c r="H228" s="482"/>
      <c r="I228" s="876"/>
      <c r="J228" s="877"/>
      <c r="K228" s="390"/>
      <c r="L228" s="391"/>
    </row>
    <row r="229" spans="2:13" ht="14.25" thickTop="1" thickBot="1" x14ac:dyDescent="0.25">
      <c r="B229" s="370"/>
      <c r="C229" s="370"/>
      <c r="D229" s="544"/>
      <c r="E229" s="515" t="s">
        <v>163</v>
      </c>
      <c r="F229" s="481"/>
      <c r="G229" s="481"/>
      <c r="H229" s="482"/>
      <c r="I229" s="876"/>
      <c r="J229" s="877"/>
      <c r="K229" s="390"/>
      <c r="L229" s="731"/>
    </row>
    <row r="230" spans="2:13" ht="14.25" thickTop="1" thickBot="1" x14ac:dyDescent="0.25">
      <c r="B230" s="370"/>
      <c r="C230" s="370"/>
      <c r="D230" s="544"/>
      <c r="E230" s="563" t="s">
        <v>164</v>
      </c>
      <c r="F230" s="486"/>
      <c r="G230" s="486"/>
      <c r="H230" s="487"/>
      <c r="I230" s="876"/>
      <c r="J230" s="877"/>
      <c r="K230" s="390"/>
      <c r="L230" s="391"/>
    </row>
    <row r="231" spans="2:13" ht="14.25" thickTop="1" thickBot="1" x14ac:dyDescent="0.25">
      <c r="B231" s="370"/>
      <c r="C231" s="370"/>
      <c r="D231" s="544"/>
      <c r="E231" s="563" t="s">
        <v>166</v>
      </c>
      <c r="F231" s="486"/>
      <c r="G231" s="486"/>
      <c r="H231" s="487"/>
      <c r="I231" s="876"/>
      <c r="J231" s="877"/>
      <c r="K231" s="390"/>
      <c r="L231" s="391"/>
    </row>
    <row r="232" spans="2:13" ht="16.5" thickTop="1" thickBot="1" x14ac:dyDescent="0.3">
      <c r="B232" s="370"/>
      <c r="C232" s="370"/>
      <c r="D232" s="544"/>
      <c r="E232" s="878" t="s">
        <v>31</v>
      </c>
      <c r="F232" s="879"/>
      <c r="G232" s="879"/>
      <c r="H232" s="880"/>
      <c r="I232" s="872">
        <f>(I233+I234+I235+I236)</f>
        <v>0</v>
      </c>
      <c r="J232" s="872"/>
      <c r="K232" s="390"/>
      <c r="L232" s="391"/>
    </row>
    <row r="233" spans="2:13" ht="14.25" thickTop="1" thickBot="1" x14ac:dyDescent="0.25">
      <c r="B233" s="370"/>
      <c r="C233" s="370"/>
      <c r="D233" s="544"/>
      <c r="E233" s="562" t="s">
        <v>10</v>
      </c>
      <c r="F233" s="475"/>
      <c r="G233" s="475"/>
      <c r="H233" s="475"/>
      <c r="I233" s="873"/>
      <c r="J233" s="874"/>
      <c r="K233" s="390"/>
      <c r="L233" s="391"/>
    </row>
    <row r="234" spans="2:13" ht="14.25" thickTop="1" thickBot="1" x14ac:dyDescent="0.25">
      <c r="B234" s="370"/>
      <c r="C234" s="370"/>
      <c r="D234" s="544"/>
      <c r="E234" s="515" t="s">
        <v>163</v>
      </c>
      <c r="F234" s="481"/>
      <c r="G234" s="481"/>
      <c r="H234" s="482"/>
      <c r="I234" s="873"/>
      <c r="J234" s="874"/>
      <c r="K234" s="390"/>
      <c r="L234" s="391"/>
    </row>
    <row r="235" spans="2:13" ht="14.25" thickTop="1" thickBot="1" x14ac:dyDescent="0.25">
      <c r="B235" s="370"/>
      <c r="C235" s="370"/>
      <c r="D235" s="544"/>
      <c r="E235" s="563" t="s">
        <v>164</v>
      </c>
      <c r="F235" s="486"/>
      <c r="G235" s="486"/>
      <c r="H235" s="487"/>
      <c r="I235" s="873"/>
      <c r="J235" s="874"/>
      <c r="K235" s="390"/>
      <c r="L235" s="391"/>
    </row>
    <row r="236" spans="2:13" ht="14.25" thickTop="1" thickBot="1" x14ac:dyDescent="0.25">
      <c r="B236" s="370"/>
      <c r="C236" s="370"/>
      <c r="D236" s="544"/>
      <c r="E236" s="515" t="s">
        <v>44</v>
      </c>
      <c r="F236" s="486"/>
      <c r="G236" s="486"/>
      <c r="H236" s="487"/>
      <c r="I236" s="873"/>
      <c r="J236" s="874"/>
      <c r="K236" s="390"/>
      <c r="L236" s="391"/>
    </row>
    <row r="237" spans="2:13" ht="16.5" thickTop="1" thickBot="1" x14ac:dyDescent="0.25">
      <c r="B237" s="370"/>
      <c r="C237" s="566"/>
      <c r="D237" s="594" t="s">
        <v>171</v>
      </c>
      <c r="E237" s="503"/>
      <c r="F237" s="568"/>
      <c r="G237" s="505"/>
      <c r="H237" s="521"/>
      <c r="I237" s="875">
        <f>(I238+I239+I240+I241)</f>
        <v>0</v>
      </c>
      <c r="J237" s="875"/>
      <c r="K237" s="370"/>
      <c r="L237" s="391"/>
    </row>
    <row r="238" spans="2:13" ht="14.25" thickTop="1" thickBot="1" x14ac:dyDescent="0.25">
      <c r="B238" s="370"/>
      <c r="C238" s="374"/>
      <c r="D238" s="569"/>
      <c r="E238" s="570" t="s">
        <v>167</v>
      </c>
      <c r="F238" s="552"/>
      <c r="G238" s="552"/>
      <c r="H238" s="553"/>
      <c r="I238" s="861"/>
      <c r="J238" s="861"/>
      <c r="K238" s="370"/>
      <c r="L238" s="391"/>
    </row>
    <row r="239" spans="2:13" ht="12.75" customHeight="1" thickTop="1" thickBot="1" x14ac:dyDescent="0.25">
      <c r="B239" s="370"/>
      <c r="C239" s="571"/>
      <c r="D239" s="566"/>
      <c r="E239" s="552" t="s">
        <v>168</v>
      </c>
      <c r="F239" s="552"/>
      <c r="G239" s="552"/>
      <c r="H239" s="552"/>
      <c r="I239" s="871"/>
      <c r="J239" s="871"/>
      <c r="K239" s="370"/>
    </row>
    <row r="240" spans="2:13" ht="12.75" customHeight="1" thickTop="1" thickBot="1" x14ac:dyDescent="0.25">
      <c r="B240" s="370"/>
      <c r="C240" s="571"/>
      <c r="D240" s="566"/>
      <c r="E240" s="572" t="s">
        <v>169</v>
      </c>
      <c r="F240" s="552"/>
      <c r="G240" s="552"/>
      <c r="H240" s="553"/>
      <c r="I240" s="861"/>
      <c r="J240" s="861"/>
      <c r="K240" s="370"/>
    </row>
    <row r="241" spans="2:11" ht="13.5" customHeight="1" thickTop="1" thickBot="1" x14ac:dyDescent="0.25">
      <c r="B241" s="370"/>
      <c r="C241" s="571"/>
      <c r="D241" s="566"/>
      <c r="E241" s="572" t="s">
        <v>170</v>
      </c>
      <c r="F241" s="552"/>
      <c r="G241" s="552"/>
      <c r="H241" s="553"/>
      <c r="I241" s="861"/>
      <c r="J241" s="861"/>
      <c r="K241" s="370"/>
    </row>
    <row r="242" spans="2:11" ht="15" customHeight="1" thickTop="1" thickBot="1" x14ac:dyDescent="0.3">
      <c r="B242" s="370"/>
      <c r="C242" s="469"/>
      <c r="D242" s="544"/>
      <c r="E242" s="545" t="s">
        <v>40</v>
      </c>
      <c r="F242" s="546"/>
      <c r="G242" s="546"/>
      <c r="H242" s="547"/>
      <c r="I242" s="872">
        <f>I243+I244+I245</f>
        <v>0</v>
      </c>
      <c r="J242" s="872"/>
      <c r="K242" s="370"/>
    </row>
    <row r="243" spans="2:11" ht="13.5" customHeight="1" thickTop="1" thickBot="1" x14ac:dyDescent="0.25">
      <c r="B243" s="370"/>
      <c r="C243" s="370"/>
      <c r="D243" s="544"/>
      <c r="E243" s="573" t="s">
        <v>13</v>
      </c>
      <c r="F243" s="481"/>
      <c r="G243" s="481"/>
      <c r="H243" s="482"/>
      <c r="I243" s="861"/>
      <c r="J243" s="861"/>
      <c r="K243" s="370"/>
    </row>
    <row r="244" spans="2:11" ht="13.5" customHeight="1" thickTop="1" thickBot="1" x14ac:dyDescent="0.25">
      <c r="B244" s="370"/>
      <c r="C244" s="469"/>
      <c r="D244" s="544"/>
      <c r="E244" s="574" t="s">
        <v>14</v>
      </c>
      <c r="F244" s="552"/>
      <c r="G244" s="552"/>
      <c r="H244" s="553"/>
      <c r="I244" s="871"/>
      <c r="J244" s="871"/>
      <c r="K244" s="370"/>
    </row>
    <row r="245" spans="2:11" ht="15.75" customHeight="1" thickTop="1" thickBot="1" x14ac:dyDescent="0.25">
      <c r="B245" s="370"/>
      <c r="C245" s="469"/>
      <c r="D245" s="544"/>
      <c r="E245" s="575" t="s">
        <v>121</v>
      </c>
      <c r="F245" s="552"/>
      <c r="G245" s="552"/>
      <c r="H245" s="553"/>
      <c r="I245" s="861"/>
      <c r="J245" s="861"/>
      <c r="K245" s="430"/>
    </row>
    <row r="246" spans="2:11" ht="17.25" thickTop="1" thickBot="1" x14ac:dyDescent="0.25">
      <c r="B246" s="370"/>
      <c r="C246" s="576" t="s">
        <v>172</v>
      </c>
      <c r="D246" s="577"/>
      <c r="E246" s="577"/>
      <c r="F246" s="577"/>
      <c r="G246" s="578"/>
      <c r="H246" s="862" t="s">
        <v>0</v>
      </c>
      <c r="I246" s="863"/>
      <c r="J246" s="864"/>
      <c r="K246" s="370"/>
    </row>
    <row r="247" spans="2:11" ht="16.5" thickTop="1" x14ac:dyDescent="0.2">
      <c r="B247" s="370"/>
      <c r="C247" s="579"/>
      <c r="D247" s="580"/>
      <c r="E247" s="580"/>
      <c r="F247" s="580"/>
      <c r="G247" s="581"/>
      <c r="H247" s="865">
        <f>(F10+J15-F21+J77-H89)</f>
        <v>15</v>
      </c>
      <c r="I247" s="866"/>
      <c r="J247" s="867"/>
      <c r="K247" s="370"/>
    </row>
    <row r="248" spans="2:11" ht="16.5" thickBot="1" x14ac:dyDescent="0.25">
      <c r="B248" s="430"/>
      <c r="C248" s="582"/>
      <c r="D248" s="583"/>
      <c r="E248" s="583"/>
      <c r="F248" s="583"/>
      <c r="G248" s="584"/>
      <c r="H248" s="868"/>
      <c r="I248" s="869"/>
      <c r="J248" s="870"/>
      <c r="K248" s="430"/>
    </row>
    <row r="249" spans="2:11" ht="13.5" thickTop="1" x14ac:dyDescent="0.2">
      <c r="E249" s="383"/>
    </row>
    <row r="251" spans="2:11" x14ac:dyDescent="0.2">
      <c r="E251" s="585"/>
    </row>
    <row r="252" spans="2:11" x14ac:dyDescent="0.2">
      <c r="E252" s="585"/>
    </row>
    <row r="253" spans="2:11" x14ac:dyDescent="0.2">
      <c r="E253" s="585"/>
    </row>
    <row r="254" spans="2:11" x14ac:dyDescent="0.2">
      <c r="E254" s="585"/>
    </row>
    <row r="255" spans="2:11" x14ac:dyDescent="0.2">
      <c r="E255" s="585"/>
    </row>
    <row r="256" spans="2:11" x14ac:dyDescent="0.2">
      <c r="E256" s="383"/>
    </row>
    <row r="258" spans="5:5" x14ac:dyDescent="0.2">
      <c r="E258" s="383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73" zoomScale="120" zoomScaleNormal="120" zoomScaleSheetLayoutView="75" workbookViewId="0">
      <selection activeCell="B27" sqref="B27"/>
    </sheetView>
  </sheetViews>
  <sheetFormatPr baseColWidth="10" defaultRowHeight="12.75" x14ac:dyDescent="0.2"/>
  <cols>
    <col min="1" max="1" width="7.5703125" style="608" customWidth="1"/>
    <col min="2" max="2" width="18.7109375" style="608" customWidth="1"/>
    <col min="3" max="3" width="13.5703125" style="608" customWidth="1"/>
    <col min="4" max="4" width="13.85546875" style="608" customWidth="1"/>
    <col min="5" max="5" width="46.85546875" style="608" customWidth="1"/>
    <col min="6" max="6" width="9.28515625" style="608" customWidth="1"/>
    <col min="7" max="7" width="7.7109375" style="608" customWidth="1"/>
    <col min="8" max="8" width="8.7109375" style="608" customWidth="1"/>
    <col min="9" max="9" width="7.85546875" style="608" customWidth="1"/>
    <col min="10" max="10" width="9.7109375" style="608" customWidth="1"/>
    <col min="11" max="17" width="7.7109375" style="608" customWidth="1"/>
    <col min="18" max="256" width="11.42578125" style="608"/>
    <col min="257" max="257" width="7.5703125" style="608" customWidth="1"/>
    <col min="258" max="258" width="18.7109375" style="608" customWidth="1"/>
    <col min="259" max="259" width="13.5703125" style="608" customWidth="1"/>
    <col min="260" max="260" width="13.85546875" style="608" customWidth="1"/>
    <col min="261" max="261" width="46.85546875" style="608" customWidth="1"/>
    <col min="262" max="262" width="9.28515625" style="608" customWidth="1"/>
    <col min="263" max="263" width="7.7109375" style="608" customWidth="1"/>
    <col min="264" max="264" width="8.7109375" style="608" customWidth="1"/>
    <col min="265" max="265" width="7.85546875" style="608" customWidth="1"/>
    <col min="266" max="266" width="9.7109375" style="608" customWidth="1"/>
    <col min="267" max="273" width="7.7109375" style="608" customWidth="1"/>
    <col min="274" max="512" width="11.42578125" style="608"/>
    <col min="513" max="513" width="7.5703125" style="608" customWidth="1"/>
    <col min="514" max="514" width="18.7109375" style="608" customWidth="1"/>
    <col min="515" max="515" width="13.5703125" style="608" customWidth="1"/>
    <col min="516" max="516" width="13.85546875" style="608" customWidth="1"/>
    <col min="517" max="517" width="46.85546875" style="608" customWidth="1"/>
    <col min="518" max="518" width="9.28515625" style="608" customWidth="1"/>
    <col min="519" max="519" width="7.7109375" style="608" customWidth="1"/>
    <col min="520" max="520" width="8.7109375" style="608" customWidth="1"/>
    <col min="521" max="521" width="7.85546875" style="608" customWidth="1"/>
    <col min="522" max="522" width="9.7109375" style="608" customWidth="1"/>
    <col min="523" max="529" width="7.7109375" style="608" customWidth="1"/>
    <col min="530" max="768" width="11.42578125" style="608"/>
    <col min="769" max="769" width="7.5703125" style="608" customWidth="1"/>
    <col min="770" max="770" width="18.7109375" style="608" customWidth="1"/>
    <col min="771" max="771" width="13.5703125" style="608" customWidth="1"/>
    <col min="772" max="772" width="13.85546875" style="608" customWidth="1"/>
    <col min="773" max="773" width="46.85546875" style="608" customWidth="1"/>
    <col min="774" max="774" width="9.28515625" style="608" customWidth="1"/>
    <col min="775" max="775" width="7.7109375" style="608" customWidth="1"/>
    <col min="776" max="776" width="8.7109375" style="608" customWidth="1"/>
    <col min="777" max="777" width="7.85546875" style="608" customWidth="1"/>
    <col min="778" max="778" width="9.7109375" style="608" customWidth="1"/>
    <col min="779" max="785" width="7.7109375" style="608" customWidth="1"/>
    <col min="786" max="1024" width="11.42578125" style="608"/>
    <col min="1025" max="1025" width="7.5703125" style="608" customWidth="1"/>
    <col min="1026" max="1026" width="18.7109375" style="608" customWidth="1"/>
    <col min="1027" max="1027" width="13.5703125" style="608" customWidth="1"/>
    <col min="1028" max="1028" width="13.85546875" style="608" customWidth="1"/>
    <col min="1029" max="1029" width="46.85546875" style="608" customWidth="1"/>
    <col min="1030" max="1030" width="9.28515625" style="608" customWidth="1"/>
    <col min="1031" max="1031" width="7.7109375" style="608" customWidth="1"/>
    <col min="1032" max="1032" width="8.7109375" style="608" customWidth="1"/>
    <col min="1033" max="1033" width="7.85546875" style="608" customWidth="1"/>
    <col min="1034" max="1034" width="9.7109375" style="608" customWidth="1"/>
    <col min="1035" max="1041" width="7.7109375" style="608" customWidth="1"/>
    <col min="1042" max="1280" width="11.42578125" style="608"/>
    <col min="1281" max="1281" width="7.5703125" style="608" customWidth="1"/>
    <col min="1282" max="1282" width="18.7109375" style="608" customWidth="1"/>
    <col min="1283" max="1283" width="13.5703125" style="608" customWidth="1"/>
    <col min="1284" max="1284" width="13.85546875" style="608" customWidth="1"/>
    <col min="1285" max="1285" width="46.85546875" style="608" customWidth="1"/>
    <col min="1286" max="1286" width="9.28515625" style="608" customWidth="1"/>
    <col min="1287" max="1287" width="7.7109375" style="608" customWidth="1"/>
    <col min="1288" max="1288" width="8.7109375" style="608" customWidth="1"/>
    <col min="1289" max="1289" width="7.85546875" style="608" customWidth="1"/>
    <col min="1290" max="1290" width="9.7109375" style="608" customWidth="1"/>
    <col min="1291" max="1297" width="7.7109375" style="608" customWidth="1"/>
    <col min="1298" max="1536" width="11.42578125" style="608"/>
    <col min="1537" max="1537" width="7.5703125" style="608" customWidth="1"/>
    <col min="1538" max="1538" width="18.7109375" style="608" customWidth="1"/>
    <col min="1539" max="1539" width="13.5703125" style="608" customWidth="1"/>
    <col min="1540" max="1540" width="13.85546875" style="608" customWidth="1"/>
    <col min="1541" max="1541" width="46.85546875" style="608" customWidth="1"/>
    <col min="1542" max="1542" width="9.28515625" style="608" customWidth="1"/>
    <col min="1543" max="1543" width="7.7109375" style="608" customWidth="1"/>
    <col min="1544" max="1544" width="8.7109375" style="608" customWidth="1"/>
    <col min="1545" max="1545" width="7.85546875" style="608" customWidth="1"/>
    <col min="1546" max="1546" width="9.7109375" style="608" customWidth="1"/>
    <col min="1547" max="1553" width="7.7109375" style="608" customWidth="1"/>
    <col min="1554" max="1792" width="11.42578125" style="608"/>
    <col min="1793" max="1793" width="7.5703125" style="608" customWidth="1"/>
    <col min="1794" max="1794" width="18.7109375" style="608" customWidth="1"/>
    <col min="1795" max="1795" width="13.5703125" style="608" customWidth="1"/>
    <col min="1796" max="1796" width="13.85546875" style="608" customWidth="1"/>
    <col min="1797" max="1797" width="46.85546875" style="608" customWidth="1"/>
    <col min="1798" max="1798" width="9.28515625" style="608" customWidth="1"/>
    <col min="1799" max="1799" width="7.7109375" style="608" customWidth="1"/>
    <col min="1800" max="1800" width="8.7109375" style="608" customWidth="1"/>
    <col min="1801" max="1801" width="7.85546875" style="608" customWidth="1"/>
    <col min="1802" max="1802" width="9.7109375" style="608" customWidth="1"/>
    <col min="1803" max="1809" width="7.7109375" style="608" customWidth="1"/>
    <col min="1810" max="2048" width="11.42578125" style="608"/>
    <col min="2049" max="2049" width="7.5703125" style="608" customWidth="1"/>
    <col min="2050" max="2050" width="18.7109375" style="608" customWidth="1"/>
    <col min="2051" max="2051" width="13.5703125" style="608" customWidth="1"/>
    <col min="2052" max="2052" width="13.85546875" style="608" customWidth="1"/>
    <col min="2053" max="2053" width="46.85546875" style="608" customWidth="1"/>
    <col min="2054" max="2054" width="9.28515625" style="608" customWidth="1"/>
    <col min="2055" max="2055" width="7.7109375" style="608" customWidth="1"/>
    <col min="2056" max="2056" width="8.7109375" style="608" customWidth="1"/>
    <col min="2057" max="2057" width="7.85546875" style="608" customWidth="1"/>
    <col min="2058" max="2058" width="9.7109375" style="608" customWidth="1"/>
    <col min="2059" max="2065" width="7.7109375" style="608" customWidth="1"/>
    <col min="2066" max="2304" width="11.42578125" style="608"/>
    <col min="2305" max="2305" width="7.5703125" style="608" customWidth="1"/>
    <col min="2306" max="2306" width="18.7109375" style="608" customWidth="1"/>
    <col min="2307" max="2307" width="13.5703125" style="608" customWidth="1"/>
    <col min="2308" max="2308" width="13.85546875" style="608" customWidth="1"/>
    <col min="2309" max="2309" width="46.85546875" style="608" customWidth="1"/>
    <col min="2310" max="2310" width="9.28515625" style="608" customWidth="1"/>
    <col min="2311" max="2311" width="7.7109375" style="608" customWidth="1"/>
    <col min="2312" max="2312" width="8.7109375" style="608" customWidth="1"/>
    <col min="2313" max="2313" width="7.85546875" style="608" customWidth="1"/>
    <col min="2314" max="2314" width="9.7109375" style="608" customWidth="1"/>
    <col min="2315" max="2321" width="7.7109375" style="608" customWidth="1"/>
    <col min="2322" max="2560" width="11.42578125" style="608"/>
    <col min="2561" max="2561" width="7.5703125" style="608" customWidth="1"/>
    <col min="2562" max="2562" width="18.7109375" style="608" customWidth="1"/>
    <col min="2563" max="2563" width="13.5703125" style="608" customWidth="1"/>
    <col min="2564" max="2564" width="13.85546875" style="608" customWidth="1"/>
    <col min="2565" max="2565" width="46.85546875" style="608" customWidth="1"/>
    <col min="2566" max="2566" width="9.28515625" style="608" customWidth="1"/>
    <col min="2567" max="2567" width="7.7109375" style="608" customWidth="1"/>
    <col min="2568" max="2568" width="8.7109375" style="608" customWidth="1"/>
    <col min="2569" max="2569" width="7.85546875" style="608" customWidth="1"/>
    <col min="2570" max="2570" width="9.7109375" style="608" customWidth="1"/>
    <col min="2571" max="2577" width="7.7109375" style="608" customWidth="1"/>
    <col min="2578" max="2816" width="11.42578125" style="608"/>
    <col min="2817" max="2817" width="7.5703125" style="608" customWidth="1"/>
    <col min="2818" max="2818" width="18.7109375" style="608" customWidth="1"/>
    <col min="2819" max="2819" width="13.5703125" style="608" customWidth="1"/>
    <col min="2820" max="2820" width="13.85546875" style="608" customWidth="1"/>
    <col min="2821" max="2821" width="46.85546875" style="608" customWidth="1"/>
    <col min="2822" max="2822" width="9.28515625" style="608" customWidth="1"/>
    <col min="2823" max="2823" width="7.7109375" style="608" customWidth="1"/>
    <col min="2824" max="2824" width="8.7109375" style="608" customWidth="1"/>
    <col min="2825" max="2825" width="7.85546875" style="608" customWidth="1"/>
    <col min="2826" max="2826" width="9.7109375" style="608" customWidth="1"/>
    <col min="2827" max="2833" width="7.7109375" style="608" customWidth="1"/>
    <col min="2834" max="3072" width="11.42578125" style="608"/>
    <col min="3073" max="3073" width="7.5703125" style="608" customWidth="1"/>
    <col min="3074" max="3074" width="18.7109375" style="608" customWidth="1"/>
    <col min="3075" max="3075" width="13.5703125" style="608" customWidth="1"/>
    <col min="3076" max="3076" width="13.85546875" style="608" customWidth="1"/>
    <col min="3077" max="3077" width="46.85546875" style="608" customWidth="1"/>
    <col min="3078" max="3078" width="9.28515625" style="608" customWidth="1"/>
    <col min="3079" max="3079" width="7.7109375" style="608" customWidth="1"/>
    <col min="3080" max="3080" width="8.7109375" style="608" customWidth="1"/>
    <col min="3081" max="3081" width="7.85546875" style="608" customWidth="1"/>
    <col min="3082" max="3082" width="9.7109375" style="608" customWidth="1"/>
    <col min="3083" max="3089" width="7.7109375" style="608" customWidth="1"/>
    <col min="3090" max="3328" width="11.42578125" style="608"/>
    <col min="3329" max="3329" width="7.5703125" style="608" customWidth="1"/>
    <col min="3330" max="3330" width="18.7109375" style="608" customWidth="1"/>
    <col min="3331" max="3331" width="13.5703125" style="608" customWidth="1"/>
    <col min="3332" max="3332" width="13.85546875" style="608" customWidth="1"/>
    <col min="3333" max="3333" width="46.85546875" style="608" customWidth="1"/>
    <col min="3334" max="3334" width="9.28515625" style="608" customWidth="1"/>
    <col min="3335" max="3335" width="7.7109375" style="608" customWidth="1"/>
    <col min="3336" max="3336" width="8.7109375" style="608" customWidth="1"/>
    <col min="3337" max="3337" width="7.85546875" style="608" customWidth="1"/>
    <col min="3338" max="3338" width="9.7109375" style="608" customWidth="1"/>
    <col min="3339" max="3345" width="7.7109375" style="608" customWidth="1"/>
    <col min="3346" max="3584" width="11.42578125" style="608"/>
    <col min="3585" max="3585" width="7.5703125" style="608" customWidth="1"/>
    <col min="3586" max="3586" width="18.7109375" style="608" customWidth="1"/>
    <col min="3587" max="3587" width="13.5703125" style="608" customWidth="1"/>
    <col min="3588" max="3588" width="13.85546875" style="608" customWidth="1"/>
    <col min="3589" max="3589" width="46.85546875" style="608" customWidth="1"/>
    <col min="3590" max="3590" width="9.28515625" style="608" customWidth="1"/>
    <col min="3591" max="3591" width="7.7109375" style="608" customWidth="1"/>
    <col min="3592" max="3592" width="8.7109375" style="608" customWidth="1"/>
    <col min="3593" max="3593" width="7.85546875" style="608" customWidth="1"/>
    <col min="3594" max="3594" width="9.7109375" style="608" customWidth="1"/>
    <col min="3595" max="3601" width="7.7109375" style="608" customWidth="1"/>
    <col min="3602" max="3840" width="11.42578125" style="608"/>
    <col min="3841" max="3841" width="7.5703125" style="608" customWidth="1"/>
    <col min="3842" max="3842" width="18.7109375" style="608" customWidth="1"/>
    <col min="3843" max="3843" width="13.5703125" style="608" customWidth="1"/>
    <col min="3844" max="3844" width="13.85546875" style="608" customWidth="1"/>
    <col min="3845" max="3845" width="46.85546875" style="608" customWidth="1"/>
    <col min="3846" max="3846" width="9.28515625" style="608" customWidth="1"/>
    <col min="3847" max="3847" width="7.7109375" style="608" customWidth="1"/>
    <col min="3848" max="3848" width="8.7109375" style="608" customWidth="1"/>
    <col min="3849" max="3849" width="7.85546875" style="608" customWidth="1"/>
    <col min="3850" max="3850" width="9.7109375" style="608" customWidth="1"/>
    <col min="3851" max="3857" width="7.7109375" style="608" customWidth="1"/>
    <col min="3858" max="4096" width="11.42578125" style="608"/>
    <col min="4097" max="4097" width="7.5703125" style="608" customWidth="1"/>
    <col min="4098" max="4098" width="18.7109375" style="608" customWidth="1"/>
    <col min="4099" max="4099" width="13.5703125" style="608" customWidth="1"/>
    <col min="4100" max="4100" width="13.85546875" style="608" customWidth="1"/>
    <col min="4101" max="4101" width="46.85546875" style="608" customWidth="1"/>
    <col min="4102" max="4102" width="9.28515625" style="608" customWidth="1"/>
    <col min="4103" max="4103" width="7.7109375" style="608" customWidth="1"/>
    <col min="4104" max="4104" width="8.7109375" style="608" customWidth="1"/>
    <col min="4105" max="4105" width="7.85546875" style="608" customWidth="1"/>
    <col min="4106" max="4106" width="9.7109375" style="608" customWidth="1"/>
    <col min="4107" max="4113" width="7.7109375" style="608" customWidth="1"/>
    <col min="4114" max="4352" width="11.42578125" style="608"/>
    <col min="4353" max="4353" width="7.5703125" style="608" customWidth="1"/>
    <col min="4354" max="4354" width="18.7109375" style="608" customWidth="1"/>
    <col min="4355" max="4355" width="13.5703125" style="608" customWidth="1"/>
    <col min="4356" max="4356" width="13.85546875" style="608" customWidth="1"/>
    <col min="4357" max="4357" width="46.85546875" style="608" customWidth="1"/>
    <col min="4358" max="4358" width="9.28515625" style="608" customWidth="1"/>
    <col min="4359" max="4359" width="7.7109375" style="608" customWidth="1"/>
    <col min="4360" max="4360" width="8.7109375" style="608" customWidth="1"/>
    <col min="4361" max="4361" width="7.85546875" style="608" customWidth="1"/>
    <col min="4362" max="4362" width="9.7109375" style="608" customWidth="1"/>
    <col min="4363" max="4369" width="7.7109375" style="608" customWidth="1"/>
    <col min="4370" max="4608" width="11.42578125" style="608"/>
    <col min="4609" max="4609" width="7.5703125" style="608" customWidth="1"/>
    <col min="4610" max="4610" width="18.7109375" style="608" customWidth="1"/>
    <col min="4611" max="4611" width="13.5703125" style="608" customWidth="1"/>
    <col min="4612" max="4612" width="13.85546875" style="608" customWidth="1"/>
    <col min="4613" max="4613" width="46.85546875" style="608" customWidth="1"/>
    <col min="4614" max="4614" width="9.28515625" style="608" customWidth="1"/>
    <col min="4615" max="4615" width="7.7109375" style="608" customWidth="1"/>
    <col min="4616" max="4616" width="8.7109375" style="608" customWidth="1"/>
    <col min="4617" max="4617" width="7.85546875" style="608" customWidth="1"/>
    <col min="4618" max="4618" width="9.7109375" style="608" customWidth="1"/>
    <col min="4619" max="4625" width="7.7109375" style="608" customWidth="1"/>
    <col min="4626" max="4864" width="11.42578125" style="608"/>
    <col min="4865" max="4865" width="7.5703125" style="608" customWidth="1"/>
    <col min="4866" max="4866" width="18.7109375" style="608" customWidth="1"/>
    <col min="4867" max="4867" width="13.5703125" style="608" customWidth="1"/>
    <col min="4868" max="4868" width="13.85546875" style="608" customWidth="1"/>
    <col min="4869" max="4869" width="46.85546875" style="608" customWidth="1"/>
    <col min="4870" max="4870" width="9.28515625" style="608" customWidth="1"/>
    <col min="4871" max="4871" width="7.7109375" style="608" customWidth="1"/>
    <col min="4872" max="4872" width="8.7109375" style="608" customWidth="1"/>
    <col min="4873" max="4873" width="7.85546875" style="608" customWidth="1"/>
    <col min="4874" max="4874" width="9.7109375" style="608" customWidth="1"/>
    <col min="4875" max="4881" width="7.7109375" style="608" customWidth="1"/>
    <col min="4882" max="5120" width="11.42578125" style="608"/>
    <col min="5121" max="5121" width="7.5703125" style="608" customWidth="1"/>
    <col min="5122" max="5122" width="18.7109375" style="608" customWidth="1"/>
    <col min="5123" max="5123" width="13.5703125" style="608" customWidth="1"/>
    <col min="5124" max="5124" width="13.85546875" style="608" customWidth="1"/>
    <col min="5125" max="5125" width="46.85546875" style="608" customWidth="1"/>
    <col min="5126" max="5126" width="9.28515625" style="608" customWidth="1"/>
    <col min="5127" max="5127" width="7.7109375" style="608" customWidth="1"/>
    <col min="5128" max="5128" width="8.7109375" style="608" customWidth="1"/>
    <col min="5129" max="5129" width="7.85546875" style="608" customWidth="1"/>
    <col min="5130" max="5130" width="9.7109375" style="608" customWidth="1"/>
    <col min="5131" max="5137" width="7.7109375" style="608" customWidth="1"/>
    <col min="5138" max="5376" width="11.42578125" style="608"/>
    <col min="5377" max="5377" width="7.5703125" style="608" customWidth="1"/>
    <col min="5378" max="5378" width="18.7109375" style="608" customWidth="1"/>
    <col min="5379" max="5379" width="13.5703125" style="608" customWidth="1"/>
    <col min="5380" max="5380" width="13.85546875" style="608" customWidth="1"/>
    <col min="5381" max="5381" width="46.85546875" style="608" customWidth="1"/>
    <col min="5382" max="5382" width="9.28515625" style="608" customWidth="1"/>
    <col min="5383" max="5383" width="7.7109375" style="608" customWidth="1"/>
    <col min="5384" max="5384" width="8.7109375" style="608" customWidth="1"/>
    <col min="5385" max="5385" width="7.85546875" style="608" customWidth="1"/>
    <col min="5386" max="5386" width="9.7109375" style="608" customWidth="1"/>
    <col min="5387" max="5393" width="7.7109375" style="608" customWidth="1"/>
    <col min="5394" max="5632" width="11.42578125" style="608"/>
    <col min="5633" max="5633" width="7.5703125" style="608" customWidth="1"/>
    <col min="5634" max="5634" width="18.7109375" style="608" customWidth="1"/>
    <col min="5635" max="5635" width="13.5703125" style="608" customWidth="1"/>
    <col min="5636" max="5636" width="13.85546875" style="608" customWidth="1"/>
    <col min="5637" max="5637" width="46.85546875" style="608" customWidth="1"/>
    <col min="5638" max="5638" width="9.28515625" style="608" customWidth="1"/>
    <col min="5639" max="5639" width="7.7109375" style="608" customWidth="1"/>
    <col min="5640" max="5640" width="8.7109375" style="608" customWidth="1"/>
    <col min="5641" max="5641" width="7.85546875" style="608" customWidth="1"/>
    <col min="5642" max="5642" width="9.7109375" style="608" customWidth="1"/>
    <col min="5643" max="5649" width="7.7109375" style="608" customWidth="1"/>
    <col min="5650" max="5888" width="11.42578125" style="608"/>
    <col min="5889" max="5889" width="7.5703125" style="608" customWidth="1"/>
    <col min="5890" max="5890" width="18.7109375" style="608" customWidth="1"/>
    <col min="5891" max="5891" width="13.5703125" style="608" customWidth="1"/>
    <col min="5892" max="5892" width="13.85546875" style="608" customWidth="1"/>
    <col min="5893" max="5893" width="46.85546875" style="608" customWidth="1"/>
    <col min="5894" max="5894" width="9.28515625" style="608" customWidth="1"/>
    <col min="5895" max="5895" width="7.7109375" style="608" customWidth="1"/>
    <col min="5896" max="5896" width="8.7109375" style="608" customWidth="1"/>
    <col min="5897" max="5897" width="7.85546875" style="608" customWidth="1"/>
    <col min="5898" max="5898" width="9.7109375" style="608" customWidth="1"/>
    <col min="5899" max="5905" width="7.7109375" style="608" customWidth="1"/>
    <col min="5906" max="6144" width="11.42578125" style="608"/>
    <col min="6145" max="6145" width="7.5703125" style="608" customWidth="1"/>
    <col min="6146" max="6146" width="18.7109375" style="608" customWidth="1"/>
    <col min="6147" max="6147" width="13.5703125" style="608" customWidth="1"/>
    <col min="6148" max="6148" width="13.85546875" style="608" customWidth="1"/>
    <col min="6149" max="6149" width="46.85546875" style="608" customWidth="1"/>
    <col min="6150" max="6150" width="9.28515625" style="608" customWidth="1"/>
    <col min="6151" max="6151" width="7.7109375" style="608" customWidth="1"/>
    <col min="6152" max="6152" width="8.7109375" style="608" customWidth="1"/>
    <col min="6153" max="6153" width="7.85546875" style="608" customWidth="1"/>
    <col min="6154" max="6154" width="9.7109375" style="608" customWidth="1"/>
    <col min="6155" max="6161" width="7.7109375" style="608" customWidth="1"/>
    <col min="6162" max="6400" width="11.42578125" style="608"/>
    <col min="6401" max="6401" width="7.5703125" style="608" customWidth="1"/>
    <col min="6402" max="6402" width="18.7109375" style="608" customWidth="1"/>
    <col min="6403" max="6403" width="13.5703125" style="608" customWidth="1"/>
    <col min="6404" max="6404" width="13.85546875" style="608" customWidth="1"/>
    <col min="6405" max="6405" width="46.85546875" style="608" customWidth="1"/>
    <col min="6406" max="6406" width="9.28515625" style="608" customWidth="1"/>
    <col min="6407" max="6407" width="7.7109375" style="608" customWidth="1"/>
    <col min="6408" max="6408" width="8.7109375" style="608" customWidth="1"/>
    <col min="6409" max="6409" width="7.85546875" style="608" customWidth="1"/>
    <col min="6410" max="6410" width="9.7109375" style="608" customWidth="1"/>
    <col min="6411" max="6417" width="7.7109375" style="608" customWidth="1"/>
    <col min="6418" max="6656" width="11.42578125" style="608"/>
    <col min="6657" max="6657" width="7.5703125" style="608" customWidth="1"/>
    <col min="6658" max="6658" width="18.7109375" style="608" customWidth="1"/>
    <col min="6659" max="6659" width="13.5703125" style="608" customWidth="1"/>
    <col min="6660" max="6660" width="13.85546875" style="608" customWidth="1"/>
    <col min="6661" max="6661" width="46.85546875" style="608" customWidth="1"/>
    <col min="6662" max="6662" width="9.28515625" style="608" customWidth="1"/>
    <col min="6663" max="6663" width="7.7109375" style="608" customWidth="1"/>
    <col min="6664" max="6664" width="8.7109375" style="608" customWidth="1"/>
    <col min="6665" max="6665" width="7.85546875" style="608" customWidth="1"/>
    <col min="6666" max="6666" width="9.7109375" style="608" customWidth="1"/>
    <col min="6667" max="6673" width="7.7109375" style="608" customWidth="1"/>
    <col min="6674" max="6912" width="11.42578125" style="608"/>
    <col min="6913" max="6913" width="7.5703125" style="608" customWidth="1"/>
    <col min="6914" max="6914" width="18.7109375" style="608" customWidth="1"/>
    <col min="6915" max="6915" width="13.5703125" style="608" customWidth="1"/>
    <col min="6916" max="6916" width="13.85546875" style="608" customWidth="1"/>
    <col min="6917" max="6917" width="46.85546875" style="608" customWidth="1"/>
    <col min="6918" max="6918" width="9.28515625" style="608" customWidth="1"/>
    <col min="6919" max="6919" width="7.7109375" style="608" customWidth="1"/>
    <col min="6920" max="6920" width="8.7109375" style="608" customWidth="1"/>
    <col min="6921" max="6921" width="7.85546875" style="608" customWidth="1"/>
    <col min="6922" max="6922" width="9.7109375" style="608" customWidth="1"/>
    <col min="6923" max="6929" width="7.7109375" style="608" customWidth="1"/>
    <col min="6930" max="7168" width="11.42578125" style="608"/>
    <col min="7169" max="7169" width="7.5703125" style="608" customWidth="1"/>
    <col min="7170" max="7170" width="18.7109375" style="608" customWidth="1"/>
    <col min="7171" max="7171" width="13.5703125" style="608" customWidth="1"/>
    <col min="7172" max="7172" width="13.85546875" style="608" customWidth="1"/>
    <col min="7173" max="7173" width="46.85546875" style="608" customWidth="1"/>
    <col min="7174" max="7174" width="9.28515625" style="608" customWidth="1"/>
    <col min="7175" max="7175" width="7.7109375" style="608" customWidth="1"/>
    <col min="7176" max="7176" width="8.7109375" style="608" customWidth="1"/>
    <col min="7177" max="7177" width="7.85546875" style="608" customWidth="1"/>
    <col min="7178" max="7178" width="9.7109375" style="608" customWidth="1"/>
    <col min="7179" max="7185" width="7.7109375" style="608" customWidth="1"/>
    <col min="7186" max="7424" width="11.42578125" style="608"/>
    <col min="7425" max="7425" width="7.5703125" style="608" customWidth="1"/>
    <col min="7426" max="7426" width="18.7109375" style="608" customWidth="1"/>
    <col min="7427" max="7427" width="13.5703125" style="608" customWidth="1"/>
    <col min="7428" max="7428" width="13.85546875" style="608" customWidth="1"/>
    <col min="7429" max="7429" width="46.85546875" style="608" customWidth="1"/>
    <col min="7430" max="7430" width="9.28515625" style="608" customWidth="1"/>
    <col min="7431" max="7431" width="7.7109375" style="608" customWidth="1"/>
    <col min="7432" max="7432" width="8.7109375" style="608" customWidth="1"/>
    <col min="7433" max="7433" width="7.85546875" style="608" customWidth="1"/>
    <col min="7434" max="7434" width="9.7109375" style="608" customWidth="1"/>
    <col min="7435" max="7441" width="7.7109375" style="608" customWidth="1"/>
    <col min="7442" max="7680" width="11.42578125" style="608"/>
    <col min="7681" max="7681" width="7.5703125" style="608" customWidth="1"/>
    <col min="7682" max="7682" width="18.7109375" style="608" customWidth="1"/>
    <col min="7683" max="7683" width="13.5703125" style="608" customWidth="1"/>
    <col min="7684" max="7684" width="13.85546875" style="608" customWidth="1"/>
    <col min="7685" max="7685" width="46.85546875" style="608" customWidth="1"/>
    <col min="7686" max="7686" width="9.28515625" style="608" customWidth="1"/>
    <col min="7687" max="7687" width="7.7109375" style="608" customWidth="1"/>
    <col min="7688" max="7688" width="8.7109375" style="608" customWidth="1"/>
    <col min="7689" max="7689" width="7.85546875" style="608" customWidth="1"/>
    <col min="7690" max="7690" width="9.7109375" style="608" customWidth="1"/>
    <col min="7691" max="7697" width="7.7109375" style="608" customWidth="1"/>
    <col min="7698" max="7936" width="11.42578125" style="608"/>
    <col min="7937" max="7937" width="7.5703125" style="608" customWidth="1"/>
    <col min="7938" max="7938" width="18.7109375" style="608" customWidth="1"/>
    <col min="7939" max="7939" width="13.5703125" style="608" customWidth="1"/>
    <col min="7940" max="7940" width="13.85546875" style="608" customWidth="1"/>
    <col min="7941" max="7941" width="46.85546875" style="608" customWidth="1"/>
    <col min="7942" max="7942" width="9.28515625" style="608" customWidth="1"/>
    <col min="7943" max="7943" width="7.7109375" style="608" customWidth="1"/>
    <col min="7944" max="7944" width="8.7109375" style="608" customWidth="1"/>
    <col min="7945" max="7945" width="7.85546875" style="608" customWidth="1"/>
    <col min="7946" max="7946" width="9.7109375" style="608" customWidth="1"/>
    <col min="7947" max="7953" width="7.7109375" style="608" customWidth="1"/>
    <col min="7954" max="8192" width="11.42578125" style="608"/>
    <col min="8193" max="8193" width="7.5703125" style="608" customWidth="1"/>
    <col min="8194" max="8194" width="18.7109375" style="608" customWidth="1"/>
    <col min="8195" max="8195" width="13.5703125" style="608" customWidth="1"/>
    <col min="8196" max="8196" width="13.85546875" style="608" customWidth="1"/>
    <col min="8197" max="8197" width="46.85546875" style="608" customWidth="1"/>
    <col min="8198" max="8198" width="9.28515625" style="608" customWidth="1"/>
    <col min="8199" max="8199" width="7.7109375" style="608" customWidth="1"/>
    <col min="8200" max="8200" width="8.7109375" style="608" customWidth="1"/>
    <col min="8201" max="8201" width="7.85546875" style="608" customWidth="1"/>
    <col min="8202" max="8202" width="9.7109375" style="608" customWidth="1"/>
    <col min="8203" max="8209" width="7.7109375" style="608" customWidth="1"/>
    <col min="8210" max="8448" width="11.42578125" style="608"/>
    <col min="8449" max="8449" width="7.5703125" style="608" customWidth="1"/>
    <col min="8450" max="8450" width="18.7109375" style="608" customWidth="1"/>
    <col min="8451" max="8451" width="13.5703125" style="608" customWidth="1"/>
    <col min="8452" max="8452" width="13.85546875" style="608" customWidth="1"/>
    <col min="8453" max="8453" width="46.85546875" style="608" customWidth="1"/>
    <col min="8454" max="8454" width="9.28515625" style="608" customWidth="1"/>
    <col min="8455" max="8455" width="7.7109375" style="608" customWidth="1"/>
    <col min="8456" max="8456" width="8.7109375" style="608" customWidth="1"/>
    <col min="8457" max="8457" width="7.85546875" style="608" customWidth="1"/>
    <col min="8458" max="8458" width="9.7109375" style="608" customWidth="1"/>
    <col min="8459" max="8465" width="7.7109375" style="608" customWidth="1"/>
    <col min="8466" max="8704" width="11.42578125" style="608"/>
    <col min="8705" max="8705" width="7.5703125" style="608" customWidth="1"/>
    <col min="8706" max="8706" width="18.7109375" style="608" customWidth="1"/>
    <col min="8707" max="8707" width="13.5703125" style="608" customWidth="1"/>
    <col min="8708" max="8708" width="13.85546875" style="608" customWidth="1"/>
    <col min="8709" max="8709" width="46.85546875" style="608" customWidth="1"/>
    <col min="8710" max="8710" width="9.28515625" style="608" customWidth="1"/>
    <col min="8711" max="8711" width="7.7109375" style="608" customWidth="1"/>
    <col min="8712" max="8712" width="8.7109375" style="608" customWidth="1"/>
    <col min="8713" max="8713" width="7.85546875" style="608" customWidth="1"/>
    <col min="8714" max="8714" width="9.7109375" style="608" customWidth="1"/>
    <col min="8715" max="8721" width="7.7109375" style="608" customWidth="1"/>
    <col min="8722" max="8960" width="11.42578125" style="608"/>
    <col min="8961" max="8961" width="7.5703125" style="608" customWidth="1"/>
    <col min="8962" max="8962" width="18.7109375" style="608" customWidth="1"/>
    <col min="8963" max="8963" width="13.5703125" style="608" customWidth="1"/>
    <col min="8964" max="8964" width="13.85546875" style="608" customWidth="1"/>
    <col min="8965" max="8965" width="46.85546875" style="608" customWidth="1"/>
    <col min="8966" max="8966" width="9.28515625" style="608" customWidth="1"/>
    <col min="8967" max="8967" width="7.7109375" style="608" customWidth="1"/>
    <col min="8968" max="8968" width="8.7109375" style="608" customWidth="1"/>
    <col min="8969" max="8969" width="7.85546875" style="608" customWidth="1"/>
    <col min="8970" max="8970" width="9.7109375" style="608" customWidth="1"/>
    <col min="8971" max="8977" width="7.7109375" style="608" customWidth="1"/>
    <col min="8978" max="9216" width="11.42578125" style="608"/>
    <col min="9217" max="9217" width="7.5703125" style="608" customWidth="1"/>
    <col min="9218" max="9218" width="18.7109375" style="608" customWidth="1"/>
    <col min="9219" max="9219" width="13.5703125" style="608" customWidth="1"/>
    <col min="9220" max="9220" width="13.85546875" style="608" customWidth="1"/>
    <col min="9221" max="9221" width="46.85546875" style="608" customWidth="1"/>
    <col min="9222" max="9222" width="9.28515625" style="608" customWidth="1"/>
    <col min="9223" max="9223" width="7.7109375" style="608" customWidth="1"/>
    <col min="9224" max="9224" width="8.7109375" style="608" customWidth="1"/>
    <col min="9225" max="9225" width="7.85546875" style="608" customWidth="1"/>
    <col min="9226" max="9226" width="9.7109375" style="608" customWidth="1"/>
    <col min="9227" max="9233" width="7.7109375" style="608" customWidth="1"/>
    <col min="9234" max="9472" width="11.42578125" style="608"/>
    <col min="9473" max="9473" width="7.5703125" style="608" customWidth="1"/>
    <col min="9474" max="9474" width="18.7109375" style="608" customWidth="1"/>
    <col min="9475" max="9475" width="13.5703125" style="608" customWidth="1"/>
    <col min="9476" max="9476" width="13.85546875" style="608" customWidth="1"/>
    <col min="9477" max="9477" width="46.85546875" style="608" customWidth="1"/>
    <col min="9478" max="9478" width="9.28515625" style="608" customWidth="1"/>
    <col min="9479" max="9479" width="7.7109375" style="608" customWidth="1"/>
    <col min="9480" max="9480" width="8.7109375" style="608" customWidth="1"/>
    <col min="9481" max="9481" width="7.85546875" style="608" customWidth="1"/>
    <col min="9482" max="9482" width="9.7109375" style="608" customWidth="1"/>
    <col min="9483" max="9489" width="7.7109375" style="608" customWidth="1"/>
    <col min="9490" max="9728" width="11.42578125" style="608"/>
    <col min="9729" max="9729" width="7.5703125" style="608" customWidth="1"/>
    <col min="9730" max="9730" width="18.7109375" style="608" customWidth="1"/>
    <col min="9731" max="9731" width="13.5703125" style="608" customWidth="1"/>
    <col min="9732" max="9732" width="13.85546875" style="608" customWidth="1"/>
    <col min="9733" max="9733" width="46.85546875" style="608" customWidth="1"/>
    <col min="9734" max="9734" width="9.28515625" style="608" customWidth="1"/>
    <col min="9735" max="9735" width="7.7109375" style="608" customWidth="1"/>
    <col min="9736" max="9736" width="8.7109375" style="608" customWidth="1"/>
    <col min="9737" max="9737" width="7.85546875" style="608" customWidth="1"/>
    <col min="9738" max="9738" width="9.7109375" style="608" customWidth="1"/>
    <col min="9739" max="9745" width="7.7109375" style="608" customWidth="1"/>
    <col min="9746" max="9984" width="11.42578125" style="608"/>
    <col min="9985" max="9985" width="7.5703125" style="608" customWidth="1"/>
    <col min="9986" max="9986" width="18.7109375" style="608" customWidth="1"/>
    <col min="9987" max="9987" width="13.5703125" style="608" customWidth="1"/>
    <col min="9988" max="9988" width="13.85546875" style="608" customWidth="1"/>
    <col min="9989" max="9989" width="46.85546875" style="608" customWidth="1"/>
    <col min="9990" max="9990" width="9.28515625" style="608" customWidth="1"/>
    <col min="9991" max="9991" width="7.7109375" style="608" customWidth="1"/>
    <col min="9992" max="9992" width="8.7109375" style="608" customWidth="1"/>
    <col min="9993" max="9993" width="7.85546875" style="608" customWidth="1"/>
    <col min="9994" max="9994" width="9.7109375" style="608" customWidth="1"/>
    <col min="9995" max="10001" width="7.7109375" style="608" customWidth="1"/>
    <col min="10002" max="10240" width="11.42578125" style="608"/>
    <col min="10241" max="10241" width="7.5703125" style="608" customWidth="1"/>
    <col min="10242" max="10242" width="18.7109375" style="608" customWidth="1"/>
    <col min="10243" max="10243" width="13.5703125" style="608" customWidth="1"/>
    <col min="10244" max="10244" width="13.85546875" style="608" customWidth="1"/>
    <col min="10245" max="10245" width="46.85546875" style="608" customWidth="1"/>
    <col min="10246" max="10246" width="9.28515625" style="608" customWidth="1"/>
    <col min="10247" max="10247" width="7.7109375" style="608" customWidth="1"/>
    <col min="10248" max="10248" width="8.7109375" style="608" customWidth="1"/>
    <col min="10249" max="10249" width="7.85546875" style="608" customWidth="1"/>
    <col min="10250" max="10250" width="9.7109375" style="608" customWidth="1"/>
    <col min="10251" max="10257" width="7.7109375" style="608" customWidth="1"/>
    <col min="10258" max="10496" width="11.42578125" style="608"/>
    <col min="10497" max="10497" width="7.5703125" style="608" customWidth="1"/>
    <col min="10498" max="10498" width="18.7109375" style="608" customWidth="1"/>
    <col min="10499" max="10499" width="13.5703125" style="608" customWidth="1"/>
    <col min="10500" max="10500" width="13.85546875" style="608" customWidth="1"/>
    <col min="10501" max="10501" width="46.85546875" style="608" customWidth="1"/>
    <col min="10502" max="10502" width="9.28515625" style="608" customWidth="1"/>
    <col min="10503" max="10503" width="7.7109375" style="608" customWidth="1"/>
    <col min="10504" max="10504" width="8.7109375" style="608" customWidth="1"/>
    <col min="10505" max="10505" width="7.85546875" style="608" customWidth="1"/>
    <col min="10506" max="10506" width="9.7109375" style="608" customWidth="1"/>
    <col min="10507" max="10513" width="7.7109375" style="608" customWidth="1"/>
    <col min="10514" max="10752" width="11.42578125" style="608"/>
    <col min="10753" max="10753" width="7.5703125" style="608" customWidth="1"/>
    <col min="10754" max="10754" width="18.7109375" style="608" customWidth="1"/>
    <col min="10755" max="10755" width="13.5703125" style="608" customWidth="1"/>
    <col min="10756" max="10756" width="13.85546875" style="608" customWidth="1"/>
    <col min="10757" max="10757" width="46.85546875" style="608" customWidth="1"/>
    <col min="10758" max="10758" width="9.28515625" style="608" customWidth="1"/>
    <col min="10759" max="10759" width="7.7109375" style="608" customWidth="1"/>
    <col min="10760" max="10760" width="8.7109375" style="608" customWidth="1"/>
    <col min="10761" max="10761" width="7.85546875" style="608" customWidth="1"/>
    <col min="10762" max="10762" width="9.7109375" style="608" customWidth="1"/>
    <col min="10763" max="10769" width="7.7109375" style="608" customWidth="1"/>
    <col min="10770" max="11008" width="11.42578125" style="608"/>
    <col min="11009" max="11009" width="7.5703125" style="608" customWidth="1"/>
    <col min="11010" max="11010" width="18.7109375" style="608" customWidth="1"/>
    <col min="11011" max="11011" width="13.5703125" style="608" customWidth="1"/>
    <col min="11012" max="11012" width="13.85546875" style="608" customWidth="1"/>
    <col min="11013" max="11013" width="46.85546875" style="608" customWidth="1"/>
    <col min="11014" max="11014" width="9.28515625" style="608" customWidth="1"/>
    <col min="11015" max="11015" width="7.7109375" style="608" customWidth="1"/>
    <col min="11016" max="11016" width="8.7109375" style="608" customWidth="1"/>
    <col min="11017" max="11017" width="7.85546875" style="608" customWidth="1"/>
    <col min="11018" max="11018" width="9.7109375" style="608" customWidth="1"/>
    <col min="11019" max="11025" width="7.7109375" style="608" customWidth="1"/>
    <col min="11026" max="11264" width="11.42578125" style="608"/>
    <col min="11265" max="11265" width="7.5703125" style="608" customWidth="1"/>
    <col min="11266" max="11266" width="18.7109375" style="608" customWidth="1"/>
    <col min="11267" max="11267" width="13.5703125" style="608" customWidth="1"/>
    <col min="11268" max="11268" width="13.85546875" style="608" customWidth="1"/>
    <col min="11269" max="11269" width="46.85546875" style="608" customWidth="1"/>
    <col min="11270" max="11270" width="9.28515625" style="608" customWidth="1"/>
    <col min="11271" max="11271" width="7.7109375" style="608" customWidth="1"/>
    <col min="11272" max="11272" width="8.7109375" style="608" customWidth="1"/>
    <col min="11273" max="11273" width="7.85546875" style="608" customWidth="1"/>
    <col min="11274" max="11274" width="9.7109375" style="608" customWidth="1"/>
    <col min="11275" max="11281" width="7.7109375" style="608" customWidth="1"/>
    <col min="11282" max="11520" width="11.42578125" style="608"/>
    <col min="11521" max="11521" width="7.5703125" style="608" customWidth="1"/>
    <col min="11522" max="11522" width="18.7109375" style="608" customWidth="1"/>
    <col min="11523" max="11523" width="13.5703125" style="608" customWidth="1"/>
    <col min="11524" max="11524" width="13.85546875" style="608" customWidth="1"/>
    <col min="11525" max="11525" width="46.85546875" style="608" customWidth="1"/>
    <col min="11526" max="11526" width="9.28515625" style="608" customWidth="1"/>
    <col min="11527" max="11527" width="7.7109375" style="608" customWidth="1"/>
    <col min="11528" max="11528" width="8.7109375" style="608" customWidth="1"/>
    <col min="11529" max="11529" width="7.85546875" style="608" customWidth="1"/>
    <col min="11530" max="11530" width="9.7109375" style="608" customWidth="1"/>
    <col min="11531" max="11537" width="7.7109375" style="608" customWidth="1"/>
    <col min="11538" max="11776" width="11.42578125" style="608"/>
    <col min="11777" max="11777" width="7.5703125" style="608" customWidth="1"/>
    <col min="11778" max="11778" width="18.7109375" style="608" customWidth="1"/>
    <col min="11779" max="11779" width="13.5703125" style="608" customWidth="1"/>
    <col min="11780" max="11780" width="13.85546875" style="608" customWidth="1"/>
    <col min="11781" max="11781" width="46.85546875" style="608" customWidth="1"/>
    <col min="11782" max="11782" width="9.28515625" style="608" customWidth="1"/>
    <col min="11783" max="11783" width="7.7109375" style="608" customWidth="1"/>
    <col min="11784" max="11784" width="8.7109375" style="608" customWidth="1"/>
    <col min="11785" max="11785" width="7.85546875" style="608" customWidth="1"/>
    <col min="11786" max="11786" width="9.7109375" style="608" customWidth="1"/>
    <col min="11787" max="11793" width="7.7109375" style="608" customWidth="1"/>
    <col min="11794" max="12032" width="11.42578125" style="608"/>
    <col min="12033" max="12033" width="7.5703125" style="608" customWidth="1"/>
    <col min="12034" max="12034" width="18.7109375" style="608" customWidth="1"/>
    <col min="12035" max="12035" width="13.5703125" style="608" customWidth="1"/>
    <col min="12036" max="12036" width="13.85546875" style="608" customWidth="1"/>
    <col min="12037" max="12037" width="46.85546875" style="608" customWidth="1"/>
    <col min="12038" max="12038" width="9.28515625" style="608" customWidth="1"/>
    <col min="12039" max="12039" width="7.7109375" style="608" customWidth="1"/>
    <col min="12040" max="12040" width="8.7109375" style="608" customWidth="1"/>
    <col min="12041" max="12041" width="7.85546875" style="608" customWidth="1"/>
    <col min="12042" max="12042" width="9.7109375" style="608" customWidth="1"/>
    <col min="12043" max="12049" width="7.7109375" style="608" customWidth="1"/>
    <col min="12050" max="12288" width="11.42578125" style="608"/>
    <col min="12289" max="12289" width="7.5703125" style="608" customWidth="1"/>
    <col min="12290" max="12290" width="18.7109375" style="608" customWidth="1"/>
    <col min="12291" max="12291" width="13.5703125" style="608" customWidth="1"/>
    <col min="12292" max="12292" width="13.85546875" style="608" customWidth="1"/>
    <col min="12293" max="12293" width="46.85546875" style="608" customWidth="1"/>
    <col min="12294" max="12294" width="9.28515625" style="608" customWidth="1"/>
    <col min="12295" max="12295" width="7.7109375" style="608" customWidth="1"/>
    <col min="12296" max="12296" width="8.7109375" style="608" customWidth="1"/>
    <col min="12297" max="12297" width="7.85546875" style="608" customWidth="1"/>
    <col min="12298" max="12298" width="9.7109375" style="608" customWidth="1"/>
    <col min="12299" max="12305" width="7.7109375" style="608" customWidth="1"/>
    <col min="12306" max="12544" width="11.42578125" style="608"/>
    <col min="12545" max="12545" width="7.5703125" style="608" customWidth="1"/>
    <col min="12546" max="12546" width="18.7109375" style="608" customWidth="1"/>
    <col min="12547" max="12547" width="13.5703125" style="608" customWidth="1"/>
    <col min="12548" max="12548" width="13.85546875" style="608" customWidth="1"/>
    <col min="12549" max="12549" width="46.85546875" style="608" customWidth="1"/>
    <col min="12550" max="12550" width="9.28515625" style="608" customWidth="1"/>
    <col min="12551" max="12551" width="7.7109375" style="608" customWidth="1"/>
    <col min="12552" max="12552" width="8.7109375" style="608" customWidth="1"/>
    <col min="12553" max="12553" width="7.85546875" style="608" customWidth="1"/>
    <col min="12554" max="12554" width="9.7109375" style="608" customWidth="1"/>
    <col min="12555" max="12561" width="7.7109375" style="608" customWidth="1"/>
    <col min="12562" max="12800" width="11.42578125" style="608"/>
    <col min="12801" max="12801" width="7.5703125" style="608" customWidth="1"/>
    <col min="12802" max="12802" width="18.7109375" style="608" customWidth="1"/>
    <col min="12803" max="12803" width="13.5703125" style="608" customWidth="1"/>
    <col min="12804" max="12804" width="13.85546875" style="608" customWidth="1"/>
    <col min="12805" max="12805" width="46.85546875" style="608" customWidth="1"/>
    <col min="12806" max="12806" width="9.28515625" style="608" customWidth="1"/>
    <col min="12807" max="12807" width="7.7109375" style="608" customWidth="1"/>
    <col min="12808" max="12808" width="8.7109375" style="608" customWidth="1"/>
    <col min="12809" max="12809" width="7.85546875" style="608" customWidth="1"/>
    <col min="12810" max="12810" width="9.7109375" style="608" customWidth="1"/>
    <col min="12811" max="12817" width="7.7109375" style="608" customWidth="1"/>
    <col min="12818" max="13056" width="11.42578125" style="608"/>
    <col min="13057" max="13057" width="7.5703125" style="608" customWidth="1"/>
    <col min="13058" max="13058" width="18.7109375" style="608" customWidth="1"/>
    <col min="13059" max="13059" width="13.5703125" style="608" customWidth="1"/>
    <col min="13060" max="13060" width="13.85546875" style="608" customWidth="1"/>
    <col min="13061" max="13061" width="46.85546875" style="608" customWidth="1"/>
    <col min="13062" max="13062" width="9.28515625" style="608" customWidth="1"/>
    <col min="13063" max="13063" width="7.7109375" style="608" customWidth="1"/>
    <col min="13064" max="13064" width="8.7109375" style="608" customWidth="1"/>
    <col min="13065" max="13065" width="7.85546875" style="608" customWidth="1"/>
    <col min="13066" max="13066" width="9.7109375" style="608" customWidth="1"/>
    <col min="13067" max="13073" width="7.7109375" style="608" customWidth="1"/>
    <col min="13074" max="13312" width="11.42578125" style="608"/>
    <col min="13313" max="13313" width="7.5703125" style="608" customWidth="1"/>
    <col min="13314" max="13314" width="18.7109375" style="608" customWidth="1"/>
    <col min="13315" max="13315" width="13.5703125" style="608" customWidth="1"/>
    <col min="13316" max="13316" width="13.85546875" style="608" customWidth="1"/>
    <col min="13317" max="13317" width="46.85546875" style="608" customWidth="1"/>
    <col min="13318" max="13318" width="9.28515625" style="608" customWidth="1"/>
    <col min="13319" max="13319" width="7.7109375" style="608" customWidth="1"/>
    <col min="13320" max="13320" width="8.7109375" style="608" customWidth="1"/>
    <col min="13321" max="13321" width="7.85546875" style="608" customWidth="1"/>
    <col min="13322" max="13322" width="9.7109375" style="608" customWidth="1"/>
    <col min="13323" max="13329" width="7.7109375" style="608" customWidth="1"/>
    <col min="13330" max="13568" width="11.42578125" style="608"/>
    <col min="13569" max="13569" width="7.5703125" style="608" customWidth="1"/>
    <col min="13570" max="13570" width="18.7109375" style="608" customWidth="1"/>
    <col min="13571" max="13571" width="13.5703125" style="608" customWidth="1"/>
    <col min="13572" max="13572" width="13.85546875" style="608" customWidth="1"/>
    <col min="13573" max="13573" width="46.85546875" style="608" customWidth="1"/>
    <col min="13574" max="13574" width="9.28515625" style="608" customWidth="1"/>
    <col min="13575" max="13575" width="7.7109375" style="608" customWidth="1"/>
    <col min="13576" max="13576" width="8.7109375" style="608" customWidth="1"/>
    <col min="13577" max="13577" width="7.85546875" style="608" customWidth="1"/>
    <col min="13578" max="13578" width="9.7109375" style="608" customWidth="1"/>
    <col min="13579" max="13585" width="7.7109375" style="608" customWidth="1"/>
    <col min="13586" max="13824" width="11.42578125" style="608"/>
    <col min="13825" max="13825" width="7.5703125" style="608" customWidth="1"/>
    <col min="13826" max="13826" width="18.7109375" style="608" customWidth="1"/>
    <col min="13827" max="13827" width="13.5703125" style="608" customWidth="1"/>
    <col min="13828" max="13828" width="13.85546875" style="608" customWidth="1"/>
    <col min="13829" max="13829" width="46.85546875" style="608" customWidth="1"/>
    <col min="13830" max="13830" width="9.28515625" style="608" customWidth="1"/>
    <col min="13831" max="13831" width="7.7109375" style="608" customWidth="1"/>
    <col min="13832" max="13832" width="8.7109375" style="608" customWidth="1"/>
    <col min="13833" max="13833" width="7.85546875" style="608" customWidth="1"/>
    <col min="13834" max="13834" width="9.7109375" style="608" customWidth="1"/>
    <col min="13835" max="13841" width="7.7109375" style="608" customWidth="1"/>
    <col min="13842" max="14080" width="11.42578125" style="608"/>
    <col min="14081" max="14081" width="7.5703125" style="608" customWidth="1"/>
    <col min="14082" max="14082" width="18.7109375" style="608" customWidth="1"/>
    <col min="14083" max="14083" width="13.5703125" style="608" customWidth="1"/>
    <col min="14084" max="14084" width="13.85546875" style="608" customWidth="1"/>
    <col min="14085" max="14085" width="46.85546875" style="608" customWidth="1"/>
    <col min="14086" max="14086" width="9.28515625" style="608" customWidth="1"/>
    <col min="14087" max="14087" width="7.7109375" style="608" customWidth="1"/>
    <col min="14088" max="14088" width="8.7109375" style="608" customWidth="1"/>
    <col min="14089" max="14089" width="7.85546875" style="608" customWidth="1"/>
    <col min="14090" max="14090" width="9.7109375" style="608" customWidth="1"/>
    <col min="14091" max="14097" width="7.7109375" style="608" customWidth="1"/>
    <col min="14098" max="14336" width="11.42578125" style="608"/>
    <col min="14337" max="14337" width="7.5703125" style="608" customWidth="1"/>
    <col min="14338" max="14338" width="18.7109375" style="608" customWidth="1"/>
    <col min="14339" max="14339" width="13.5703125" style="608" customWidth="1"/>
    <col min="14340" max="14340" width="13.85546875" style="608" customWidth="1"/>
    <col min="14341" max="14341" width="46.85546875" style="608" customWidth="1"/>
    <col min="14342" max="14342" width="9.28515625" style="608" customWidth="1"/>
    <col min="14343" max="14343" width="7.7109375" style="608" customWidth="1"/>
    <col min="14344" max="14344" width="8.7109375" style="608" customWidth="1"/>
    <col min="14345" max="14345" width="7.85546875" style="608" customWidth="1"/>
    <col min="14346" max="14346" width="9.7109375" style="608" customWidth="1"/>
    <col min="14347" max="14353" width="7.7109375" style="608" customWidth="1"/>
    <col min="14354" max="14592" width="11.42578125" style="608"/>
    <col min="14593" max="14593" width="7.5703125" style="608" customWidth="1"/>
    <col min="14594" max="14594" width="18.7109375" style="608" customWidth="1"/>
    <col min="14595" max="14595" width="13.5703125" style="608" customWidth="1"/>
    <col min="14596" max="14596" width="13.85546875" style="608" customWidth="1"/>
    <col min="14597" max="14597" width="46.85546875" style="608" customWidth="1"/>
    <col min="14598" max="14598" width="9.28515625" style="608" customWidth="1"/>
    <col min="14599" max="14599" width="7.7109375" style="608" customWidth="1"/>
    <col min="14600" max="14600" width="8.7109375" style="608" customWidth="1"/>
    <col min="14601" max="14601" width="7.85546875" style="608" customWidth="1"/>
    <col min="14602" max="14602" width="9.7109375" style="608" customWidth="1"/>
    <col min="14603" max="14609" width="7.7109375" style="608" customWidth="1"/>
    <col min="14610" max="14848" width="11.42578125" style="608"/>
    <col min="14849" max="14849" width="7.5703125" style="608" customWidth="1"/>
    <col min="14850" max="14850" width="18.7109375" style="608" customWidth="1"/>
    <col min="14851" max="14851" width="13.5703125" style="608" customWidth="1"/>
    <col min="14852" max="14852" width="13.85546875" style="608" customWidth="1"/>
    <col min="14853" max="14853" width="46.85546875" style="608" customWidth="1"/>
    <col min="14854" max="14854" width="9.28515625" style="608" customWidth="1"/>
    <col min="14855" max="14855" width="7.7109375" style="608" customWidth="1"/>
    <col min="14856" max="14856" width="8.7109375" style="608" customWidth="1"/>
    <col min="14857" max="14857" width="7.85546875" style="608" customWidth="1"/>
    <col min="14858" max="14858" width="9.7109375" style="608" customWidth="1"/>
    <col min="14859" max="14865" width="7.7109375" style="608" customWidth="1"/>
    <col min="14866" max="15104" width="11.42578125" style="608"/>
    <col min="15105" max="15105" width="7.5703125" style="608" customWidth="1"/>
    <col min="15106" max="15106" width="18.7109375" style="608" customWidth="1"/>
    <col min="15107" max="15107" width="13.5703125" style="608" customWidth="1"/>
    <col min="15108" max="15108" width="13.85546875" style="608" customWidth="1"/>
    <col min="15109" max="15109" width="46.85546875" style="608" customWidth="1"/>
    <col min="15110" max="15110" width="9.28515625" style="608" customWidth="1"/>
    <col min="15111" max="15111" width="7.7109375" style="608" customWidth="1"/>
    <col min="15112" max="15112" width="8.7109375" style="608" customWidth="1"/>
    <col min="15113" max="15113" width="7.85546875" style="608" customWidth="1"/>
    <col min="15114" max="15114" width="9.7109375" style="608" customWidth="1"/>
    <col min="15115" max="15121" width="7.7109375" style="608" customWidth="1"/>
    <col min="15122" max="15360" width="11.42578125" style="608"/>
    <col min="15361" max="15361" width="7.5703125" style="608" customWidth="1"/>
    <col min="15362" max="15362" width="18.7109375" style="608" customWidth="1"/>
    <col min="15363" max="15363" width="13.5703125" style="608" customWidth="1"/>
    <col min="15364" max="15364" width="13.85546875" style="608" customWidth="1"/>
    <col min="15365" max="15365" width="46.85546875" style="608" customWidth="1"/>
    <col min="15366" max="15366" width="9.28515625" style="608" customWidth="1"/>
    <col min="15367" max="15367" width="7.7109375" style="608" customWidth="1"/>
    <col min="15368" max="15368" width="8.7109375" style="608" customWidth="1"/>
    <col min="15369" max="15369" width="7.85546875" style="608" customWidth="1"/>
    <col min="15370" max="15370" width="9.7109375" style="608" customWidth="1"/>
    <col min="15371" max="15377" width="7.7109375" style="608" customWidth="1"/>
    <col min="15378" max="15616" width="11.42578125" style="608"/>
    <col min="15617" max="15617" width="7.5703125" style="608" customWidth="1"/>
    <col min="15618" max="15618" width="18.7109375" style="608" customWidth="1"/>
    <col min="15619" max="15619" width="13.5703125" style="608" customWidth="1"/>
    <col min="15620" max="15620" width="13.85546875" style="608" customWidth="1"/>
    <col min="15621" max="15621" width="46.85546875" style="608" customWidth="1"/>
    <col min="15622" max="15622" width="9.28515625" style="608" customWidth="1"/>
    <col min="15623" max="15623" width="7.7109375" style="608" customWidth="1"/>
    <col min="15624" max="15624" width="8.7109375" style="608" customWidth="1"/>
    <col min="15625" max="15625" width="7.85546875" style="608" customWidth="1"/>
    <col min="15626" max="15626" width="9.7109375" style="608" customWidth="1"/>
    <col min="15627" max="15633" width="7.7109375" style="608" customWidth="1"/>
    <col min="15634" max="15872" width="11.42578125" style="608"/>
    <col min="15873" max="15873" width="7.5703125" style="608" customWidth="1"/>
    <col min="15874" max="15874" width="18.7109375" style="608" customWidth="1"/>
    <col min="15875" max="15875" width="13.5703125" style="608" customWidth="1"/>
    <col min="15876" max="15876" width="13.85546875" style="608" customWidth="1"/>
    <col min="15877" max="15877" width="46.85546875" style="608" customWidth="1"/>
    <col min="15878" max="15878" width="9.28515625" style="608" customWidth="1"/>
    <col min="15879" max="15879" width="7.7109375" style="608" customWidth="1"/>
    <col min="15880" max="15880" width="8.7109375" style="608" customWidth="1"/>
    <col min="15881" max="15881" width="7.85546875" style="608" customWidth="1"/>
    <col min="15882" max="15882" width="9.7109375" style="608" customWidth="1"/>
    <col min="15883" max="15889" width="7.7109375" style="608" customWidth="1"/>
    <col min="15890" max="16128" width="11.42578125" style="608"/>
    <col min="16129" max="16129" width="7.5703125" style="608" customWidth="1"/>
    <col min="16130" max="16130" width="18.7109375" style="608" customWidth="1"/>
    <col min="16131" max="16131" width="13.5703125" style="608" customWidth="1"/>
    <col min="16132" max="16132" width="13.85546875" style="608" customWidth="1"/>
    <col min="16133" max="16133" width="46.85546875" style="608" customWidth="1"/>
    <col min="16134" max="16134" width="9.28515625" style="608" customWidth="1"/>
    <col min="16135" max="16135" width="7.7109375" style="608" customWidth="1"/>
    <col min="16136" max="16136" width="8.7109375" style="608" customWidth="1"/>
    <col min="16137" max="16137" width="7.85546875" style="608" customWidth="1"/>
    <col min="16138" max="16138" width="9.7109375" style="608" customWidth="1"/>
    <col min="16139" max="16145" width="7.7109375" style="608" customWidth="1"/>
    <col min="16146" max="16384" width="11.42578125" style="608"/>
  </cols>
  <sheetData>
    <row r="1" spans="1:18" ht="60.75" customHeight="1" thickBot="1" x14ac:dyDescent="0.25">
      <c r="A1" s="607"/>
      <c r="B1" s="365"/>
      <c r="C1" s="365"/>
      <c r="D1" s="365"/>
      <c r="E1" s="365"/>
      <c r="F1" s="12"/>
      <c r="G1" s="229"/>
      <c r="H1" s="229"/>
      <c r="I1" s="229"/>
      <c r="J1" s="365"/>
      <c r="K1" s="365"/>
      <c r="M1" s="607"/>
      <c r="N1" s="607"/>
    </row>
    <row r="2" spans="1:18" ht="17.25" thickTop="1" thickBot="1" x14ac:dyDescent="0.3">
      <c r="A2" s="607"/>
      <c r="B2" s="12"/>
      <c r="C2" s="609"/>
      <c r="D2" s="609"/>
      <c r="E2" s="609"/>
      <c r="F2" s="609"/>
      <c r="G2" s="365"/>
      <c r="H2" s="76" t="s">
        <v>16</v>
      </c>
      <c r="I2" s="77"/>
      <c r="J2" s="81"/>
      <c r="K2" s="609"/>
      <c r="L2" s="607"/>
      <c r="M2" s="607"/>
      <c r="N2" s="607"/>
    </row>
    <row r="3" spans="1:18" ht="17.25" thickTop="1" thickBot="1" x14ac:dyDescent="0.3">
      <c r="A3" s="607"/>
      <c r="B3" s="609"/>
      <c r="C3" s="609"/>
      <c r="D3" s="12"/>
      <c r="E3" s="12"/>
      <c r="F3" s="12"/>
      <c r="G3" s="365"/>
      <c r="H3" s="78" t="s">
        <v>17</v>
      </c>
      <c r="I3" s="610"/>
      <c r="J3" s="81" t="s">
        <v>278</v>
      </c>
      <c r="K3" s="609"/>
      <c r="L3" s="607"/>
      <c r="M3" s="611"/>
      <c r="N3" s="611"/>
    </row>
    <row r="4" spans="1:18" ht="12" customHeight="1" thickTop="1" thickBot="1" x14ac:dyDescent="0.25">
      <c r="A4" s="607"/>
      <c r="B4" s="609"/>
      <c r="C4" s="609"/>
      <c r="D4" s="609"/>
      <c r="E4" s="612"/>
      <c r="F4" s="613"/>
      <c r="G4" s="612"/>
      <c r="H4" s="612"/>
      <c r="I4" s="612"/>
      <c r="J4" s="612"/>
      <c r="K4" s="612"/>
      <c r="L4" s="611"/>
      <c r="M4" s="611"/>
      <c r="N4" s="611"/>
      <c r="O4" s="614"/>
      <c r="P4" s="614"/>
      <c r="Q4" s="614"/>
      <c r="R4" s="614"/>
    </row>
    <row r="5" spans="1:18" ht="17.25" thickTop="1" thickBot="1" x14ac:dyDescent="0.3">
      <c r="A5" s="607"/>
      <c r="B5" s="76" t="s">
        <v>211</v>
      </c>
      <c r="C5" s="781" t="s">
        <v>318</v>
      </c>
      <c r="D5" s="782"/>
      <c r="E5" s="782"/>
      <c r="F5" s="782"/>
      <c r="G5" s="782"/>
      <c r="H5" s="783"/>
      <c r="I5" s="365"/>
      <c r="J5" s="365"/>
      <c r="K5" s="365"/>
      <c r="L5" s="57"/>
      <c r="M5" s="611"/>
      <c r="N5" s="607"/>
    </row>
    <row r="6" spans="1:18" ht="21" customHeight="1" thickTop="1" thickBot="1" x14ac:dyDescent="0.3">
      <c r="A6" s="607"/>
      <c r="B6" s="76" t="s">
        <v>18</v>
      </c>
      <c r="C6" s="781" t="s">
        <v>319</v>
      </c>
      <c r="D6" s="782"/>
      <c r="E6" s="782"/>
      <c r="F6" s="782"/>
      <c r="G6" s="782"/>
      <c r="H6" s="783"/>
      <c r="I6" s="365"/>
      <c r="J6" s="365"/>
      <c r="K6" s="365"/>
      <c r="L6" s="57"/>
      <c r="M6" s="58"/>
      <c r="N6" s="611"/>
      <c r="O6" s="614"/>
      <c r="P6" s="614"/>
      <c r="Q6" s="614"/>
    </row>
    <row r="7" spans="1:18" ht="19.5" customHeight="1" thickTop="1" thickBot="1" x14ac:dyDescent="0.3">
      <c r="A7" s="607"/>
      <c r="B7" s="80" t="s">
        <v>19</v>
      </c>
      <c r="C7" s="784">
        <v>44382</v>
      </c>
      <c r="D7" s="785"/>
      <c r="E7" s="82"/>
      <c r="F7" s="83"/>
      <c r="G7" s="83"/>
      <c r="H7" s="82"/>
      <c r="I7" s="365"/>
      <c r="J7" s="365"/>
      <c r="K7" s="365"/>
      <c r="L7" s="58"/>
      <c r="M7" s="607"/>
      <c r="N7" s="607"/>
    </row>
    <row r="8" spans="1:18" ht="6.75" customHeight="1" thickTop="1" thickBot="1" x14ac:dyDescent="0.25">
      <c r="B8" s="609"/>
      <c r="C8" s="609"/>
      <c r="D8" s="609"/>
      <c r="E8" s="609"/>
      <c r="F8" s="609"/>
      <c r="G8" s="609"/>
      <c r="H8" s="615"/>
      <c r="I8" s="609"/>
      <c r="J8" s="609"/>
      <c r="K8" s="609"/>
      <c r="L8" s="607"/>
    </row>
    <row r="9" spans="1:18" ht="14.25" customHeight="1" thickTop="1" thickBot="1" x14ac:dyDescent="0.25">
      <c r="B9" s="365"/>
      <c r="C9" s="786" t="s">
        <v>63</v>
      </c>
      <c r="D9" s="786"/>
      <c r="E9" s="786"/>
      <c r="F9" s="787" t="s">
        <v>32</v>
      </c>
      <c r="G9" s="788"/>
      <c r="H9" s="787" t="s">
        <v>0</v>
      </c>
      <c r="I9" s="788"/>
      <c r="J9" s="365"/>
      <c r="K9" s="365"/>
    </row>
    <row r="10" spans="1:18" ht="14.25" customHeight="1" thickTop="1" thickBot="1" x14ac:dyDescent="0.25">
      <c r="B10" s="365"/>
      <c r="C10" s="786"/>
      <c r="D10" s="786"/>
      <c r="E10" s="786"/>
      <c r="F10" s="789">
        <v>52</v>
      </c>
      <c r="G10" s="789"/>
      <c r="H10" s="790">
        <f>SUM(F10:G11)</f>
        <v>52</v>
      </c>
      <c r="I10" s="790"/>
      <c r="J10" s="365"/>
      <c r="K10" s="365"/>
    </row>
    <row r="11" spans="1:18" ht="14.25" customHeight="1" thickTop="1" thickBot="1" x14ac:dyDescent="0.25">
      <c r="B11" s="365"/>
      <c r="C11" s="786"/>
      <c r="D11" s="786"/>
      <c r="E11" s="786"/>
      <c r="F11" s="789"/>
      <c r="G11" s="789"/>
      <c r="H11" s="790"/>
      <c r="I11" s="790"/>
      <c r="J11" s="365"/>
      <c r="K11" s="365"/>
    </row>
    <row r="12" spans="1:18" ht="4.5" customHeight="1" thickTop="1" thickBot="1" x14ac:dyDescent="0.25">
      <c r="B12" s="365"/>
      <c r="C12" s="616"/>
      <c r="D12" s="616"/>
      <c r="E12" s="616"/>
      <c r="F12" s="616"/>
      <c r="G12" s="616"/>
      <c r="H12" s="616"/>
      <c r="I12" s="616"/>
      <c r="J12" s="616"/>
      <c r="K12" s="616"/>
      <c r="L12" s="617"/>
    </row>
    <row r="13" spans="1:18" ht="12.75" customHeight="1" thickTop="1" thickBot="1" x14ac:dyDescent="0.25">
      <c r="B13" s="365"/>
      <c r="C13" s="760" t="s">
        <v>64</v>
      </c>
      <c r="D13" s="761"/>
      <c r="E13" s="761"/>
      <c r="F13" s="761"/>
      <c r="G13" s="762"/>
      <c r="H13" s="769" t="s">
        <v>0</v>
      </c>
      <c r="I13" s="770"/>
      <c r="J13" s="771" t="s">
        <v>12</v>
      </c>
      <c r="K13" s="772"/>
    </row>
    <row r="14" spans="1:18" ht="12.75" customHeight="1" thickTop="1" thickBot="1" x14ac:dyDescent="0.25">
      <c r="B14" s="365"/>
      <c r="C14" s="763"/>
      <c r="D14" s="764"/>
      <c r="E14" s="764"/>
      <c r="F14" s="764"/>
      <c r="G14" s="765"/>
      <c r="H14" s="597" t="s">
        <v>1</v>
      </c>
      <c r="I14" s="597" t="s">
        <v>2</v>
      </c>
      <c r="J14" s="773"/>
      <c r="K14" s="774"/>
    </row>
    <row r="15" spans="1:18" ht="14.1" customHeight="1" thickTop="1" thickBot="1" x14ac:dyDescent="0.25">
      <c r="B15" s="365"/>
      <c r="C15" s="766"/>
      <c r="D15" s="767"/>
      <c r="E15" s="767"/>
      <c r="F15" s="767"/>
      <c r="G15" s="768"/>
      <c r="H15" s="596">
        <f>SUM(H16:H17)</f>
        <v>3</v>
      </c>
      <c r="I15" s="596">
        <f>SUM(I16:I17)</f>
        <v>0</v>
      </c>
      <c r="J15" s="775">
        <f>H15+I15</f>
        <v>3</v>
      </c>
      <c r="K15" s="775"/>
      <c r="M15" s="608" t="s">
        <v>9</v>
      </c>
    </row>
    <row r="16" spans="1:18" ht="14.1" customHeight="1" thickTop="1" thickBot="1" x14ac:dyDescent="0.25">
      <c r="B16" s="365"/>
      <c r="C16" s="776" t="s">
        <v>15</v>
      </c>
      <c r="D16" s="777"/>
      <c r="E16" s="777"/>
      <c r="F16" s="777"/>
      <c r="G16" s="778"/>
      <c r="H16" s="84">
        <v>3</v>
      </c>
      <c r="I16" s="84"/>
      <c r="J16" s="779">
        <f>(H16+I16)</f>
        <v>3</v>
      </c>
      <c r="K16" s="780"/>
    </row>
    <row r="17" spans="2:15" ht="14.1" customHeight="1" thickTop="1" thickBot="1" x14ac:dyDescent="0.25">
      <c r="B17" s="365"/>
      <c r="C17" s="776" t="s">
        <v>212</v>
      </c>
      <c r="D17" s="777"/>
      <c r="E17" s="777"/>
      <c r="F17" s="777"/>
      <c r="G17" s="777"/>
      <c r="H17" s="84"/>
      <c r="I17" s="84"/>
      <c r="J17" s="807">
        <f>(H17+I17)</f>
        <v>0</v>
      </c>
      <c r="K17" s="807"/>
    </row>
    <row r="18" spans="2:15" ht="12.75" customHeight="1" thickTop="1" thickBot="1" x14ac:dyDescent="0.25">
      <c r="B18" s="365"/>
      <c r="C18" s="136" t="s">
        <v>9</v>
      </c>
      <c r="D18" s="135"/>
      <c r="E18" s="134"/>
      <c r="F18" s="618"/>
      <c r="G18" s="618"/>
      <c r="H18" s="618"/>
      <c r="I18" s="619"/>
      <c r="J18" s="620"/>
      <c r="K18" s="365"/>
    </row>
    <row r="19" spans="2:15" ht="18" customHeight="1" thickTop="1" thickBot="1" x14ac:dyDescent="0.25">
      <c r="B19" s="365"/>
      <c r="C19" s="89"/>
      <c r="D19" s="90"/>
      <c r="E19" s="90"/>
      <c r="F19" s="787" t="s">
        <v>62</v>
      </c>
      <c r="G19" s="787"/>
      <c r="H19" s="787"/>
      <c r="I19" s="769"/>
      <c r="J19" s="597" t="s">
        <v>0</v>
      </c>
      <c r="K19" s="365"/>
    </row>
    <row r="20" spans="2:15" ht="20.100000000000001" customHeight="1" thickTop="1" thickBot="1" x14ac:dyDescent="0.25">
      <c r="B20" s="365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621"/>
      <c r="K20" s="365"/>
    </row>
    <row r="21" spans="2:15" ht="18" customHeight="1" thickTop="1" thickBot="1" x14ac:dyDescent="0.25">
      <c r="B21" s="365"/>
      <c r="C21" s="93"/>
      <c r="D21" s="94"/>
      <c r="E21" s="94"/>
      <c r="F21" s="808">
        <f>(J23+J28+J35+J38+J59+J60+J61+J63)</f>
        <v>0</v>
      </c>
      <c r="G21" s="808"/>
      <c r="H21" s="808"/>
      <c r="I21" s="809"/>
      <c r="J21" s="810">
        <f>(J23+J28+J34+J38+J43+J55+J70+J72+J78)</f>
        <v>5</v>
      </c>
      <c r="K21" s="365"/>
    </row>
    <row r="22" spans="2:15" ht="15.75" thickTop="1" thickBot="1" x14ac:dyDescent="0.25">
      <c r="B22" s="365"/>
      <c r="C22" s="622"/>
      <c r="D22" s="96"/>
      <c r="E22" s="96"/>
      <c r="F22" s="97">
        <f>(F23+F28+F34+F38+F43+F55+F70+F72+F77+F78)</f>
        <v>5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10"/>
      <c r="K22" s="365"/>
    </row>
    <row r="23" spans="2:15" ht="17.25" thickTop="1" thickBot="1" x14ac:dyDescent="0.3">
      <c r="B23" s="365"/>
      <c r="C23" s="623"/>
      <c r="D23" s="811" t="s">
        <v>66</v>
      </c>
      <c r="E23" s="812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65"/>
    </row>
    <row r="24" spans="2:15" ht="14.25" thickTop="1" thickBot="1" x14ac:dyDescent="0.25">
      <c r="B24" s="365"/>
      <c r="C24" s="623"/>
      <c r="D24" s="624"/>
      <c r="E24" s="625" t="s">
        <v>37</v>
      </c>
      <c r="F24" s="626"/>
      <c r="G24" s="626"/>
      <c r="H24" s="626"/>
      <c r="I24" s="626"/>
      <c r="J24" s="627">
        <f t="shared" si="0"/>
        <v>0</v>
      </c>
      <c r="K24" s="365"/>
    </row>
    <row r="25" spans="2:15" ht="14.25" thickTop="1" thickBot="1" x14ac:dyDescent="0.25">
      <c r="B25" s="365"/>
      <c r="C25" s="623"/>
      <c r="D25" s="624"/>
      <c r="E25" s="625" t="s">
        <v>24</v>
      </c>
      <c r="F25" s="626"/>
      <c r="G25" s="626"/>
      <c r="H25" s="626"/>
      <c r="I25" s="626"/>
      <c r="J25" s="627">
        <f t="shared" si="0"/>
        <v>0</v>
      </c>
      <c r="K25" s="365"/>
    </row>
    <row r="26" spans="2:15" ht="14.25" thickTop="1" thickBot="1" x14ac:dyDescent="0.25">
      <c r="B26" s="365"/>
      <c r="C26" s="623"/>
      <c r="D26" s="624"/>
      <c r="E26" s="625" t="s">
        <v>25</v>
      </c>
      <c r="F26" s="626"/>
      <c r="G26" s="626"/>
      <c r="H26" s="626"/>
      <c r="I26" s="626"/>
      <c r="J26" s="627">
        <f t="shared" si="0"/>
        <v>0</v>
      </c>
      <c r="K26" s="365"/>
    </row>
    <row r="27" spans="2:15" ht="14.25" thickTop="1" thickBot="1" x14ac:dyDescent="0.25">
      <c r="B27" s="365"/>
      <c r="C27" s="623"/>
      <c r="D27" s="624"/>
      <c r="E27" s="625" t="s">
        <v>7</v>
      </c>
      <c r="F27" s="626"/>
      <c r="G27" s="626"/>
      <c r="H27" s="626"/>
      <c r="I27" s="626"/>
      <c r="J27" s="627">
        <f t="shared" si="0"/>
        <v>0</v>
      </c>
      <c r="K27" s="365"/>
    </row>
    <row r="28" spans="2:15" ht="17.25" thickTop="1" thickBot="1" x14ac:dyDescent="0.3">
      <c r="B28" s="365"/>
      <c r="C28" s="623"/>
      <c r="D28" s="598" t="s">
        <v>20</v>
      </c>
      <c r="E28" s="101"/>
      <c r="F28" s="46">
        <f>SUM(F29:F33)</f>
        <v>0</v>
      </c>
      <c r="G28" s="46">
        <f>SUM(G29:G33)</f>
        <v>0</v>
      </c>
      <c r="H28" s="46">
        <f>SUM(H29:H33)</f>
        <v>0</v>
      </c>
      <c r="I28" s="46">
        <f>SUM(I29:I33)</f>
        <v>0</v>
      </c>
      <c r="J28" s="102">
        <f t="shared" si="0"/>
        <v>0</v>
      </c>
      <c r="K28" s="365"/>
      <c r="O28" s="628"/>
    </row>
    <row r="29" spans="2:15" ht="14.25" thickTop="1" thickBot="1" x14ac:dyDescent="0.25">
      <c r="B29" s="365"/>
      <c r="C29" s="623"/>
      <c r="D29" s="624"/>
      <c r="E29" s="625" t="s">
        <v>54</v>
      </c>
      <c r="F29" s="626"/>
      <c r="G29" s="626"/>
      <c r="H29" s="626"/>
      <c r="I29" s="626"/>
      <c r="J29" s="627">
        <f t="shared" si="0"/>
        <v>0</v>
      </c>
      <c r="K29" s="365"/>
    </row>
    <row r="30" spans="2:15" ht="14.25" thickTop="1" thickBot="1" x14ac:dyDescent="0.25">
      <c r="B30" s="365"/>
      <c r="C30" s="623"/>
      <c r="D30" s="624"/>
      <c r="E30" s="625" t="s">
        <v>26</v>
      </c>
      <c r="F30" s="626"/>
      <c r="G30" s="626"/>
      <c r="H30" s="626"/>
      <c r="I30" s="626"/>
      <c r="J30" s="627">
        <f t="shared" si="0"/>
        <v>0</v>
      </c>
      <c r="K30" s="365"/>
    </row>
    <row r="31" spans="2:15" ht="14.25" thickTop="1" thickBot="1" x14ac:dyDescent="0.25">
      <c r="B31" s="365"/>
      <c r="C31" s="623"/>
      <c r="D31" s="624"/>
      <c r="E31" s="625" t="s">
        <v>173</v>
      </c>
      <c r="F31" s="626"/>
      <c r="G31" s="626"/>
      <c r="H31" s="626"/>
      <c r="I31" s="626"/>
      <c r="J31" s="627">
        <f t="shared" si="0"/>
        <v>0</v>
      </c>
      <c r="K31" s="365"/>
    </row>
    <row r="32" spans="2:15" ht="14.25" thickTop="1" thickBot="1" x14ac:dyDescent="0.25">
      <c r="B32" s="365"/>
      <c r="C32" s="623"/>
      <c r="D32" s="624"/>
      <c r="E32" s="625" t="s">
        <v>56</v>
      </c>
      <c r="F32" s="626"/>
      <c r="G32" s="626"/>
      <c r="H32" s="626"/>
      <c r="I32" s="626"/>
      <c r="J32" s="627">
        <f t="shared" si="0"/>
        <v>0</v>
      </c>
      <c r="K32" s="365"/>
    </row>
    <row r="33" spans="2:11" ht="14.25" thickTop="1" thickBot="1" x14ac:dyDescent="0.25">
      <c r="B33" s="365"/>
      <c r="C33" s="623"/>
      <c r="D33" s="624"/>
      <c r="E33" s="625" t="s">
        <v>57</v>
      </c>
      <c r="F33" s="626"/>
      <c r="G33" s="626"/>
      <c r="H33" s="626"/>
      <c r="I33" s="626"/>
      <c r="J33" s="627">
        <f t="shared" si="0"/>
        <v>0</v>
      </c>
      <c r="K33" s="365"/>
    </row>
    <row r="34" spans="2:11" ht="17.25" thickTop="1" thickBot="1" x14ac:dyDescent="0.3">
      <c r="B34" s="365"/>
      <c r="C34" s="623"/>
      <c r="D34" s="791" t="s">
        <v>67</v>
      </c>
      <c r="E34" s="792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65"/>
    </row>
    <row r="35" spans="2:11" ht="14.25" thickTop="1" thickBot="1" x14ac:dyDescent="0.25">
      <c r="B35" s="365"/>
      <c r="C35" s="623"/>
      <c r="D35" s="624"/>
      <c r="E35" s="629" t="s">
        <v>59</v>
      </c>
      <c r="F35" s="630"/>
      <c r="G35" s="630"/>
      <c r="H35" s="630"/>
      <c r="I35" s="630"/>
      <c r="J35" s="631">
        <f t="shared" ref="J35:J54" si="1">SUM(F35:I35)</f>
        <v>0</v>
      </c>
      <c r="K35" s="365"/>
    </row>
    <row r="36" spans="2:11" ht="14.25" thickTop="1" thickBot="1" x14ac:dyDescent="0.25">
      <c r="B36" s="365"/>
      <c r="C36" s="623"/>
      <c r="D36" s="624"/>
      <c r="E36" s="629" t="s">
        <v>60</v>
      </c>
      <c r="F36" s="632"/>
      <c r="G36" s="632"/>
      <c r="H36" s="632"/>
      <c r="I36" s="632"/>
      <c r="J36" s="631">
        <f>SUM(F36:I36)</f>
        <v>0</v>
      </c>
      <c r="K36" s="365"/>
    </row>
    <row r="37" spans="2:11" ht="14.25" thickTop="1" thickBot="1" x14ac:dyDescent="0.25">
      <c r="B37" s="365"/>
      <c r="C37" s="623"/>
      <c r="D37" s="624"/>
      <c r="E37" s="121" t="s">
        <v>58</v>
      </c>
      <c r="F37" s="632"/>
      <c r="G37" s="632"/>
      <c r="H37" s="632"/>
      <c r="I37" s="632"/>
      <c r="J37" s="631">
        <f>SUM(F37:I37)</f>
        <v>0</v>
      </c>
      <c r="K37" s="365"/>
    </row>
    <row r="38" spans="2:11" ht="17.25" thickTop="1" thickBot="1" x14ac:dyDescent="0.3">
      <c r="B38" s="365"/>
      <c r="C38" s="633"/>
      <c r="D38" s="791" t="s">
        <v>61</v>
      </c>
      <c r="E38" s="792"/>
      <c r="F38" s="46">
        <f>SUM(F39:F42)</f>
        <v>0</v>
      </c>
      <c r="G38" s="46">
        <f>SUM(G39:G42)</f>
        <v>0</v>
      </c>
      <c r="H38" s="46">
        <f>SUM(H39:H42)</f>
        <v>0</v>
      </c>
      <c r="I38" s="46">
        <f>SUM(I39:I42)</f>
        <v>0</v>
      </c>
      <c r="J38" s="100">
        <f t="shared" si="1"/>
        <v>0</v>
      </c>
      <c r="K38" s="365"/>
    </row>
    <row r="39" spans="2:11" ht="14.25" thickTop="1" thickBot="1" x14ac:dyDescent="0.25">
      <c r="B39" s="365"/>
      <c r="C39" s="633"/>
      <c r="D39" s="634"/>
      <c r="E39" s="635" t="s">
        <v>6</v>
      </c>
      <c r="F39" s="626"/>
      <c r="G39" s="626"/>
      <c r="H39" s="626"/>
      <c r="I39" s="626"/>
      <c r="J39" s="631">
        <f t="shared" si="1"/>
        <v>0</v>
      </c>
      <c r="K39" s="365"/>
    </row>
    <row r="40" spans="2:11" ht="14.25" thickTop="1" thickBot="1" x14ac:dyDescent="0.25">
      <c r="B40" s="365"/>
      <c r="C40" s="633"/>
      <c r="D40" s="634"/>
      <c r="E40" s="635" t="s">
        <v>113</v>
      </c>
      <c r="F40" s="632"/>
      <c r="G40" s="632"/>
      <c r="H40" s="632"/>
      <c r="I40" s="632"/>
      <c r="J40" s="631">
        <f t="shared" si="1"/>
        <v>0</v>
      </c>
      <c r="K40" s="365"/>
    </row>
    <row r="41" spans="2:11" ht="14.25" thickTop="1" thickBot="1" x14ac:dyDescent="0.25">
      <c r="B41" s="365"/>
      <c r="C41" s="633"/>
      <c r="D41" s="634"/>
      <c r="E41" s="635" t="s">
        <v>68</v>
      </c>
      <c r="F41" s="632"/>
      <c r="G41" s="632"/>
      <c r="H41" s="632"/>
      <c r="I41" s="632"/>
      <c r="J41" s="631">
        <f t="shared" si="1"/>
        <v>0</v>
      </c>
      <c r="K41" s="365"/>
    </row>
    <row r="42" spans="2:11" ht="14.25" thickTop="1" thickBot="1" x14ac:dyDescent="0.25">
      <c r="B42" s="365"/>
      <c r="C42" s="633"/>
      <c r="D42" s="634"/>
      <c r="E42" s="121" t="s">
        <v>122</v>
      </c>
      <c r="F42" s="632"/>
      <c r="G42" s="632"/>
      <c r="H42" s="632"/>
      <c r="I42" s="632"/>
      <c r="J42" s="631">
        <f t="shared" si="1"/>
        <v>0</v>
      </c>
      <c r="K42" s="365"/>
    </row>
    <row r="43" spans="2:11" ht="17.25" thickTop="1" thickBot="1" x14ac:dyDescent="0.25">
      <c r="B43" s="365"/>
      <c r="C43" s="633"/>
      <c r="D43" s="791" t="s">
        <v>69</v>
      </c>
      <c r="E43" s="792"/>
      <c r="F43" s="46">
        <f>SUM(F44:F54)</f>
        <v>0</v>
      </c>
      <c r="G43" s="46">
        <f>SUM(G44:G54)</f>
        <v>0</v>
      </c>
      <c r="H43" s="46">
        <f>SUM(H44:H54)</f>
        <v>0</v>
      </c>
      <c r="I43" s="46">
        <f>SUM(I44:I54)</f>
        <v>0</v>
      </c>
      <c r="J43" s="105">
        <f>SUM(F43:I43)</f>
        <v>0</v>
      </c>
      <c r="K43" s="365"/>
    </row>
    <row r="44" spans="2:11" ht="14.25" customHeight="1" thickTop="1" thickBot="1" x14ac:dyDescent="0.25">
      <c r="B44" s="365"/>
      <c r="C44" s="633"/>
      <c r="D44" s="70"/>
      <c r="E44" s="635" t="s">
        <v>53</v>
      </c>
      <c r="F44" s="632"/>
      <c r="G44" s="632"/>
      <c r="H44" s="632"/>
      <c r="I44" s="632"/>
      <c r="J44" s="631">
        <f>SUM(F44:I44)</f>
        <v>0</v>
      </c>
      <c r="K44" s="365"/>
    </row>
    <row r="45" spans="2:11" ht="14.25" customHeight="1" thickTop="1" thickBot="1" x14ac:dyDescent="0.25">
      <c r="B45" s="365"/>
      <c r="C45" s="633"/>
      <c r="D45" s="70"/>
      <c r="E45" s="635" t="s">
        <v>38</v>
      </c>
      <c r="F45" s="632"/>
      <c r="G45" s="632"/>
      <c r="H45" s="632"/>
      <c r="I45" s="632"/>
      <c r="J45" s="631">
        <f t="shared" si="1"/>
        <v>0</v>
      </c>
      <c r="K45" s="365"/>
    </row>
    <row r="46" spans="2:11" ht="14.25" customHeight="1" thickTop="1" thickBot="1" x14ac:dyDescent="0.25">
      <c r="B46" s="365"/>
      <c r="C46" s="633"/>
      <c r="D46" s="634"/>
      <c r="E46" s="636" t="s">
        <v>130</v>
      </c>
      <c r="F46" s="632"/>
      <c r="G46" s="632"/>
      <c r="H46" s="632"/>
      <c r="I46" s="632"/>
      <c r="J46" s="631">
        <f>SUM(F46:I46)</f>
        <v>0</v>
      </c>
      <c r="K46" s="365"/>
    </row>
    <row r="47" spans="2:11" ht="14.25" customHeight="1" thickTop="1" thickBot="1" x14ac:dyDescent="0.25">
      <c r="B47" s="365"/>
      <c r="C47" s="633"/>
      <c r="D47" s="637"/>
      <c r="E47" s="635" t="s">
        <v>48</v>
      </c>
      <c r="F47" s="632"/>
      <c r="G47" s="632"/>
      <c r="H47" s="632"/>
      <c r="I47" s="632"/>
      <c r="J47" s="631">
        <f t="shared" si="1"/>
        <v>0</v>
      </c>
      <c r="K47" s="365"/>
    </row>
    <row r="48" spans="2:11" ht="14.25" customHeight="1" thickTop="1" thickBot="1" x14ac:dyDescent="0.25">
      <c r="B48" s="365"/>
      <c r="C48" s="633"/>
      <c r="D48" s="634"/>
      <c r="E48" s="635" t="s">
        <v>123</v>
      </c>
      <c r="F48" s="632"/>
      <c r="G48" s="632"/>
      <c r="H48" s="632"/>
      <c r="I48" s="632"/>
      <c r="J48" s="638">
        <f t="shared" si="1"/>
        <v>0</v>
      </c>
      <c r="K48" s="365"/>
    </row>
    <row r="49" spans="1:12" ht="14.25" customHeight="1" thickTop="1" thickBot="1" x14ac:dyDescent="0.25">
      <c r="B49" s="365"/>
      <c r="C49" s="633"/>
      <c r="D49" s="639"/>
      <c r="E49" s="635" t="s">
        <v>43</v>
      </c>
      <c r="F49" s="632"/>
      <c r="G49" s="632"/>
      <c r="H49" s="632"/>
      <c r="I49" s="632"/>
      <c r="J49" s="638">
        <f t="shared" si="1"/>
        <v>0</v>
      </c>
      <c r="K49" s="365"/>
    </row>
    <row r="50" spans="1:12" ht="14.25" customHeight="1" thickTop="1" thickBot="1" x14ac:dyDescent="0.25">
      <c r="B50" s="365"/>
      <c r="C50" s="633"/>
      <c r="D50" s="639"/>
      <c r="E50" s="635" t="s">
        <v>70</v>
      </c>
      <c r="F50" s="632"/>
      <c r="G50" s="632"/>
      <c r="H50" s="632"/>
      <c r="I50" s="632"/>
      <c r="J50" s="638">
        <f t="shared" si="1"/>
        <v>0</v>
      </c>
      <c r="K50" s="365"/>
    </row>
    <row r="51" spans="1:12" ht="14.25" customHeight="1" thickTop="1" thickBot="1" x14ac:dyDescent="0.25">
      <c r="B51" s="365"/>
      <c r="C51" s="633"/>
      <c r="D51" s="639"/>
      <c r="E51" s="635" t="s">
        <v>71</v>
      </c>
      <c r="F51" s="632"/>
      <c r="G51" s="632"/>
      <c r="H51" s="632"/>
      <c r="I51" s="632"/>
      <c r="J51" s="638">
        <f t="shared" si="1"/>
        <v>0</v>
      </c>
      <c r="K51" s="365"/>
    </row>
    <row r="52" spans="1:12" ht="14.25" customHeight="1" thickTop="1" thickBot="1" x14ac:dyDescent="0.25">
      <c r="B52" s="365"/>
      <c r="C52" s="633"/>
      <c r="D52" s="639"/>
      <c r="E52" s="635" t="s">
        <v>72</v>
      </c>
      <c r="F52" s="632"/>
      <c r="G52" s="632"/>
      <c r="H52" s="632"/>
      <c r="I52" s="632"/>
      <c r="J52" s="638">
        <f t="shared" si="1"/>
        <v>0</v>
      </c>
      <c r="K52" s="365"/>
    </row>
    <row r="53" spans="1:12" ht="14.25" customHeight="1" thickTop="1" thickBot="1" x14ac:dyDescent="0.25">
      <c r="A53" s="72"/>
      <c r="B53" s="365"/>
      <c r="C53" s="633"/>
      <c r="D53" s="639"/>
      <c r="E53" s="124" t="s">
        <v>114</v>
      </c>
      <c r="F53" s="632"/>
      <c r="G53" s="632"/>
      <c r="H53" s="632"/>
      <c r="I53" s="632"/>
      <c r="J53" s="638">
        <f t="shared" si="1"/>
        <v>0</v>
      </c>
      <c r="K53" s="365"/>
    </row>
    <row r="54" spans="1:12" ht="14.25" customHeight="1" thickTop="1" thickBot="1" x14ac:dyDescent="0.25">
      <c r="B54" s="365"/>
      <c r="C54" s="633"/>
      <c r="D54" s="640"/>
      <c r="E54" s="635" t="s">
        <v>73</v>
      </c>
      <c r="F54" s="632"/>
      <c r="G54" s="632"/>
      <c r="H54" s="632"/>
      <c r="I54" s="632"/>
      <c r="J54" s="638">
        <f t="shared" si="1"/>
        <v>0</v>
      </c>
      <c r="K54" s="365"/>
    </row>
    <row r="55" spans="1:12" ht="17.25" thickTop="1" thickBot="1" x14ac:dyDescent="0.25">
      <c r="B55" s="365"/>
      <c r="C55" s="633"/>
      <c r="D55" s="793" t="s">
        <v>112</v>
      </c>
      <c r="E55" s="794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65"/>
      <c r="L55" s="614"/>
    </row>
    <row r="56" spans="1:12" ht="14.25" customHeight="1" thickTop="1" thickBot="1" x14ac:dyDescent="0.25">
      <c r="B56" s="365"/>
      <c r="C56" s="633"/>
      <c r="D56" s="126"/>
      <c r="E56" s="635" t="s">
        <v>75</v>
      </c>
      <c r="F56" s="632"/>
      <c r="G56" s="632"/>
      <c r="H56" s="632"/>
      <c r="I56" s="632"/>
      <c r="J56" s="106">
        <f>SUM(F56:F56:I56)</f>
        <v>0</v>
      </c>
      <c r="K56" s="365"/>
    </row>
    <row r="57" spans="1:12" ht="14.25" customHeight="1" thickTop="1" thickBot="1" x14ac:dyDescent="0.25">
      <c r="B57" s="365"/>
      <c r="C57" s="633"/>
      <c r="D57" s="70"/>
      <c r="E57" s="635" t="s">
        <v>76</v>
      </c>
      <c r="F57" s="632"/>
      <c r="G57" s="632"/>
      <c r="H57" s="632"/>
      <c r="I57" s="632"/>
      <c r="J57" s="106">
        <f>(I57+H57+G57+F57)</f>
        <v>0</v>
      </c>
      <c r="K57" s="365"/>
    </row>
    <row r="58" spans="1:12" ht="14.25" customHeight="1" thickTop="1" thickBot="1" x14ac:dyDescent="0.25">
      <c r="B58" s="365"/>
      <c r="C58" s="633"/>
      <c r="D58" s="70"/>
      <c r="E58" s="635" t="s">
        <v>38</v>
      </c>
      <c r="F58" s="632"/>
      <c r="G58" s="632"/>
      <c r="H58" s="632"/>
      <c r="I58" s="632"/>
      <c r="J58" s="106">
        <f>(I58+H58+G58+F58)</f>
        <v>0</v>
      </c>
      <c r="K58" s="365"/>
    </row>
    <row r="59" spans="1:12" ht="14.25" customHeight="1" thickTop="1" thickBot="1" x14ac:dyDescent="0.25">
      <c r="B59" s="365"/>
      <c r="C59" s="633"/>
      <c r="D59" s="70"/>
      <c r="E59" s="635" t="s">
        <v>52</v>
      </c>
      <c r="F59" s="632"/>
      <c r="G59" s="632"/>
      <c r="H59" s="632"/>
      <c r="I59" s="632"/>
      <c r="J59" s="106">
        <f>(I59+H59+G59+F59)</f>
        <v>0</v>
      </c>
      <c r="K59" s="365"/>
    </row>
    <row r="60" spans="1:12" ht="14.25" customHeight="1" thickTop="1" thickBot="1" x14ac:dyDescent="0.25">
      <c r="B60" s="365"/>
      <c r="C60" s="633"/>
      <c r="D60" s="127"/>
      <c r="E60" s="635" t="s">
        <v>74</v>
      </c>
      <c r="F60" s="632"/>
      <c r="G60" s="632"/>
      <c r="H60" s="632"/>
      <c r="I60" s="632"/>
      <c r="J60" s="106">
        <f>SUM(F60:F60:I60)</f>
        <v>0</v>
      </c>
      <c r="K60" s="365"/>
    </row>
    <row r="61" spans="1:12" ht="14.25" customHeight="1" thickTop="1" thickBot="1" x14ac:dyDescent="0.25">
      <c r="B61" s="365"/>
      <c r="C61" s="633"/>
      <c r="D61" s="127"/>
      <c r="E61" s="641" t="s">
        <v>156</v>
      </c>
      <c r="F61" s="632"/>
      <c r="G61" s="632"/>
      <c r="H61" s="632"/>
      <c r="I61" s="632"/>
      <c r="J61" s="106">
        <f>SUM(F61:F61:I61)</f>
        <v>0</v>
      </c>
      <c r="K61" s="365"/>
    </row>
    <row r="62" spans="1:12" ht="14.25" customHeight="1" thickTop="1" thickBot="1" x14ac:dyDescent="0.25">
      <c r="B62" s="365"/>
      <c r="C62" s="633"/>
      <c r="D62" s="127"/>
      <c r="E62" s="635" t="s">
        <v>51</v>
      </c>
      <c r="F62" s="632"/>
      <c r="G62" s="632"/>
      <c r="H62" s="632"/>
      <c r="I62" s="632"/>
      <c r="J62" s="106">
        <f>SUM(F62:F62:I62)</f>
        <v>0</v>
      </c>
      <c r="K62" s="365"/>
    </row>
    <row r="63" spans="1:12" ht="14.25" customHeight="1" thickTop="1" thickBot="1" x14ac:dyDescent="0.25">
      <c r="B63" s="365"/>
      <c r="C63" s="633"/>
      <c r="D63" s="127"/>
      <c r="E63" s="641" t="s">
        <v>131</v>
      </c>
      <c r="F63" s="632"/>
      <c r="G63" s="632"/>
      <c r="H63" s="632"/>
      <c r="I63" s="632"/>
      <c r="J63" s="106">
        <f>SUM(F63:F63:I63)</f>
        <v>0</v>
      </c>
      <c r="K63" s="365"/>
    </row>
    <row r="64" spans="1:12" ht="14.25" customHeight="1" thickTop="1" thickBot="1" x14ac:dyDescent="0.25">
      <c r="B64" s="365"/>
      <c r="C64" s="633"/>
      <c r="D64" s="70"/>
      <c r="E64" s="641" t="s">
        <v>132</v>
      </c>
      <c r="F64" s="632"/>
      <c r="G64" s="632"/>
      <c r="H64" s="632"/>
      <c r="I64" s="632"/>
      <c r="J64" s="106">
        <f>SUM(F64:F64:I64)</f>
        <v>0</v>
      </c>
      <c r="K64" s="633"/>
    </row>
    <row r="65" spans="2:11" ht="3.75" customHeight="1" thickTop="1" thickBot="1" x14ac:dyDescent="0.25">
      <c r="B65" s="642"/>
      <c r="C65" s="643"/>
      <c r="D65" s="49"/>
      <c r="E65" s="644"/>
      <c r="F65" s="51"/>
      <c r="G65" s="51"/>
      <c r="H65" s="51"/>
      <c r="I65" s="52"/>
      <c r="J65" s="645"/>
      <c r="K65" s="643"/>
    </row>
    <row r="66" spans="2:11" ht="13.5" thickTop="1" x14ac:dyDescent="0.2">
      <c r="B66" s="365"/>
      <c r="C66" s="795" t="s">
        <v>27</v>
      </c>
      <c r="D66" s="796"/>
      <c r="E66" s="796"/>
      <c r="F66" s="796"/>
      <c r="G66" s="796"/>
      <c r="H66" s="796"/>
      <c r="I66" s="797"/>
      <c r="J66" s="804">
        <f>(J71+J73+J74+J75+J79+J80+J81+J82+J84+J86+J37+J48+J50+J51+J54+J56+J57+J58+J62)</f>
        <v>4</v>
      </c>
      <c r="K66" s="365"/>
    </row>
    <row r="67" spans="2:11" x14ac:dyDescent="0.2">
      <c r="B67" s="365"/>
      <c r="C67" s="798"/>
      <c r="D67" s="799"/>
      <c r="E67" s="799"/>
      <c r="F67" s="799"/>
      <c r="G67" s="799"/>
      <c r="H67" s="799"/>
      <c r="I67" s="800"/>
      <c r="J67" s="805"/>
      <c r="K67" s="365"/>
    </row>
    <row r="68" spans="2:11" ht="13.5" thickBot="1" x14ac:dyDescent="0.25">
      <c r="B68" s="365"/>
      <c r="C68" s="801"/>
      <c r="D68" s="802"/>
      <c r="E68" s="802"/>
      <c r="F68" s="802"/>
      <c r="G68" s="802"/>
      <c r="H68" s="802"/>
      <c r="I68" s="803"/>
      <c r="J68" s="806"/>
      <c r="K68" s="633"/>
    </row>
    <row r="69" spans="2:11" ht="14.25" customHeight="1" thickTop="1" thickBot="1" x14ac:dyDescent="0.25">
      <c r="B69" s="646"/>
      <c r="C69" s="16"/>
      <c r="D69" s="16"/>
      <c r="E69" s="16"/>
      <c r="F69" s="647"/>
      <c r="G69" s="647"/>
      <c r="H69" s="647"/>
      <c r="I69" s="648"/>
      <c r="J69" s="649"/>
      <c r="K69" s="365"/>
    </row>
    <row r="70" spans="2:11" ht="15.95" customHeight="1" thickTop="1" thickBot="1" x14ac:dyDescent="0.25">
      <c r="B70" s="646"/>
      <c r="C70" s="16"/>
      <c r="D70" s="791" t="s">
        <v>133</v>
      </c>
      <c r="E70" s="792"/>
      <c r="F70" s="46">
        <f>(F71)</f>
        <v>0</v>
      </c>
      <c r="G70" s="46">
        <f>(G71)</f>
        <v>0</v>
      </c>
      <c r="H70" s="46">
        <f>(H71)</f>
        <v>0</v>
      </c>
      <c r="I70" s="46">
        <f>(I71)</f>
        <v>0</v>
      </c>
      <c r="J70" s="46">
        <f>SUM(F70:I70)</f>
        <v>0</v>
      </c>
      <c r="K70" s="365"/>
    </row>
    <row r="71" spans="2:11" ht="14.25" customHeight="1" thickTop="1" thickBot="1" x14ac:dyDescent="0.25">
      <c r="B71" s="646"/>
      <c r="C71" s="16"/>
      <c r="D71" s="634"/>
      <c r="E71" s="650" t="s">
        <v>117</v>
      </c>
      <c r="F71" s="632"/>
      <c r="G71" s="632"/>
      <c r="H71" s="632"/>
      <c r="I71" s="632"/>
      <c r="J71" s="638">
        <f>SUM(F71:I71)</f>
        <v>0</v>
      </c>
      <c r="K71" s="365"/>
    </row>
    <row r="72" spans="2:11" ht="14.25" customHeight="1" thickTop="1" thickBot="1" x14ac:dyDescent="0.25">
      <c r="B72" s="365"/>
      <c r="C72" s="651"/>
      <c r="D72" s="791" t="s">
        <v>134</v>
      </c>
      <c r="E72" s="792"/>
      <c r="F72" s="46">
        <f>SUM(F73:F75)</f>
        <v>0</v>
      </c>
      <c r="G72" s="46">
        <f>SUM(G73:G75)</f>
        <v>0</v>
      </c>
      <c r="H72" s="46">
        <f>SUM(H73:H75)</f>
        <v>0</v>
      </c>
      <c r="I72" s="46">
        <f>SUM(I73:I75)</f>
        <v>0</v>
      </c>
      <c r="J72" s="46">
        <f t="shared" ref="J72:J86" si="2">SUM(F72:I72)</f>
        <v>0</v>
      </c>
      <c r="K72" s="365"/>
    </row>
    <row r="73" spans="2:11" ht="14.25" thickTop="1" thickBot="1" x14ac:dyDescent="0.25">
      <c r="B73" s="365"/>
      <c r="C73" s="651"/>
      <c r="D73" s="634"/>
      <c r="E73" s="650" t="s">
        <v>28</v>
      </c>
      <c r="F73" s="632"/>
      <c r="G73" s="632"/>
      <c r="H73" s="632"/>
      <c r="I73" s="632"/>
      <c r="J73" s="638">
        <f t="shared" si="2"/>
        <v>0</v>
      </c>
      <c r="K73" s="365"/>
    </row>
    <row r="74" spans="2:11" ht="14.25" thickTop="1" thickBot="1" x14ac:dyDescent="0.25">
      <c r="B74" s="365"/>
      <c r="C74" s="651"/>
      <c r="D74" s="634"/>
      <c r="E74" s="652" t="s">
        <v>77</v>
      </c>
      <c r="F74" s="632"/>
      <c r="G74" s="632"/>
      <c r="H74" s="632"/>
      <c r="I74" s="632"/>
      <c r="J74" s="638">
        <f t="shared" si="2"/>
        <v>0</v>
      </c>
      <c r="K74" s="365"/>
    </row>
    <row r="75" spans="2:11" ht="14.25" thickTop="1" thickBot="1" x14ac:dyDescent="0.25">
      <c r="B75" s="365"/>
      <c r="C75" s="651"/>
      <c r="D75" s="637"/>
      <c r="E75" s="653" t="s">
        <v>174</v>
      </c>
      <c r="F75" s="632"/>
      <c r="G75" s="632"/>
      <c r="H75" s="632"/>
      <c r="I75" s="632"/>
      <c r="J75" s="649">
        <f t="shared" si="2"/>
        <v>0</v>
      </c>
      <c r="K75" s="365"/>
    </row>
    <row r="76" spans="2:11" ht="35.25" customHeight="1" thickTop="1" thickBot="1" x14ac:dyDescent="0.3">
      <c r="B76" s="365"/>
      <c r="C76" s="818" t="s">
        <v>49</v>
      </c>
      <c r="D76" s="819"/>
      <c r="E76" s="819"/>
      <c r="F76" s="819"/>
      <c r="G76" s="819"/>
      <c r="H76" s="819"/>
      <c r="I76" s="820"/>
      <c r="J76" s="202">
        <f>(H247-J66)</f>
        <v>51</v>
      </c>
      <c r="K76" s="365"/>
    </row>
    <row r="77" spans="2:11" ht="17.25" thickTop="1" thickBot="1" x14ac:dyDescent="0.3">
      <c r="B77" s="365"/>
      <c r="C77" s="616"/>
      <c r="D77" s="821" t="s">
        <v>136</v>
      </c>
      <c r="E77" s="822"/>
      <c r="F77" s="654"/>
      <c r="G77" s="654"/>
      <c r="H77" s="654"/>
      <c r="I77" s="654"/>
      <c r="J77" s="225">
        <f>SUM(F77:I77)</f>
        <v>0</v>
      </c>
      <c r="K77" s="365"/>
    </row>
    <row r="78" spans="2:11" ht="17.25" thickTop="1" thickBot="1" x14ac:dyDescent="0.3">
      <c r="B78" s="365"/>
      <c r="C78" s="616"/>
      <c r="D78" s="821" t="s">
        <v>135</v>
      </c>
      <c r="E78" s="822"/>
      <c r="F78" s="117">
        <f>(F79+F80+F81+F82+F83+F84+F85+F86)</f>
        <v>5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6">
        <f>SUM(F78:I78)</f>
        <v>5</v>
      </c>
      <c r="K78" s="365"/>
    </row>
    <row r="79" spans="2:11" ht="14.25" customHeight="1" thickTop="1" thickBot="1" x14ac:dyDescent="0.25">
      <c r="B79" s="365"/>
      <c r="C79" s="616"/>
      <c r="D79" s="634"/>
      <c r="E79" s="650" t="s">
        <v>39</v>
      </c>
      <c r="F79" s="654"/>
      <c r="G79" s="654"/>
      <c r="H79" s="654"/>
      <c r="I79" s="654"/>
      <c r="J79" s="655">
        <f t="shared" si="2"/>
        <v>0</v>
      </c>
      <c r="K79" s="365"/>
    </row>
    <row r="80" spans="2:11" ht="14.25" customHeight="1" thickTop="1" thickBot="1" x14ac:dyDescent="0.25">
      <c r="B80" s="365"/>
      <c r="C80" s="616"/>
      <c r="D80" s="634"/>
      <c r="E80" s="652" t="s">
        <v>78</v>
      </c>
      <c r="F80" s="654">
        <v>3</v>
      </c>
      <c r="G80" s="654"/>
      <c r="H80" s="654"/>
      <c r="I80" s="654"/>
      <c r="J80" s="656">
        <f>SUM(F80:I80)</f>
        <v>3</v>
      </c>
      <c r="K80" s="365"/>
    </row>
    <row r="81" spans="2:12" ht="14.25" customHeight="1" thickTop="1" thickBot="1" x14ac:dyDescent="0.25">
      <c r="B81" s="365"/>
      <c r="C81" s="616"/>
      <c r="D81" s="634"/>
      <c r="E81" s="652" t="s">
        <v>79</v>
      </c>
      <c r="F81" s="654">
        <v>1</v>
      </c>
      <c r="G81" s="654"/>
      <c r="H81" s="654"/>
      <c r="I81" s="654"/>
      <c r="J81" s="656">
        <f t="shared" si="2"/>
        <v>1</v>
      </c>
      <c r="K81" s="365"/>
    </row>
    <row r="82" spans="2:12" ht="14.25" customHeight="1" thickTop="1" thickBot="1" x14ac:dyDescent="0.25">
      <c r="B82" s="365"/>
      <c r="C82" s="616"/>
      <c r="D82" s="634"/>
      <c r="E82" s="652" t="s">
        <v>80</v>
      </c>
      <c r="F82" s="654"/>
      <c r="G82" s="654"/>
      <c r="H82" s="654"/>
      <c r="I82" s="654"/>
      <c r="J82" s="656">
        <f t="shared" si="2"/>
        <v>0</v>
      </c>
      <c r="K82" s="365"/>
    </row>
    <row r="83" spans="2:12" ht="14.25" customHeight="1" thickTop="1" thickBot="1" x14ac:dyDescent="0.25">
      <c r="B83" s="365"/>
      <c r="C83" s="616"/>
      <c r="D83" s="634"/>
      <c r="E83" s="652" t="s">
        <v>81</v>
      </c>
      <c r="F83" s="654">
        <v>1</v>
      </c>
      <c r="G83" s="654"/>
      <c r="H83" s="654"/>
      <c r="I83" s="654"/>
      <c r="J83" s="656">
        <f t="shared" si="2"/>
        <v>1</v>
      </c>
      <c r="K83" s="365"/>
    </row>
    <row r="84" spans="2:12" ht="14.25" customHeight="1" thickTop="1" thickBot="1" x14ac:dyDescent="0.25">
      <c r="B84" s="365"/>
      <c r="C84" s="616"/>
      <c r="D84" s="634"/>
      <c r="E84" s="652" t="s">
        <v>82</v>
      </c>
      <c r="F84" s="654"/>
      <c r="G84" s="654"/>
      <c r="H84" s="654"/>
      <c r="I84" s="654"/>
      <c r="J84" s="656">
        <f t="shared" si="2"/>
        <v>0</v>
      </c>
      <c r="K84" s="365"/>
    </row>
    <row r="85" spans="2:12" ht="14.25" customHeight="1" thickTop="1" thickBot="1" x14ac:dyDescent="0.25">
      <c r="B85" s="365"/>
      <c r="C85" s="616"/>
      <c r="D85" s="634"/>
      <c r="E85" s="652" t="s">
        <v>83</v>
      </c>
      <c r="F85" s="654"/>
      <c r="G85" s="654"/>
      <c r="H85" s="654"/>
      <c r="I85" s="654"/>
      <c r="J85" s="656">
        <f t="shared" si="2"/>
        <v>0</v>
      </c>
      <c r="K85" s="365"/>
    </row>
    <row r="86" spans="2:12" ht="14.25" customHeight="1" thickTop="1" thickBot="1" x14ac:dyDescent="0.25">
      <c r="B86" s="365"/>
      <c r="C86" s="616"/>
      <c r="D86" s="634"/>
      <c r="E86" s="635" t="s">
        <v>41</v>
      </c>
      <c r="F86" s="654"/>
      <c r="G86" s="654"/>
      <c r="H86" s="654"/>
      <c r="I86" s="654"/>
      <c r="J86" s="656">
        <f t="shared" si="2"/>
        <v>0</v>
      </c>
      <c r="K86" s="365"/>
    </row>
    <row r="87" spans="2:12" ht="4.5" customHeight="1" thickTop="1" thickBot="1" x14ac:dyDescent="0.25">
      <c r="B87" s="365"/>
      <c r="C87" s="10" t="s">
        <v>11</v>
      </c>
      <c r="D87" s="633"/>
      <c r="E87" s="365"/>
      <c r="F87" s="616"/>
      <c r="G87" s="616"/>
      <c r="H87" s="616"/>
      <c r="I87" s="616"/>
      <c r="J87" s="616"/>
      <c r="K87" s="616"/>
    </row>
    <row r="88" spans="2:12" ht="14.25" customHeight="1" thickTop="1" thickBot="1" x14ac:dyDescent="0.25">
      <c r="B88" s="365"/>
      <c r="C88" s="795" t="s">
        <v>84</v>
      </c>
      <c r="D88" s="796"/>
      <c r="E88" s="796"/>
      <c r="F88" s="796"/>
      <c r="G88" s="797"/>
      <c r="H88" s="787" t="s">
        <v>0</v>
      </c>
      <c r="I88" s="788"/>
      <c r="J88" s="365"/>
      <c r="K88" s="365"/>
    </row>
    <row r="89" spans="2:12" ht="14.25" customHeight="1" thickTop="1" thickBot="1" x14ac:dyDescent="0.25">
      <c r="B89" s="365"/>
      <c r="C89" s="798"/>
      <c r="D89" s="799"/>
      <c r="E89" s="799"/>
      <c r="F89" s="799"/>
      <c r="G89" s="800"/>
      <c r="H89" s="823">
        <f>SUM(H91:I94)</f>
        <v>0</v>
      </c>
      <c r="I89" s="823"/>
      <c r="J89" s="365"/>
      <c r="K89" s="365"/>
    </row>
    <row r="90" spans="2:12" ht="12.75" customHeight="1" thickTop="1" thickBot="1" x14ac:dyDescent="0.25">
      <c r="B90" s="365"/>
      <c r="C90" s="801"/>
      <c r="D90" s="802"/>
      <c r="E90" s="802"/>
      <c r="F90" s="802"/>
      <c r="G90" s="803"/>
      <c r="H90" s="823"/>
      <c r="I90" s="823"/>
      <c r="J90" s="365"/>
      <c r="K90" s="365"/>
      <c r="L90" s="617"/>
    </row>
    <row r="91" spans="2:12" ht="14.25" customHeight="1" thickTop="1" thickBot="1" x14ac:dyDescent="0.25">
      <c r="B91" s="365"/>
      <c r="C91" s="633"/>
      <c r="D91" s="616"/>
      <c r="E91" s="813" t="s">
        <v>138</v>
      </c>
      <c r="F91" s="814"/>
      <c r="G91" s="657"/>
      <c r="H91" s="815">
        <f>SUM(F91:G91)</f>
        <v>0</v>
      </c>
      <c r="I91" s="815"/>
      <c r="J91" s="365"/>
      <c r="K91" s="616"/>
    </row>
    <row r="92" spans="2:12" ht="14.25" customHeight="1" thickTop="1" thickBot="1" x14ac:dyDescent="0.25">
      <c r="B92" s="365"/>
      <c r="C92" s="633"/>
      <c r="D92" s="616"/>
      <c r="E92" s="658" t="s">
        <v>137</v>
      </c>
      <c r="F92" s="600"/>
      <c r="G92" s="657"/>
      <c r="H92" s="815">
        <f>SUM(F92:G92)</f>
        <v>0</v>
      </c>
      <c r="I92" s="815"/>
      <c r="J92" s="365"/>
      <c r="K92" s="616"/>
    </row>
    <row r="93" spans="2:12" ht="14.25" customHeight="1" thickTop="1" thickBot="1" x14ac:dyDescent="0.25">
      <c r="B93" s="365"/>
      <c r="C93" s="633"/>
      <c r="D93" s="616"/>
      <c r="E93" s="658" t="s">
        <v>139</v>
      </c>
      <c r="F93" s="600"/>
      <c r="G93" s="657"/>
      <c r="H93" s="815">
        <f>SUM(F93:G93)</f>
        <v>0</v>
      </c>
      <c r="I93" s="815"/>
      <c r="J93" s="365"/>
      <c r="K93" s="616"/>
    </row>
    <row r="94" spans="2:12" ht="14.25" customHeight="1" thickTop="1" thickBot="1" x14ac:dyDescent="0.25">
      <c r="B94" s="365"/>
      <c r="C94" s="10" t="s">
        <v>9</v>
      </c>
      <c r="D94" s="365"/>
      <c r="E94" s="816" t="s">
        <v>140</v>
      </c>
      <c r="F94" s="817"/>
      <c r="G94" s="659"/>
      <c r="H94" s="815">
        <f>SUM(F94:G94)</f>
        <v>0</v>
      </c>
      <c r="I94" s="815"/>
      <c r="J94" s="365"/>
      <c r="K94" s="616"/>
    </row>
    <row r="95" spans="2:12" ht="15" customHeight="1" thickTop="1" thickBot="1" x14ac:dyDescent="0.25">
      <c r="B95" s="365"/>
      <c r="C95" s="828" t="s">
        <v>141</v>
      </c>
      <c r="D95" s="829"/>
      <c r="E95" s="829"/>
      <c r="F95" s="829"/>
      <c r="G95" s="829"/>
      <c r="H95" s="830"/>
      <c r="I95" s="837" t="s">
        <v>0</v>
      </c>
      <c r="J95" s="838"/>
      <c r="K95" s="365"/>
      <c r="L95" s="617"/>
    </row>
    <row r="96" spans="2:12" ht="18" customHeight="1" thickTop="1" x14ac:dyDescent="0.2">
      <c r="B96" s="365"/>
      <c r="C96" s="831"/>
      <c r="D96" s="832"/>
      <c r="E96" s="832"/>
      <c r="F96" s="832"/>
      <c r="G96" s="832"/>
      <c r="H96" s="833"/>
      <c r="I96" s="771">
        <f>(I98+I137+I173+I211+I215+I218+I223+I227+I232+I237+I242)</f>
        <v>11</v>
      </c>
      <c r="J96" s="772"/>
      <c r="K96" s="365"/>
      <c r="L96" s="617"/>
    </row>
    <row r="97" spans="2:15" ht="21" customHeight="1" thickBot="1" x14ac:dyDescent="0.25">
      <c r="B97" s="365"/>
      <c r="C97" s="834"/>
      <c r="D97" s="835"/>
      <c r="E97" s="835"/>
      <c r="F97" s="835"/>
      <c r="G97" s="835"/>
      <c r="H97" s="836"/>
      <c r="I97" s="773"/>
      <c r="J97" s="774"/>
      <c r="K97" s="365"/>
      <c r="L97" s="617"/>
    </row>
    <row r="98" spans="2:15" ht="15" customHeight="1" thickTop="1" thickBot="1" x14ac:dyDescent="0.25">
      <c r="B98" s="365"/>
      <c r="C98" s="660"/>
      <c r="D98" s="138">
        <v>7.1</v>
      </c>
      <c r="E98" s="139" t="s">
        <v>124</v>
      </c>
      <c r="F98" s="618"/>
      <c r="G98" s="618"/>
      <c r="H98" s="618"/>
      <c r="I98" s="807">
        <f>(I99+I105+I111+I117+I121+I125+I131)</f>
        <v>0</v>
      </c>
      <c r="J98" s="807"/>
      <c r="K98" s="365"/>
    </row>
    <row r="99" spans="2:15" ht="12.75" customHeight="1" thickTop="1" thickBot="1" x14ac:dyDescent="0.25">
      <c r="B99" s="365"/>
      <c r="C99" s="651"/>
      <c r="D99" s="651"/>
      <c r="E99" s="203" t="s">
        <v>85</v>
      </c>
      <c r="F99" s="661"/>
      <c r="G99" s="661"/>
      <c r="H99" s="661"/>
      <c r="I99" s="839">
        <f>(I100+I101+I102+I103+I104)</f>
        <v>0</v>
      </c>
      <c r="J99" s="840"/>
      <c r="K99" s="365"/>
    </row>
    <row r="100" spans="2:15" ht="12.75" customHeight="1" thickTop="1" thickBot="1" x14ac:dyDescent="0.25">
      <c r="B100" s="365"/>
      <c r="C100" s="616"/>
      <c r="D100" s="616"/>
      <c r="E100" s="662" t="s">
        <v>42</v>
      </c>
      <c r="F100" s="663"/>
      <c r="G100" s="663"/>
      <c r="H100" s="664"/>
      <c r="I100" s="827"/>
      <c r="J100" s="827"/>
      <c r="K100" s="365"/>
    </row>
    <row r="101" spans="2:15" ht="15" customHeight="1" thickTop="1" thickBot="1" x14ac:dyDescent="0.25">
      <c r="B101" s="365"/>
      <c r="C101" s="616"/>
      <c r="D101" s="666"/>
      <c r="E101" s="667" t="s">
        <v>142</v>
      </c>
      <c r="F101" s="668"/>
      <c r="G101" s="668"/>
      <c r="H101" s="669"/>
      <c r="I101" s="824"/>
      <c r="J101" s="825"/>
      <c r="K101" s="616"/>
    </row>
    <row r="102" spans="2:15" ht="15" customHeight="1" thickTop="1" thickBot="1" x14ac:dyDescent="0.25">
      <c r="B102" s="365"/>
      <c r="C102" s="616"/>
      <c r="D102" s="616"/>
      <c r="E102" s="667" t="s">
        <v>22</v>
      </c>
      <c r="F102" s="668"/>
      <c r="G102" s="668"/>
      <c r="H102" s="669"/>
      <c r="I102" s="824"/>
      <c r="J102" s="825"/>
      <c r="K102" s="616"/>
    </row>
    <row r="103" spans="2:15" ht="15" customHeight="1" thickTop="1" thickBot="1" x14ac:dyDescent="0.25">
      <c r="B103" s="365"/>
      <c r="C103" s="616"/>
      <c r="D103" s="616"/>
      <c r="E103" s="667" t="s">
        <v>21</v>
      </c>
      <c r="F103" s="668"/>
      <c r="G103" s="668"/>
      <c r="H103" s="669"/>
      <c r="I103" s="824"/>
      <c r="J103" s="825"/>
      <c r="K103" s="616"/>
    </row>
    <row r="104" spans="2:15" ht="15" customHeight="1" thickTop="1" thickBot="1" x14ac:dyDescent="0.25">
      <c r="B104" s="365"/>
      <c r="C104" s="616"/>
      <c r="D104" s="616"/>
      <c r="E104" s="670" t="s">
        <v>143</v>
      </c>
      <c r="F104" s="660"/>
      <c r="G104" s="660"/>
      <c r="H104" s="660"/>
      <c r="I104" s="826"/>
      <c r="J104" s="826"/>
      <c r="K104" s="616"/>
    </row>
    <row r="105" spans="2:15" ht="13.5" customHeight="1" thickTop="1" thickBot="1" x14ac:dyDescent="0.25">
      <c r="B105" s="365"/>
      <c r="C105" s="616"/>
      <c r="D105" s="616"/>
      <c r="E105" s="204" t="s">
        <v>29</v>
      </c>
      <c r="F105" s="671"/>
      <c r="G105" s="671"/>
      <c r="H105" s="671"/>
      <c r="I105" s="815">
        <f>SUM(I106:J110)</f>
        <v>0</v>
      </c>
      <c r="J105" s="815"/>
      <c r="K105" s="616"/>
    </row>
    <row r="106" spans="2:15" ht="13.5" customHeight="1" thickTop="1" thickBot="1" x14ac:dyDescent="0.25">
      <c r="B106" s="365"/>
      <c r="C106" s="616"/>
      <c r="D106" s="666"/>
      <c r="E106" s="662" t="s">
        <v>42</v>
      </c>
      <c r="F106" s="663"/>
      <c r="G106" s="663"/>
      <c r="H106" s="664"/>
      <c r="I106" s="827"/>
      <c r="J106" s="827"/>
      <c r="K106" s="616"/>
      <c r="L106" s="617"/>
    </row>
    <row r="107" spans="2:15" ht="14.25" thickTop="1" thickBot="1" x14ac:dyDescent="0.25">
      <c r="B107" s="365"/>
      <c r="C107" s="616"/>
      <c r="D107" s="666"/>
      <c r="E107" s="667" t="s">
        <v>142</v>
      </c>
      <c r="F107" s="668"/>
      <c r="G107" s="668"/>
      <c r="H107" s="669"/>
      <c r="I107" s="824"/>
      <c r="J107" s="825"/>
      <c r="K107" s="616"/>
      <c r="L107" s="617"/>
    </row>
    <row r="108" spans="2:15" ht="14.25" thickTop="1" thickBot="1" x14ac:dyDescent="0.25">
      <c r="B108" s="365"/>
      <c r="C108" s="616"/>
      <c r="D108" s="666"/>
      <c r="E108" s="667" t="s">
        <v>22</v>
      </c>
      <c r="F108" s="668"/>
      <c r="G108" s="668"/>
      <c r="H108" s="669"/>
      <c r="I108" s="824"/>
      <c r="J108" s="825"/>
      <c r="K108" s="616"/>
      <c r="L108" s="617"/>
    </row>
    <row r="109" spans="2:15" ht="14.25" thickTop="1" thickBot="1" x14ac:dyDescent="0.25">
      <c r="B109" s="365"/>
      <c r="C109" s="616"/>
      <c r="D109" s="666"/>
      <c r="E109" s="667" t="s">
        <v>21</v>
      </c>
      <c r="F109" s="668"/>
      <c r="G109" s="668"/>
      <c r="H109" s="669"/>
      <c r="I109" s="824"/>
      <c r="J109" s="825"/>
      <c r="K109" s="616"/>
      <c r="L109" s="617"/>
    </row>
    <row r="110" spans="2:15" ht="14.25" thickTop="1" thickBot="1" x14ac:dyDescent="0.25">
      <c r="B110" s="365"/>
      <c r="C110" s="616"/>
      <c r="D110" s="666"/>
      <c r="E110" s="672" t="s">
        <v>143</v>
      </c>
      <c r="F110" s="673"/>
      <c r="G110" s="673"/>
      <c r="H110" s="674"/>
      <c r="I110" s="826"/>
      <c r="J110" s="826"/>
      <c r="K110" s="616"/>
      <c r="L110" s="617"/>
    </row>
    <row r="111" spans="2:15" ht="14.25" thickTop="1" thickBot="1" x14ac:dyDescent="0.25">
      <c r="B111" s="365"/>
      <c r="C111" s="616"/>
      <c r="D111" s="666"/>
      <c r="E111" s="206" t="s">
        <v>86</v>
      </c>
      <c r="F111" s="671"/>
      <c r="G111" s="671"/>
      <c r="H111" s="675"/>
      <c r="I111" s="841">
        <f>(I112+I113+I114+I115+I116)</f>
        <v>0</v>
      </c>
      <c r="J111" s="842"/>
      <c r="K111" s="616"/>
      <c r="L111" s="617"/>
      <c r="O111" s="614"/>
    </row>
    <row r="112" spans="2:15" ht="14.25" thickTop="1" thickBot="1" x14ac:dyDescent="0.25">
      <c r="B112" s="365"/>
      <c r="C112" s="616"/>
      <c r="D112" s="666"/>
      <c r="E112" s="662" t="s">
        <v>42</v>
      </c>
      <c r="F112" s="663"/>
      <c r="G112" s="663"/>
      <c r="H112" s="664"/>
      <c r="I112" s="827"/>
      <c r="J112" s="827"/>
      <c r="K112" s="616"/>
      <c r="L112" s="617"/>
      <c r="O112" s="614"/>
    </row>
    <row r="113" spans="2:15" ht="14.25" thickTop="1" thickBot="1" x14ac:dyDescent="0.25">
      <c r="B113" s="365"/>
      <c r="C113" s="616"/>
      <c r="D113" s="666"/>
      <c r="E113" s="667" t="s">
        <v>142</v>
      </c>
      <c r="F113" s="668"/>
      <c r="G113" s="668"/>
      <c r="H113" s="669"/>
      <c r="I113" s="824"/>
      <c r="J113" s="825"/>
      <c r="K113" s="616"/>
      <c r="L113" s="617"/>
      <c r="O113" s="614"/>
    </row>
    <row r="114" spans="2:15" ht="14.25" thickTop="1" thickBot="1" x14ac:dyDescent="0.25">
      <c r="B114" s="365"/>
      <c r="C114" s="616"/>
      <c r="D114" s="666"/>
      <c r="E114" s="667" t="s">
        <v>22</v>
      </c>
      <c r="F114" s="668"/>
      <c r="G114" s="668"/>
      <c r="H114" s="669"/>
      <c r="I114" s="824"/>
      <c r="J114" s="825"/>
      <c r="K114" s="616"/>
      <c r="L114" s="617"/>
      <c r="O114" s="614"/>
    </row>
    <row r="115" spans="2:15" ht="14.25" thickTop="1" thickBot="1" x14ac:dyDescent="0.25">
      <c r="B115" s="365"/>
      <c r="C115" s="616"/>
      <c r="D115" s="666"/>
      <c r="E115" s="667" t="s">
        <v>21</v>
      </c>
      <c r="F115" s="668"/>
      <c r="G115" s="668"/>
      <c r="H115" s="669"/>
      <c r="I115" s="824"/>
      <c r="J115" s="825"/>
      <c r="K115" s="616"/>
      <c r="L115" s="617"/>
      <c r="O115" s="614"/>
    </row>
    <row r="116" spans="2:15" ht="14.25" thickTop="1" thickBot="1" x14ac:dyDescent="0.25">
      <c r="B116" s="365"/>
      <c r="C116" s="616"/>
      <c r="D116" s="666"/>
      <c r="E116" s="670" t="s">
        <v>143</v>
      </c>
      <c r="F116" s="660"/>
      <c r="G116" s="660"/>
      <c r="H116" s="660"/>
      <c r="I116" s="826"/>
      <c r="J116" s="826"/>
      <c r="K116" s="616"/>
      <c r="L116" s="617"/>
      <c r="O116" s="614"/>
    </row>
    <row r="117" spans="2:15" ht="14.25" thickTop="1" thickBot="1" x14ac:dyDescent="0.25">
      <c r="B117" s="365"/>
      <c r="C117" s="616"/>
      <c r="D117" s="666"/>
      <c r="E117" s="206" t="s">
        <v>88</v>
      </c>
      <c r="F117" s="671"/>
      <c r="G117" s="671"/>
      <c r="H117" s="675"/>
      <c r="I117" s="841">
        <f>I119+I120+I118</f>
        <v>0</v>
      </c>
      <c r="J117" s="842"/>
      <c r="K117" s="616"/>
      <c r="L117" s="617"/>
      <c r="O117" s="614"/>
    </row>
    <row r="118" spans="2:15" ht="14.25" thickTop="1" thickBot="1" x14ac:dyDescent="0.25">
      <c r="B118" s="365"/>
      <c r="C118" s="616"/>
      <c r="D118" s="666"/>
      <c r="E118" s="676" t="s">
        <v>144</v>
      </c>
      <c r="F118" s="677"/>
      <c r="G118" s="677"/>
      <c r="H118" s="677"/>
      <c r="I118" s="827"/>
      <c r="J118" s="827"/>
      <c r="K118" s="616"/>
      <c r="L118" s="617"/>
      <c r="O118" s="614"/>
    </row>
    <row r="119" spans="2:15" ht="14.25" thickTop="1" thickBot="1" x14ac:dyDescent="0.25">
      <c r="B119" s="365"/>
      <c r="C119" s="616"/>
      <c r="D119" s="666"/>
      <c r="E119" s="676" t="s">
        <v>46</v>
      </c>
      <c r="F119" s="678"/>
      <c r="G119" s="678"/>
      <c r="H119" s="678"/>
      <c r="I119" s="824"/>
      <c r="J119" s="825"/>
      <c r="K119" s="616"/>
      <c r="L119" s="617"/>
      <c r="O119" s="614"/>
    </row>
    <row r="120" spans="2:15" ht="14.25" thickTop="1" thickBot="1" x14ac:dyDescent="0.25">
      <c r="B120" s="365"/>
      <c r="C120" s="616"/>
      <c r="D120" s="666"/>
      <c r="E120" s="662" t="s">
        <v>45</v>
      </c>
      <c r="F120" s="678"/>
      <c r="G120" s="678"/>
      <c r="H120" s="679"/>
      <c r="I120" s="826"/>
      <c r="J120" s="826"/>
      <c r="K120" s="616"/>
      <c r="L120" s="617"/>
      <c r="O120" s="614"/>
    </row>
    <row r="121" spans="2:15" ht="14.25" thickTop="1" thickBot="1" x14ac:dyDescent="0.25">
      <c r="B121" s="365"/>
      <c r="C121" s="616"/>
      <c r="D121" s="666"/>
      <c r="E121" s="206" t="s">
        <v>89</v>
      </c>
      <c r="F121" s="671"/>
      <c r="G121" s="671"/>
      <c r="H121" s="671"/>
      <c r="I121" s="841">
        <f>I123+I124+I122</f>
        <v>0</v>
      </c>
      <c r="J121" s="842"/>
      <c r="K121" s="616"/>
      <c r="L121" s="617"/>
    </row>
    <row r="122" spans="2:15" ht="14.25" thickTop="1" thickBot="1" x14ac:dyDescent="0.25">
      <c r="B122" s="365"/>
      <c r="C122" s="616"/>
      <c r="D122" s="666"/>
      <c r="E122" s="676" t="s">
        <v>47</v>
      </c>
      <c r="F122" s="677"/>
      <c r="G122" s="677"/>
      <c r="H122" s="677"/>
      <c r="I122" s="827"/>
      <c r="J122" s="827"/>
      <c r="K122" s="616"/>
      <c r="L122" s="617"/>
    </row>
    <row r="123" spans="2:15" ht="14.25" thickTop="1" thickBot="1" x14ac:dyDescent="0.25">
      <c r="B123" s="365"/>
      <c r="C123" s="616"/>
      <c r="D123" s="666"/>
      <c r="E123" s="676" t="s">
        <v>46</v>
      </c>
      <c r="F123" s="678"/>
      <c r="G123" s="678"/>
      <c r="H123" s="678"/>
      <c r="I123" s="824"/>
      <c r="J123" s="825"/>
      <c r="K123" s="616"/>
      <c r="L123" s="617"/>
    </row>
    <row r="124" spans="2:15" ht="14.25" thickTop="1" thickBot="1" x14ac:dyDescent="0.25">
      <c r="B124" s="365"/>
      <c r="C124" s="616"/>
      <c r="D124" s="666"/>
      <c r="E124" s="662" t="s">
        <v>45</v>
      </c>
      <c r="F124" s="678"/>
      <c r="G124" s="678"/>
      <c r="H124" s="679"/>
      <c r="I124" s="826"/>
      <c r="J124" s="826"/>
      <c r="K124" s="616"/>
      <c r="L124" s="617"/>
    </row>
    <row r="125" spans="2:15" ht="14.25" thickTop="1" thickBot="1" x14ac:dyDescent="0.25">
      <c r="B125" s="365"/>
      <c r="C125" s="616"/>
      <c r="D125" s="666"/>
      <c r="E125" s="206" t="s">
        <v>90</v>
      </c>
      <c r="F125" s="671"/>
      <c r="G125" s="671"/>
      <c r="H125" s="671"/>
      <c r="I125" s="815">
        <f>(I126+I127+I128+I129+I130)</f>
        <v>0</v>
      </c>
      <c r="J125" s="815"/>
      <c r="K125" s="616"/>
      <c r="L125" s="617"/>
    </row>
    <row r="126" spans="2:15" ht="14.25" thickTop="1" thickBot="1" x14ac:dyDescent="0.25">
      <c r="B126" s="365"/>
      <c r="C126" s="616"/>
      <c r="D126" s="666"/>
      <c r="E126" s="662" t="s">
        <v>42</v>
      </c>
      <c r="F126" s="663"/>
      <c r="G126" s="663"/>
      <c r="H126" s="664"/>
      <c r="I126" s="827"/>
      <c r="J126" s="827"/>
      <c r="K126" s="616"/>
      <c r="L126" s="617"/>
    </row>
    <row r="127" spans="2:15" ht="14.25" thickTop="1" thickBot="1" x14ac:dyDescent="0.25">
      <c r="B127" s="365"/>
      <c r="C127" s="616"/>
      <c r="D127" s="666"/>
      <c r="E127" s="667" t="s">
        <v>142</v>
      </c>
      <c r="F127" s="668"/>
      <c r="G127" s="668"/>
      <c r="H127" s="669"/>
      <c r="I127" s="824"/>
      <c r="J127" s="825"/>
      <c r="K127" s="616"/>
      <c r="L127" s="617"/>
    </row>
    <row r="128" spans="2:15" ht="14.25" thickTop="1" thickBot="1" x14ac:dyDescent="0.25">
      <c r="B128" s="365"/>
      <c r="C128" s="616"/>
      <c r="D128" s="666"/>
      <c r="E128" s="667" t="s">
        <v>22</v>
      </c>
      <c r="F128" s="668"/>
      <c r="G128" s="668"/>
      <c r="H128" s="669"/>
      <c r="I128" s="824"/>
      <c r="J128" s="825"/>
      <c r="K128" s="616"/>
      <c r="L128" s="617"/>
    </row>
    <row r="129" spans="2:14" ht="14.25" thickTop="1" thickBot="1" x14ac:dyDescent="0.25">
      <c r="B129" s="365"/>
      <c r="C129" s="616"/>
      <c r="D129" s="666"/>
      <c r="E129" s="667" t="s">
        <v>21</v>
      </c>
      <c r="F129" s="668"/>
      <c r="G129" s="668"/>
      <c r="H129" s="669"/>
      <c r="I129" s="824"/>
      <c r="J129" s="825"/>
      <c r="K129" s="616"/>
      <c r="L129" s="617"/>
    </row>
    <row r="130" spans="2:14" ht="14.25" thickTop="1" thickBot="1" x14ac:dyDescent="0.25">
      <c r="B130" s="365"/>
      <c r="C130" s="616"/>
      <c r="D130" s="666"/>
      <c r="E130" s="670" t="s">
        <v>143</v>
      </c>
      <c r="F130" s="660"/>
      <c r="G130" s="660"/>
      <c r="H130" s="660"/>
      <c r="I130" s="826"/>
      <c r="J130" s="826"/>
      <c r="K130" s="616"/>
      <c r="L130" s="617"/>
    </row>
    <row r="131" spans="2:14" ht="14.25" thickTop="1" thickBot="1" x14ac:dyDescent="0.25">
      <c r="B131" s="365"/>
      <c r="C131" s="616"/>
      <c r="D131" s="666"/>
      <c r="E131" s="207" t="s">
        <v>87</v>
      </c>
      <c r="F131" s="671"/>
      <c r="G131" s="671"/>
      <c r="H131" s="671"/>
      <c r="I131" s="815">
        <f>(I132+I133++I134+I135+I136)</f>
        <v>0</v>
      </c>
      <c r="J131" s="815"/>
      <c r="K131" s="616"/>
      <c r="L131" s="617"/>
    </row>
    <row r="132" spans="2:14" ht="14.25" thickTop="1" thickBot="1" x14ac:dyDescent="0.25">
      <c r="B132" s="365"/>
      <c r="C132" s="616"/>
      <c r="D132" s="666"/>
      <c r="E132" s="662" t="s">
        <v>47</v>
      </c>
      <c r="F132" s="663"/>
      <c r="G132" s="663"/>
      <c r="H132" s="664"/>
      <c r="I132" s="826"/>
      <c r="J132" s="826"/>
      <c r="K132" s="616"/>
      <c r="L132" s="617"/>
    </row>
    <row r="133" spans="2:14" ht="14.25" thickTop="1" thickBot="1" x14ac:dyDescent="0.25">
      <c r="B133" s="365"/>
      <c r="C133" s="616"/>
      <c r="D133" s="666"/>
      <c r="E133" s="667" t="s">
        <v>142</v>
      </c>
      <c r="F133" s="668"/>
      <c r="G133" s="668"/>
      <c r="H133" s="669"/>
      <c r="I133" s="826"/>
      <c r="J133" s="826"/>
      <c r="K133" s="616"/>
      <c r="L133" s="617"/>
    </row>
    <row r="134" spans="2:14" ht="14.25" thickTop="1" thickBot="1" x14ac:dyDescent="0.25">
      <c r="B134" s="365"/>
      <c r="C134" s="616"/>
      <c r="D134" s="666"/>
      <c r="E134" s="667" t="s">
        <v>46</v>
      </c>
      <c r="F134" s="668"/>
      <c r="G134" s="668"/>
      <c r="H134" s="669"/>
      <c r="I134" s="826"/>
      <c r="J134" s="826"/>
      <c r="K134" s="616"/>
      <c r="L134" s="617"/>
    </row>
    <row r="135" spans="2:14" ht="14.25" thickTop="1" thickBot="1" x14ac:dyDescent="0.25">
      <c r="B135" s="365"/>
      <c r="C135" s="616"/>
      <c r="D135" s="666"/>
      <c r="E135" s="680" t="s">
        <v>45</v>
      </c>
      <c r="F135" s="678"/>
      <c r="G135" s="678"/>
      <c r="H135" s="678"/>
      <c r="I135" s="826"/>
      <c r="J135" s="826"/>
      <c r="K135" s="616"/>
      <c r="L135" s="617"/>
    </row>
    <row r="136" spans="2:14" ht="14.25" thickTop="1" thickBot="1" x14ac:dyDescent="0.25">
      <c r="B136" s="365"/>
      <c r="C136" s="616"/>
      <c r="D136" s="666"/>
      <c r="E136" s="670" t="s">
        <v>145</v>
      </c>
      <c r="F136" s="660"/>
      <c r="G136" s="660"/>
      <c r="H136" s="660"/>
      <c r="I136" s="826"/>
      <c r="J136" s="826"/>
      <c r="K136" s="616"/>
      <c r="L136" s="617"/>
    </row>
    <row r="137" spans="2:14" ht="16.5" thickTop="1" thickBot="1" x14ac:dyDescent="0.25">
      <c r="B137" s="365"/>
      <c r="C137" s="616"/>
      <c r="D137" s="73" t="s">
        <v>146</v>
      </c>
      <c r="E137" s="155"/>
      <c r="F137" s="156"/>
      <c r="G137" s="681"/>
      <c r="H137" s="681"/>
      <c r="I137" s="779">
        <f>(I138+I143+I148+I153+I158+I163+I168)</f>
        <v>0</v>
      </c>
      <c r="J137" s="780"/>
      <c r="K137" s="616"/>
      <c r="L137" s="617"/>
    </row>
    <row r="138" spans="2:14" ht="14.25" thickTop="1" thickBot="1" x14ac:dyDescent="0.25">
      <c r="B138" s="365"/>
      <c r="C138" s="616"/>
      <c r="D138" s="682"/>
      <c r="E138" s="209" t="s">
        <v>23</v>
      </c>
      <c r="F138" s="671"/>
      <c r="G138" s="671"/>
      <c r="H138" s="675"/>
      <c r="I138" s="841">
        <f>(I139+I140+I141+I142)</f>
        <v>0</v>
      </c>
      <c r="J138" s="842"/>
      <c r="K138" s="616"/>
      <c r="L138" s="617"/>
      <c r="N138" s="614"/>
    </row>
    <row r="139" spans="2:14" ht="14.25" thickTop="1" thickBot="1" x14ac:dyDescent="0.25">
      <c r="B139" s="365"/>
      <c r="C139" s="616"/>
      <c r="D139" s="683"/>
      <c r="E139" s="684" t="s">
        <v>42</v>
      </c>
      <c r="F139" s="678"/>
      <c r="G139" s="678"/>
      <c r="H139" s="679"/>
      <c r="I139" s="826"/>
      <c r="J139" s="826"/>
      <c r="K139" s="616"/>
      <c r="L139" s="617"/>
      <c r="N139" s="614"/>
    </row>
    <row r="140" spans="2:14" ht="14.25" thickTop="1" thickBot="1" x14ac:dyDescent="0.25">
      <c r="B140" s="365"/>
      <c r="C140" s="616"/>
      <c r="D140" s="683"/>
      <c r="E140" s="684" t="s">
        <v>142</v>
      </c>
      <c r="F140" s="678"/>
      <c r="G140" s="678"/>
      <c r="H140" s="679"/>
      <c r="I140" s="826"/>
      <c r="J140" s="826"/>
      <c r="K140" s="616"/>
      <c r="L140" s="617"/>
      <c r="N140" s="614"/>
    </row>
    <row r="141" spans="2:14" ht="14.25" thickTop="1" thickBot="1" x14ac:dyDescent="0.25">
      <c r="B141" s="365"/>
      <c r="C141" s="616"/>
      <c r="D141" s="683"/>
      <c r="E141" s="684" t="s">
        <v>22</v>
      </c>
      <c r="F141" s="678"/>
      <c r="G141" s="678"/>
      <c r="H141" s="679"/>
      <c r="I141" s="826"/>
      <c r="J141" s="826"/>
      <c r="K141" s="616"/>
      <c r="L141" s="617"/>
      <c r="N141" s="614"/>
    </row>
    <row r="142" spans="2:14" ht="14.25" thickTop="1" thickBot="1" x14ac:dyDescent="0.25">
      <c r="B142" s="365"/>
      <c r="C142" s="616"/>
      <c r="D142" s="683"/>
      <c r="E142" s="684" t="s">
        <v>21</v>
      </c>
      <c r="F142" s="685"/>
      <c r="G142" s="685"/>
      <c r="H142" s="686"/>
      <c r="I142" s="826"/>
      <c r="J142" s="826"/>
      <c r="K142" s="616"/>
      <c r="L142" s="617"/>
      <c r="M142" s="614"/>
      <c r="N142" s="614"/>
    </row>
    <row r="143" spans="2:14" ht="14.25" thickTop="1" thickBot="1" x14ac:dyDescent="0.25">
      <c r="B143" s="365"/>
      <c r="C143" s="616"/>
      <c r="D143" s="683"/>
      <c r="E143" s="210" t="s">
        <v>8</v>
      </c>
      <c r="F143" s="687"/>
      <c r="G143" s="687"/>
      <c r="H143" s="687"/>
      <c r="I143" s="843">
        <f>(I144+I145+I146+I147)</f>
        <v>0</v>
      </c>
      <c r="J143" s="843"/>
      <c r="K143" s="616"/>
      <c r="L143" s="617"/>
      <c r="M143" s="614"/>
      <c r="N143" s="614"/>
    </row>
    <row r="144" spans="2:14" ht="14.25" thickTop="1" thickBot="1" x14ac:dyDescent="0.25">
      <c r="B144" s="365"/>
      <c r="C144" s="616"/>
      <c r="D144" s="683"/>
      <c r="E144" s="684" t="s">
        <v>42</v>
      </c>
      <c r="F144" s="678"/>
      <c r="G144" s="678"/>
      <c r="H144" s="679"/>
      <c r="I144" s="826"/>
      <c r="J144" s="826"/>
      <c r="K144" s="616"/>
      <c r="L144" s="617"/>
      <c r="M144" s="614"/>
      <c r="N144" s="614"/>
    </row>
    <row r="145" spans="1:14" ht="14.25" thickTop="1" thickBot="1" x14ac:dyDescent="0.25">
      <c r="B145" s="365"/>
      <c r="C145" s="616"/>
      <c r="D145" s="683"/>
      <c r="E145" s="684" t="s">
        <v>142</v>
      </c>
      <c r="F145" s="678"/>
      <c r="G145" s="678"/>
      <c r="H145" s="679"/>
      <c r="I145" s="826"/>
      <c r="J145" s="826"/>
      <c r="K145" s="616"/>
      <c r="L145" s="617"/>
      <c r="M145" s="614"/>
      <c r="N145" s="614"/>
    </row>
    <row r="146" spans="1:14" ht="14.25" thickTop="1" thickBot="1" x14ac:dyDescent="0.25">
      <c r="B146" s="365"/>
      <c r="C146" s="616"/>
      <c r="D146" s="683"/>
      <c r="E146" s="684" t="s">
        <v>22</v>
      </c>
      <c r="F146" s="678"/>
      <c r="G146" s="678"/>
      <c r="H146" s="679"/>
      <c r="I146" s="826"/>
      <c r="J146" s="826"/>
      <c r="K146" s="616"/>
      <c r="L146" s="617"/>
      <c r="M146" s="614"/>
      <c r="N146" s="614"/>
    </row>
    <row r="147" spans="1:14" ht="14.25" thickTop="1" thickBot="1" x14ac:dyDescent="0.25">
      <c r="B147" s="365"/>
      <c r="C147" s="616"/>
      <c r="D147" s="683"/>
      <c r="E147" s="684" t="s">
        <v>21</v>
      </c>
      <c r="F147" s="685"/>
      <c r="G147" s="685"/>
      <c r="H147" s="686"/>
      <c r="I147" s="826"/>
      <c r="J147" s="826"/>
      <c r="K147" s="616"/>
      <c r="L147" s="617"/>
      <c r="M147" s="614"/>
      <c r="N147" s="614"/>
    </row>
    <row r="148" spans="1:14" ht="14.25" thickTop="1" thickBot="1" x14ac:dyDescent="0.25">
      <c r="B148" s="365"/>
      <c r="C148" s="616"/>
      <c r="D148" s="683"/>
      <c r="E148" s="209" t="s">
        <v>147</v>
      </c>
      <c r="F148" s="671"/>
      <c r="G148" s="671"/>
      <c r="H148" s="675"/>
      <c r="I148" s="841">
        <f>(I149+I150+I151+I152)</f>
        <v>0</v>
      </c>
      <c r="J148" s="842"/>
      <c r="K148" s="616"/>
      <c r="L148" s="617"/>
      <c r="M148" s="614"/>
      <c r="N148" s="614"/>
    </row>
    <row r="149" spans="1:14" ht="14.25" thickTop="1" thickBot="1" x14ac:dyDescent="0.25">
      <c r="B149" s="365"/>
      <c r="C149" s="616"/>
      <c r="D149" s="683"/>
      <c r="E149" s="684" t="s">
        <v>42</v>
      </c>
      <c r="F149" s="678"/>
      <c r="G149" s="678"/>
      <c r="H149" s="679"/>
      <c r="I149" s="826"/>
      <c r="J149" s="826"/>
      <c r="K149" s="616"/>
      <c r="L149" s="617"/>
      <c r="M149" s="614"/>
      <c r="N149" s="614"/>
    </row>
    <row r="150" spans="1:14" ht="14.25" thickTop="1" thickBot="1" x14ac:dyDescent="0.25">
      <c r="B150" s="365"/>
      <c r="C150" s="616"/>
      <c r="D150" s="683"/>
      <c r="E150" s="684" t="s">
        <v>142</v>
      </c>
      <c r="F150" s="678"/>
      <c r="G150" s="678"/>
      <c r="H150" s="679"/>
      <c r="I150" s="826"/>
      <c r="J150" s="826"/>
      <c r="K150" s="616"/>
      <c r="L150" s="617"/>
      <c r="M150" s="614"/>
      <c r="N150" s="614"/>
    </row>
    <row r="151" spans="1:14" ht="14.25" thickTop="1" thickBot="1" x14ac:dyDescent="0.25">
      <c r="B151" s="365"/>
      <c r="C151" s="616"/>
      <c r="D151" s="683"/>
      <c r="E151" s="684" t="s">
        <v>22</v>
      </c>
      <c r="F151" s="678"/>
      <c r="G151" s="678"/>
      <c r="H151" s="679"/>
      <c r="I151" s="826"/>
      <c r="J151" s="826"/>
      <c r="K151" s="616"/>
      <c r="L151" s="617"/>
      <c r="M151" s="614"/>
      <c r="N151" s="614"/>
    </row>
    <row r="152" spans="1:14" ht="14.25" thickTop="1" thickBot="1" x14ac:dyDescent="0.25">
      <c r="B152" s="365"/>
      <c r="C152" s="616"/>
      <c r="D152" s="683"/>
      <c r="E152" s="684" t="s">
        <v>21</v>
      </c>
      <c r="F152" s="685"/>
      <c r="G152" s="685"/>
      <c r="H152" s="686"/>
      <c r="I152" s="826"/>
      <c r="J152" s="826"/>
      <c r="K152" s="616"/>
      <c r="L152" s="617"/>
      <c r="M152" s="614"/>
      <c r="N152" s="614"/>
    </row>
    <row r="153" spans="1:14" ht="14.25" thickTop="1" thickBot="1" x14ac:dyDescent="0.25">
      <c r="B153" s="365"/>
      <c r="C153" s="616"/>
      <c r="D153" s="683"/>
      <c r="E153" s="211" t="s">
        <v>91</v>
      </c>
      <c r="F153" s="671"/>
      <c r="G153" s="671"/>
      <c r="H153" s="675"/>
      <c r="I153" s="843">
        <f>(I154+I155+I156+I157)</f>
        <v>0</v>
      </c>
      <c r="J153" s="843"/>
      <c r="K153" s="616"/>
      <c r="L153" s="617"/>
      <c r="M153" s="614"/>
      <c r="N153" s="614"/>
    </row>
    <row r="154" spans="1:14" ht="14.25" thickTop="1" thickBot="1" x14ac:dyDescent="0.25">
      <c r="B154" s="365"/>
      <c r="C154" s="616"/>
      <c r="D154" s="683"/>
      <c r="E154" s="688" t="s">
        <v>44</v>
      </c>
      <c r="F154" s="663"/>
      <c r="G154" s="663"/>
      <c r="H154" s="664"/>
      <c r="I154" s="826"/>
      <c r="J154" s="826"/>
      <c r="K154" s="616"/>
      <c r="L154" s="617"/>
      <c r="M154" s="614"/>
      <c r="N154" s="614"/>
    </row>
    <row r="155" spans="1:14" ht="14.25" thickTop="1" thickBot="1" x14ac:dyDescent="0.25">
      <c r="B155" s="365"/>
      <c r="C155" s="616"/>
      <c r="D155" s="683"/>
      <c r="E155" s="688" t="s">
        <v>142</v>
      </c>
      <c r="F155" s="663"/>
      <c r="G155" s="663"/>
      <c r="H155" s="664"/>
      <c r="I155" s="826"/>
      <c r="J155" s="826"/>
      <c r="K155" s="616"/>
      <c r="L155" s="617"/>
      <c r="M155" s="614"/>
      <c r="N155" s="614"/>
    </row>
    <row r="156" spans="1:14" ht="14.25" thickTop="1" thickBot="1" x14ac:dyDescent="0.25">
      <c r="B156" s="365"/>
      <c r="C156" s="616"/>
      <c r="D156" s="683"/>
      <c r="E156" s="688" t="s">
        <v>46</v>
      </c>
      <c r="F156" s="663"/>
      <c r="G156" s="663"/>
      <c r="H156" s="664"/>
      <c r="I156" s="826"/>
      <c r="J156" s="826"/>
      <c r="K156" s="616"/>
      <c r="L156" s="617"/>
      <c r="M156" s="614"/>
      <c r="N156" s="614"/>
    </row>
    <row r="157" spans="1:14" ht="14.25" thickTop="1" thickBot="1" x14ac:dyDescent="0.25">
      <c r="A157" s="614"/>
      <c r="B157" s="633"/>
      <c r="C157" s="616"/>
      <c r="D157" s="683"/>
      <c r="E157" s="688" t="s">
        <v>45</v>
      </c>
      <c r="F157" s="663"/>
      <c r="G157" s="663"/>
      <c r="H157" s="664"/>
      <c r="I157" s="826"/>
      <c r="J157" s="826"/>
      <c r="K157" s="616"/>
      <c r="L157" s="617"/>
      <c r="M157" s="614"/>
    </row>
    <row r="158" spans="1:14" ht="14.25" thickTop="1" thickBot="1" x14ac:dyDescent="0.25">
      <c r="A158" s="614"/>
      <c r="B158" s="633"/>
      <c r="C158" s="616"/>
      <c r="D158" s="683"/>
      <c r="E158" s="212" t="s">
        <v>92</v>
      </c>
      <c r="F158" s="671"/>
      <c r="G158" s="671"/>
      <c r="H158" s="675"/>
      <c r="I158" s="843">
        <f>(I159+I160+I161+I162)</f>
        <v>0</v>
      </c>
      <c r="J158" s="843"/>
      <c r="K158" s="616"/>
      <c r="L158" s="617"/>
      <c r="M158" s="614"/>
    </row>
    <row r="159" spans="1:14" ht="14.25" thickTop="1" thickBot="1" x14ac:dyDescent="0.25">
      <c r="A159" s="614"/>
      <c r="B159" s="633"/>
      <c r="C159" s="616"/>
      <c r="D159" s="683"/>
      <c r="E159" s="688" t="s">
        <v>47</v>
      </c>
      <c r="F159" s="663"/>
      <c r="G159" s="663"/>
      <c r="H159" s="664"/>
      <c r="I159" s="826"/>
      <c r="J159" s="826"/>
      <c r="K159" s="616"/>
      <c r="L159" s="617"/>
      <c r="M159" s="614"/>
    </row>
    <row r="160" spans="1:14" ht="14.25" thickTop="1" thickBot="1" x14ac:dyDescent="0.25">
      <c r="A160" s="614"/>
      <c r="B160" s="633"/>
      <c r="C160" s="616"/>
      <c r="D160" s="683"/>
      <c r="E160" s="688" t="s">
        <v>142</v>
      </c>
      <c r="F160" s="663"/>
      <c r="G160" s="663"/>
      <c r="H160" s="664"/>
      <c r="I160" s="826"/>
      <c r="J160" s="826"/>
      <c r="K160" s="616"/>
      <c r="L160" s="617"/>
      <c r="M160" s="614"/>
    </row>
    <row r="161" spans="1:17" ht="14.25" thickTop="1" thickBot="1" x14ac:dyDescent="0.25">
      <c r="A161" s="614"/>
      <c r="B161" s="633"/>
      <c r="C161" s="616"/>
      <c r="D161" s="683"/>
      <c r="E161" s="688" t="s">
        <v>46</v>
      </c>
      <c r="F161" s="663"/>
      <c r="G161" s="663"/>
      <c r="H161" s="664"/>
      <c r="I161" s="826"/>
      <c r="J161" s="826"/>
      <c r="K161" s="616"/>
      <c r="L161" s="617"/>
      <c r="M161" s="614"/>
    </row>
    <row r="162" spans="1:17" ht="14.25" thickTop="1" thickBot="1" x14ac:dyDescent="0.25">
      <c r="A162" s="614"/>
      <c r="B162" s="633"/>
      <c r="C162" s="616"/>
      <c r="D162" s="683"/>
      <c r="E162" s="688" t="s">
        <v>45</v>
      </c>
      <c r="F162" s="663"/>
      <c r="G162" s="663"/>
      <c r="H162" s="664"/>
      <c r="I162" s="826"/>
      <c r="J162" s="826"/>
      <c r="K162" s="616"/>
      <c r="L162" s="617"/>
      <c r="M162" s="614"/>
    </row>
    <row r="163" spans="1:17" ht="14.25" thickTop="1" thickBot="1" x14ac:dyDescent="0.25">
      <c r="A163" s="614"/>
      <c r="B163" s="633"/>
      <c r="C163" s="616"/>
      <c r="D163" s="683"/>
      <c r="E163" s="212" t="s">
        <v>148</v>
      </c>
      <c r="F163" s="689"/>
      <c r="G163" s="689"/>
      <c r="H163" s="690"/>
      <c r="I163" s="843">
        <f>(I164+I165+I166+I167)</f>
        <v>0</v>
      </c>
      <c r="J163" s="843"/>
      <c r="K163" s="616"/>
      <c r="L163" s="617"/>
      <c r="M163" s="614"/>
    </row>
    <row r="164" spans="1:17" ht="14.25" thickTop="1" thickBot="1" x14ac:dyDescent="0.25">
      <c r="A164" s="614"/>
      <c r="B164" s="633"/>
      <c r="C164" s="616"/>
      <c r="D164" s="683"/>
      <c r="E164" s="688" t="s">
        <v>47</v>
      </c>
      <c r="F164" s="663"/>
      <c r="G164" s="663"/>
      <c r="H164" s="664"/>
      <c r="I164" s="826"/>
      <c r="J164" s="826"/>
      <c r="K164" s="616"/>
      <c r="L164" s="617"/>
      <c r="M164" s="614"/>
    </row>
    <row r="165" spans="1:17" ht="14.25" thickTop="1" thickBot="1" x14ac:dyDescent="0.25">
      <c r="A165" s="614"/>
      <c r="B165" s="633"/>
      <c r="C165" s="616"/>
      <c r="D165" s="683"/>
      <c r="E165" s="688" t="s">
        <v>142</v>
      </c>
      <c r="F165" s="663"/>
      <c r="G165" s="663"/>
      <c r="H165" s="664"/>
      <c r="I165" s="844"/>
      <c r="J165" s="844"/>
      <c r="K165" s="616"/>
      <c r="L165" s="617"/>
      <c r="M165" s="614"/>
    </row>
    <row r="166" spans="1:17" ht="14.25" thickTop="1" thickBot="1" x14ac:dyDescent="0.25">
      <c r="A166" s="614"/>
      <c r="B166" s="633"/>
      <c r="C166" s="616"/>
      <c r="D166" s="683"/>
      <c r="E166" s="688" t="s">
        <v>46</v>
      </c>
      <c r="F166" s="663"/>
      <c r="G166" s="663"/>
      <c r="H166" s="664"/>
      <c r="I166" s="826"/>
      <c r="J166" s="826"/>
      <c r="K166" s="616"/>
      <c r="L166" s="617"/>
      <c r="M166" s="614"/>
    </row>
    <row r="167" spans="1:17" ht="14.25" thickTop="1" thickBot="1" x14ac:dyDescent="0.25">
      <c r="A167" s="614"/>
      <c r="B167" s="633"/>
      <c r="C167" s="616"/>
      <c r="D167" s="683"/>
      <c r="E167" s="688" t="s">
        <v>45</v>
      </c>
      <c r="F167" s="663"/>
      <c r="G167" s="663"/>
      <c r="H167" s="664"/>
      <c r="I167" s="826"/>
      <c r="J167" s="826"/>
      <c r="K167" s="616"/>
      <c r="L167" s="617"/>
      <c r="M167" s="614"/>
    </row>
    <row r="168" spans="1:17" ht="14.25" thickTop="1" thickBot="1" x14ac:dyDescent="0.25">
      <c r="A168" s="614"/>
      <c r="B168" s="633"/>
      <c r="C168" s="616"/>
      <c r="D168" s="683"/>
      <c r="E168" s="212" t="s">
        <v>149</v>
      </c>
      <c r="F168" s="689"/>
      <c r="G168" s="689"/>
      <c r="H168" s="690"/>
      <c r="I168" s="843">
        <f>(I169+I170+I171+I172)</f>
        <v>0</v>
      </c>
      <c r="J168" s="843"/>
      <c r="K168" s="616"/>
      <c r="L168" s="617"/>
      <c r="M168" s="614"/>
    </row>
    <row r="169" spans="1:17" ht="14.25" thickTop="1" thickBot="1" x14ac:dyDescent="0.25">
      <c r="A169" s="614"/>
      <c r="B169" s="633"/>
      <c r="C169" s="616"/>
      <c r="D169" s="683"/>
      <c r="E169" s="688" t="s">
        <v>47</v>
      </c>
      <c r="F169" s="663"/>
      <c r="G169" s="663"/>
      <c r="H169" s="664"/>
      <c r="I169" s="826"/>
      <c r="J169" s="826"/>
      <c r="K169" s="616"/>
      <c r="L169" s="617"/>
      <c r="M169" s="614"/>
    </row>
    <row r="170" spans="1:17" ht="14.25" thickTop="1" thickBot="1" x14ac:dyDescent="0.25">
      <c r="A170" s="614"/>
      <c r="B170" s="633"/>
      <c r="C170" s="616"/>
      <c r="D170" s="683"/>
      <c r="E170" s="688" t="s">
        <v>142</v>
      </c>
      <c r="F170" s="663"/>
      <c r="G170" s="663"/>
      <c r="H170" s="664"/>
      <c r="I170" s="826"/>
      <c r="J170" s="826"/>
      <c r="K170" s="616"/>
      <c r="L170" s="617"/>
      <c r="M170" s="614"/>
    </row>
    <row r="171" spans="1:17" ht="14.25" thickTop="1" thickBot="1" x14ac:dyDescent="0.25">
      <c r="A171" s="614"/>
      <c r="B171" s="633"/>
      <c r="C171" s="616"/>
      <c r="D171" s="683"/>
      <c r="E171" s="688" t="s">
        <v>46</v>
      </c>
      <c r="F171" s="663"/>
      <c r="G171" s="663"/>
      <c r="H171" s="664"/>
      <c r="I171" s="826"/>
      <c r="J171" s="826"/>
      <c r="K171" s="616"/>
      <c r="L171" s="617"/>
      <c r="M171" s="614"/>
    </row>
    <row r="172" spans="1:17" ht="14.25" thickTop="1" thickBot="1" x14ac:dyDescent="0.25">
      <c r="A172" s="614"/>
      <c r="B172" s="633"/>
      <c r="C172" s="616"/>
      <c r="D172" s="691"/>
      <c r="E172" s="688" t="s">
        <v>45</v>
      </c>
      <c r="F172" s="663"/>
      <c r="G172" s="663"/>
      <c r="H172" s="664"/>
      <c r="I172" s="826"/>
      <c r="J172" s="826"/>
      <c r="K172" s="616"/>
      <c r="L172" s="617"/>
    </row>
    <row r="173" spans="1:17" ht="16.5" thickTop="1" thickBot="1" x14ac:dyDescent="0.25">
      <c r="B173" s="365"/>
      <c r="C173" s="616"/>
      <c r="D173" s="598" t="s">
        <v>95</v>
      </c>
      <c r="E173" s="692"/>
      <c r="F173" s="681"/>
      <c r="G173" s="681"/>
      <c r="H173" s="693"/>
      <c r="I173" s="807">
        <f>SUM(I174:J210)</f>
        <v>0</v>
      </c>
      <c r="J173" s="807"/>
      <c r="K173" s="616"/>
      <c r="L173" s="617"/>
      <c r="P173" s="614"/>
      <c r="Q173" s="614"/>
    </row>
    <row r="174" spans="1:17" s="614" customFormat="1" ht="14.25" customHeight="1" thickTop="1" thickBot="1" x14ac:dyDescent="0.25">
      <c r="A174" s="608"/>
      <c r="B174" s="365"/>
      <c r="C174" s="365"/>
      <c r="D174" s="694"/>
      <c r="E174" s="695" t="s">
        <v>54</v>
      </c>
      <c r="F174" s="695"/>
      <c r="G174" s="695"/>
      <c r="H174" s="696"/>
      <c r="I174" s="826"/>
      <c r="J174" s="826"/>
      <c r="K174" s="616"/>
      <c r="L174" s="617"/>
      <c r="M174" s="608"/>
      <c r="N174" s="608"/>
      <c r="O174" s="608"/>
      <c r="P174" s="608"/>
      <c r="Q174" s="608"/>
    </row>
    <row r="175" spans="1:17" ht="14.25" customHeight="1" thickTop="1" thickBot="1" x14ac:dyDescent="0.25">
      <c r="B175" s="365"/>
      <c r="C175" s="365"/>
      <c r="D175" s="694"/>
      <c r="E175" s="695" t="s">
        <v>30</v>
      </c>
      <c r="F175" s="663"/>
      <c r="G175" s="663"/>
      <c r="H175" s="664"/>
      <c r="I175" s="826"/>
      <c r="J175" s="826"/>
      <c r="K175" s="616"/>
      <c r="L175" s="617"/>
    </row>
    <row r="176" spans="1:17" ht="14.25" customHeight="1" thickTop="1" thickBot="1" x14ac:dyDescent="0.25">
      <c r="B176" s="365"/>
      <c r="C176" s="365"/>
      <c r="D176" s="694"/>
      <c r="E176" s="695" t="s">
        <v>55</v>
      </c>
      <c r="F176" s="697"/>
      <c r="G176" s="663"/>
      <c r="H176" s="664"/>
      <c r="I176" s="826"/>
      <c r="J176" s="826"/>
      <c r="K176" s="616"/>
      <c r="L176" s="617"/>
    </row>
    <row r="177" spans="2:13" ht="14.25" customHeight="1" thickTop="1" thickBot="1" x14ac:dyDescent="0.25">
      <c r="B177" s="365"/>
      <c r="C177" s="616"/>
      <c r="D177" s="694"/>
      <c r="E177" s="695" t="s">
        <v>97</v>
      </c>
      <c r="F177" s="663"/>
      <c r="G177" s="663"/>
      <c r="H177" s="664"/>
      <c r="I177" s="826"/>
      <c r="J177" s="826"/>
      <c r="K177" s="616"/>
      <c r="L177" s="617"/>
    </row>
    <row r="178" spans="2:13" ht="14.25" customHeight="1" thickTop="1" thickBot="1" x14ac:dyDescent="0.4">
      <c r="B178" s="365"/>
      <c r="C178" s="616"/>
      <c r="D178" s="694"/>
      <c r="E178" s="695" t="s">
        <v>28</v>
      </c>
      <c r="F178" s="663"/>
      <c r="G178" s="663"/>
      <c r="H178" s="664"/>
      <c r="I178" s="826"/>
      <c r="J178" s="826"/>
      <c r="K178" s="616"/>
      <c r="L178" s="617"/>
      <c r="M178" s="61"/>
    </row>
    <row r="179" spans="2:13" ht="14.25" customHeight="1" thickTop="1" thickBot="1" x14ac:dyDescent="0.4">
      <c r="B179" s="365"/>
      <c r="C179" s="616"/>
      <c r="D179" s="694"/>
      <c r="E179" s="198" t="s">
        <v>129</v>
      </c>
      <c r="F179" s="663"/>
      <c r="G179" s="663"/>
      <c r="H179" s="664"/>
      <c r="I179" s="826"/>
      <c r="J179" s="826"/>
      <c r="K179" s="616"/>
      <c r="L179" s="617"/>
      <c r="M179" s="61"/>
    </row>
    <row r="180" spans="2:13" ht="14.25" customHeight="1" thickTop="1" thickBot="1" x14ac:dyDescent="0.25">
      <c r="B180" s="365"/>
      <c r="C180" s="616"/>
      <c r="D180" s="698"/>
      <c r="E180" s="695" t="s">
        <v>98</v>
      </c>
      <c r="F180" s="663"/>
      <c r="G180" s="663"/>
      <c r="H180" s="664"/>
      <c r="I180" s="826"/>
      <c r="J180" s="826"/>
      <c r="K180" s="616"/>
      <c r="L180" s="617"/>
    </row>
    <row r="181" spans="2:13" ht="14.25" customHeight="1" thickTop="1" thickBot="1" x14ac:dyDescent="0.25">
      <c r="B181" s="365"/>
      <c r="C181" s="616"/>
      <c r="D181" s="694"/>
      <c r="E181" s="695" t="s">
        <v>56</v>
      </c>
      <c r="F181" s="663"/>
      <c r="G181" s="663"/>
      <c r="H181" s="664"/>
      <c r="I181" s="826"/>
      <c r="J181" s="826"/>
      <c r="K181" s="616"/>
      <c r="L181" s="617"/>
    </row>
    <row r="182" spans="2:13" ht="14.25" customHeight="1" thickTop="1" thickBot="1" x14ac:dyDescent="0.25">
      <c r="B182" s="365"/>
      <c r="C182" s="616"/>
      <c r="D182" s="698"/>
      <c r="E182" s="699" t="s">
        <v>100</v>
      </c>
      <c r="F182" s="663"/>
      <c r="G182" s="663"/>
      <c r="H182" s="664"/>
      <c r="I182" s="826"/>
      <c r="J182" s="826"/>
      <c r="K182" s="616"/>
      <c r="L182" s="617"/>
    </row>
    <row r="183" spans="2:13" ht="14.25" customHeight="1" thickTop="1" thickBot="1" x14ac:dyDescent="0.25">
      <c r="B183" s="365"/>
      <c r="C183" s="616"/>
      <c r="D183" s="694"/>
      <c r="E183" s="695" t="s">
        <v>99</v>
      </c>
      <c r="F183" s="663"/>
      <c r="G183" s="663"/>
      <c r="H183" s="664"/>
      <c r="I183" s="826"/>
      <c r="J183" s="826"/>
      <c r="K183" s="616"/>
      <c r="L183" s="617"/>
    </row>
    <row r="184" spans="2:13" ht="14.25" customHeight="1" thickTop="1" thickBot="1" x14ac:dyDescent="0.25">
      <c r="B184" s="365"/>
      <c r="C184" s="616"/>
      <c r="D184" s="694"/>
      <c r="E184" s="695" t="s">
        <v>94</v>
      </c>
      <c r="F184" s="663"/>
      <c r="G184" s="663"/>
      <c r="H184" s="664"/>
      <c r="I184" s="826"/>
      <c r="J184" s="826"/>
      <c r="K184" s="616"/>
      <c r="L184" s="617"/>
    </row>
    <row r="185" spans="2:13" ht="14.25" customHeight="1" thickTop="1" thickBot="1" x14ac:dyDescent="0.25">
      <c r="B185" s="365"/>
      <c r="C185" s="616"/>
      <c r="D185" s="694"/>
      <c r="E185" s="700" t="s">
        <v>59</v>
      </c>
      <c r="F185" s="660"/>
      <c r="G185" s="660"/>
      <c r="H185" s="660"/>
      <c r="I185" s="826"/>
      <c r="J185" s="826"/>
      <c r="K185" s="616"/>
      <c r="L185" s="617"/>
    </row>
    <row r="186" spans="2:13" ht="14.25" customHeight="1" thickTop="1" thickBot="1" x14ac:dyDescent="0.25">
      <c r="B186" s="365"/>
      <c r="C186" s="616"/>
      <c r="D186" s="694"/>
      <c r="E186" s="701" t="s">
        <v>103</v>
      </c>
      <c r="F186" s="663"/>
      <c r="G186" s="663"/>
      <c r="H186" s="664"/>
      <c r="I186" s="826"/>
      <c r="J186" s="826"/>
      <c r="K186" s="616"/>
      <c r="L186" s="617"/>
    </row>
    <row r="187" spans="2:13" ht="14.25" customHeight="1" thickTop="1" thickBot="1" x14ac:dyDescent="0.25">
      <c r="B187" s="365"/>
      <c r="C187" s="616"/>
      <c r="D187" s="694"/>
      <c r="E187" s="695" t="s">
        <v>101</v>
      </c>
      <c r="F187" s="660"/>
      <c r="G187" s="660"/>
      <c r="H187" s="660"/>
      <c r="I187" s="826"/>
      <c r="J187" s="826"/>
      <c r="K187" s="616"/>
      <c r="L187" s="617"/>
    </row>
    <row r="188" spans="2:13" ht="14.25" customHeight="1" thickTop="1" thickBot="1" x14ac:dyDescent="0.25">
      <c r="B188" s="365"/>
      <c r="C188" s="616"/>
      <c r="D188" s="694"/>
      <c r="E188" s="695" t="s">
        <v>107</v>
      </c>
      <c r="F188" s="663"/>
      <c r="G188" s="663"/>
      <c r="H188" s="664"/>
      <c r="I188" s="826"/>
      <c r="J188" s="826"/>
      <c r="K188" s="616"/>
      <c r="L188" s="617"/>
    </row>
    <row r="189" spans="2:13" ht="14.25" customHeight="1" thickTop="1" thickBot="1" x14ac:dyDescent="0.25">
      <c r="B189" s="365"/>
      <c r="C189" s="616"/>
      <c r="D189" s="694"/>
      <c r="E189" s="695" t="s">
        <v>93</v>
      </c>
      <c r="F189" s="663"/>
      <c r="G189" s="663"/>
      <c r="H189" s="664"/>
      <c r="I189" s="826"/>
      <c r="J189" s="826"/>
      <c r="K189" s="616"/>
      <c r="L189" s="617"/>
    </row>
    <row r="190" spans="2:13" ht="14.25" customHeight="1" thickTop="1" thickBot="1" x14ac:dyDescent="0.25">
      <c r="B190" s="365"/>
      <c r="C190" s="616"/>
      <c r="D190" s="694"/>
      <c r="E190" s="695" t="s">
        <v>102</v>
      </c>
      <c r="F190" s="697"/>
      <c r="G190" s="663"/>
      <c r="H190" s="664"/>
      <c r="I190" s="826"/>
      <c r="J190" s="826"/>
      <c r="K190" s="616"/>
      <c r="L190" s="617"/>
    </row>
    <row r="191" spans="2:13" ht="14.25" customHeight="1" thickTop="1" thickBot="1" x14ac:dyDescent="0.25">
      <c r="B191" s="365"/>
      <c r="C191" s="365"/>
      <c r="D191" s="698"/>
      <c r="E191" s="695" t="s">
        <v>106</v>
      </c>
      <c r="F191" s="697"/>
      <c r="G191" s="663"/>
      <c r="H191" s="664"/>
      <c r="I191" s="826"/>
      <c r="J191" s="826"/>
      <c r="K191" s="616"/>
      <c r="L191" s="617"/>
    </row>
    <row r="192" spans="2:13" ht="14.25" customHeight="1" thickTop="1" thickBot="1" x14ac:dyDescent="0.25">
      <c r="B192" s="365"/>
      <c r="C192" s="365"/>
      <c r="D192" s="698"/>
      <c r="E192" s="695" t="s">
        <v>70</v>
      </c>
      <c r="F192" s="697"/>
      <c r="G192" s="663"/>
      <c r="H192" s="664"/>
      <c r="I192" s="826"/>
      <c r="J192" s="826"/>
      <c r="K192" s="616"/>
      <c r="L192" s="617"/>
    </row>
    <row r="193" spans="2:12" ht="14.25" customHeight="1" thickTop="1" thickBot="1" x14ac:dyDescent="0.25">
      <c r="B193" s="365"/>
      <c r="C193" s="365"/>
      <c r="D193" s="694"/>
      <c r="E193" s="702" t="s">
        <v>109</v>
      </c>
      <c r="F193" s="660"/>
      <c r="G193" s="660"/>
      <c r="H193" s="660"/>
      <c r="I193" s="826"/>
      <c r="J193" s="826"/>
      <c r="K193" s="616"/>
      <c r="L193" s="617"/>
    </row>
    <row r="194" spans="2:12" ht="14.25" customHeight="1" thickTop="1" thickBot="1" x14ac:dyDescent="0.25">
      <c r="B194" s="365"/>
      <c r="C194" s="365"/>
      <c r="D194" s="694"/>
      <c r="E194" s="702" t="s">
        <v>38</v>
      </c>
      <c r="F194" s="663"/>
      <c r="G194" s="663"/>
      <c r="H194" s="664"/>
      <c r="I194" s="826"/>
      <c r="J194" s="826"/>
      <c r="K194" s="616"/>
      <c r="L194" s="617"/>
    </row>
    <row r="195" spans="2:12" ht="14.25" customHeight="1" thickTop="1" thickBot="1" x14ac:dyDescent="0.25">
      <c r="B195" s="365"/>
      <c r="C195" s="365"/>
      <c r="D195" s="694"/>
      <c r="E195" s="703" t="s">
        <v>74</v>
      </c>
      <c r="F195" s="660"/>
      <c r="G195" s="660"/>
      <c r="H195" s="660"/>
      <c r="I195" s="826"/>
      <c r="J195" s="826"/>
      <c r="K195" s="616"/>
      <c r="L195" s="617"/>
    </row>
    <row r="196" spans="2:12" ht="14.25" customHeight="1" thickTop="1" thickBot="1" x14ac:dyDescent="0.25">
      <c r="B196" s="365"/>
      <c r="C196" s="365"/>
      <c r="D196" s="694"/>
      <c r="E196" s="702" t="s">
        <v>150</v>
      </c>
      <c r="F196" s="663"/>
      <c r="G196" s="663"/>
      <c r="H196" s="664"/>
      <c r="I196" s="826"/>
      <c r="J196" s="826"/>
      <c r="K196" s="616"/>
      <c r="L196" s="617"/>
    </row>
    <row r="197" spans="2:12" ht="14.25" customHeight="1" thickTop="1" thickBot="1" x14ac:dyDescent="0.25">
      <c r="B197" s="365"/>
      <c r="C197" s="365"/>
      <c r="D197" s="698"/>
      <c r="E197" s="702" t="s">
        <v>52</v>
      </c>
      <c r="F197" s="663"/>
      <c r="G197" s="663"/>
      <c r="H197" s="664"/>
      <c r="I197" s="826"/>
      <c r="J197" s="826"/>
      <c r="K197" s="616"/>
      <c r="L197" s="617"/>
    </row>
    <row r="198" spans="2:12" ht="14.25" customHeight="1" thickTop="1" thickBot="1" x14ac:dyDescent="0.25">
      <c r="B198" s="365"/>
      <c r="C198" s="365"/>
      <c r="D198" s="698"/>
      <c r="E198" s="704" t="s">
        <v>110</v>
      </c>
      <c r="F198" s="663"/>
      <c r="G198" s="663"/>
      <c r="H198" s="664"/>
      <c r="I198" s="826"/>
      <c r="J198" s="826"/>
      <c r="K198" s="616"/>
      <c r="L198" s="617"/>
    </row>
    <row r="199" spans="2:12" ht="14.25" customHeight="1" thickTop="1" thickBot="1" x14ac:dyDescent="0.25">
      <c r="B199" s="365"/>
      <c r="C199" s="365"/>
      <c r="D199" s="698"/>
      <c r="E199" s="702" t="s">
        <v>75</v>
      </c>
      <c r="F199" s="663"/>
      <c r="G199" s="663"/>
      <c r="H199" s="664"/>
      <c r="I199" s="826"/>
      <c r="J199" s="826"/>
      <c r="K199" s="616"/>
      <c r="L199" s="617"/>
    </row>
    <row r="200" spans="2:12" ht="14.25" customHeight="1" thickTop="1" thickBot="1" x14ac:dyDescent="0.25">
      <c r="B200" s="365"/>
      <c r="C200" s="365"/>
      <c r="D200" s="698"/>
      <c r="E200" s="702" t="s">
        <v>111</v>
      </c>
      <c r="F200" s="663"/>
      <c r="G200" s="663"/>
      <c r="H200" s="664"/>
      <c r="I200" s="826"/>
      <c r="J200" s="826"/>
      <c r="K200" s="616"/>
      <c r="L200" s="617"/>
    </row>
    <row r="201" spans="2:12" ht="14.25" customHeight="1" thickTop="1" thickBot="1" x14ac:dyDescent="0.25">
      <c r="B201" s="365"/>
      <c r="C201" s="365"/>
      <c r="D201" s="698"/>
      <c r="E201" s="702" t="s">
        <v>151</v>
      </c>
      <c r="F201" s="663"/>
      <c r="G201" s="663"/>
      <c r="H201" s="664"/>
      <c r="I201" s="826"/>
      <c r="J201" s="826"/>
      <c r="K201" s="616"/>
      <c r="L201" s="617"/>
    </row>
    <row r="202" spans="2:12" ht="14.25" customHeight="1" thickTop="1" thickBot="1" x14ac:dyDescent="0.25">
      <c r="B202" s="365"/>
      <c r="C202" s="365"/>
      <c r="D202" s="698"/>
      <c r="E202" s="702" t="s">
        <v>152</v>
      </c>
      <c r="F202" s="663"/>
      <c r="G202" s="663"/>
      <c r="H202" s="664"/>
      <c r="I202" s="826"/>
      <c r="J202" s="826"/>
      <c r="K202" s="616"/>
      <c r="L202" s="617"/>
    </row>
    <row r="203" spans="2:12" ht="14.25" customHeight="1" thickTop="1" thickBot="1" x14ac:dyDescent="0.25">
      <c r="B203" s="365"/>
      <c r="C203" s="365"/>
      <c r="D203" s="698"/>
      <c r="E203" s="702" t="s">
        <v>153</v>
      </c>
      <c r="F203" s="663"/>
      <c r="G203" s="663"/>
      <c r="H203" s="664"/>
      <c r="I203" s="826"/>
      <c r="J203" s="826"/>
      <c r="K203" s="616"/>
      <c r="L203" s="617"/>
    </row>
    <row r="204" spans="2:12" ht="14.25" customHeight="1" thickTop="1" thickBot="1" x14ac:dyDescent="0.25">
      <c r="B204" s="365"/>
      <c r="C204" s="365"/>
      <c r="D204" s="698"/>
      <c r="E204" s="702" t="s">
        <v>154</v>
      </c>
      <c r="F204" s="663"/>
      <c r="G204" s="663"/>
      <c r="H204" s="664"/>
      <c r="I204" s="826"/>
      <c r="J204" s="826"/>
      <c r="K204" s="616"/>
      <c r="L204" s="617"/>
    </row>
    <row r="205" spans="2:12" ht="14.25" customHeight="1" thickTop="1" thickBot="1" x14ac:dyDescent="0.25">
      <c r="B205" s="365"/>
      <c r="C205" s="365"/>
      <c r="D205" s="698"/>
      <c r="E205" s="703" t="s">
        <v>108</v>
      </c>
      <c r="F205" s="663"/>
      <c r="G205" s="663"/>
      <c r="H205" s="664"/>
      <c r="I205" s="826"/>
      <c r="J205" s="826"/>
      <c r="K205" s="616"/>
      <c r="L205" s="617"/>
    </row>
    <row r="206" spans="2:12" ht="14.25" customHeight="1" thickTop="1" thickBot="1" x14ac:dyDescent="0.25">
      <c r="B206" s="365"/>
      <c r="C206" s="365"/>
      <c r="D206" s="694"/>
      <c r="E206" s="678" t="s">
        <v>105</v>
      </c>
      <c r="F206" s="660"/>
      <c r="G206" s="660"/>
      <c r="H206" s="660"/>
      <c r="I206" s="826"/>
      <c r="J206" s="826"/>
      <c r="K206" s="616"/>
      <c r="L206" s="617"/>
    </row>
    <row r="207" spans="2:12" ht="14.25" customHeight="1" thickTop="1" thickBot="1" x14ac:dyDescent="0.25">
      <c r="B207" s="365"/>
      <c r="C207" s="365"/>
      <c r="D207" s="68"/>
      <c r="E207" s="702" t="s">
        <v>104</v>
      </c>
      <c r="F207" s="663"/>
      <c r="G207" s="663"/>
      <c r="H207" s="664"/>
      <c r="I207" s="826"/>
      <c r="J207" s="826"/>
      <c r="K207" s="616"/>
      <c r="L207" s="617"/>
    </row>
    <row r="208" spans="2:12" ht="14.25" customHeight="1" thickTop="1" thickBot="1" x14ac:dyDescent="0.25">
      <c r="B208" s="365"/>
      <c r="C208" s="365"/>
      <c r="D208" s="698"/>
      <c r="E208" s="678" t="s">
        <v>96</v>
      </c>
      <c r="F208" s="663"/>
      <c r="G208" s="663"/>
      <c r="H208" s="664"/>
      <c r="I208" s="845"/>
      <c r="J208" s="845"/>
      <c r="K208" s="616"/>
      <c r="L208" s="617"/>
    </row>
    <row r="209" spans="2:12" ht="14.25" customHeight="1" thickTop="1" thickBot="1" x14ac:dyDescent="0.25">
      <c r="B209" s="365"/>
      <c r="C209" s="365"/>
      <c r="D209" s="698"/>
      <c r="E209" s="702" t="s">
        <v>155</v>
      </c>
      <c r="F209" s="663"/>
      <c r="G209" s="663"/>
      <c r="H209" s="664"/>
      <c r="I209" s="845"/>
      <c r="J209" s="845"/>
      <c r="K209" s="616"/>
      <c r="L209" s="617"/>
    </row>
    <row r="210" spans="2:12" ht="14.25" customHeight="1" thickTop="1" thickBot="1" x14ac:dyDescent="0.25">
      <c r="B210" s="365"/>
      <c r="C210" s="365"/>
      <c r="D210" s="706"/>
      <c r="E210" s="216" t="s">
        <v>50</v>
      </c>
      <c r="F210" s="663"/>
      <c r="G210" s="663"/>
      <c r="H210" s="664"/>
      <c r="I210" s="845"/>
      <c r="J210" s="845"/>
      <c r="K210" s="616"/>
      <c r="L210" s="617"/>
    </row>
    <row r="211" spans="2:12" ht="16.5" thickTop="1" thickBot="1" x14ac:dyDescent="0.25">
      <c r="B211" s="365"/>
      <c r="C211" s="365"/>
      <c r="D211" s="75" t="s">
        <v>157</v>
      </c>
      <c r="E211" s="220"/>
      <c r="F211" s="171"/>
      <c r="G211" s="171"/>
      <c r="H211" s="172"/>
      <c r="I211" s="769">
        <f>SUM(I212:J214)</f>
        <v>5</v>
      </c>
      <c r="J211" s="770"/>
      <c r="K211" s="616"/>
      <c r="L211" s="617"/>
    </row>
    <row r="212" spans="2:12" ht="14.25" thickTop="1" thickBot="1" x14ac:dyDescent="0.25">
      <c r="B212" s="365"/>
      <c r="C212" s="365"/>
      <c r="D212" s="707"/>
      <c r="E212" s="688" t="s">
        <v>115</v>
      </c>
      <c r="F212" s="663"/>
      <c r="G212" s="663"/>
      <c r="H212" s="664"/>
      <c r="I212" s="845">
        <v>4</v>
      </c>
      <c r="J212" s="845"/>
      <c r="K212" s="616"/>
      <c r="L212" s="617"/>
    </row>
    <row r="213" spans="2:12" ht="14.25" thickTop="1" thickBot="1" x14ac:dyDescent="0.25">
      <c r="B213" s="365"/>
      <c r="C213" s="365"/>
      <c r="D213" s="708"/>
      <c r="E213" s="688" t="s">
        <v>158</v>
      </c>
      <c r="F213" s="663"/>
      <c r="G213" s="663"/>
      <c r="H213" s="664"/>
      <c r="I213" s="845"/>
      <c r="J213" s="845"/>
      <c r="K213" s="616"/>
      <c r="L213" s="617"/>
    </row>
    <row r="214" spans="2:12" ht="14.25" thickTop="1" thickBot="1" x14ac:dyDescent="0.25">
      <c r="B214" s="365"/>
      <c r="C214" s="365"/>
      <c r="D214" s="708"/>
      <c r="E214" s="688" t="s">
        <v>159</v>
      </c>
      <c r="F214" s="668"/>
      <c r="G214" s="668"/>
      <c r="H214" s="669"/>
      <c r="I214" s="846">
        <v>1</v>
      </c>
      <c r="J214" s="847"/>
      <c r="K214" s="616"/>
      <c r="L214" s="617"/>
    </row>
    <row r="215" spans="2:12" ht="16.5" thickTop="1" thickBot="1" x14ac:dyDescent="0.3">
      <c r="B215" s="365"/>
      <c r="C215" s="365"/>
      <c r="D215" s="633"/>
      <c r="E215" s="224" t="s">
        <v>116</v>
      </c>
      <c r="F215" s="709"/>
      <c r="G215" s="709"/>
      <c r="H215" s="710"/>
      <c r="I215" s="815">
        <f>(I216+I217)</f>
        <v>0</v>
      </c>
      <c r="J215" s="815"/>
      <c r="K215" s="616"/>
      <c r="L215" s="617"/>
    </row>
    <row r="216" spans="2:12" ht="14.25" thickTop="1" thickBot="1" x14ac:dyDescent="0.25">
      <c r="B216" s="365"/>
      <c r="C216" s="365"/>
      <c r="D216" s="708"/>
      <c r="E216" s="711" t="s">
        <v>175</v>
      </c>
      <c r="F216" s="663"/>
      <c r="G216" s="663"/>
      <c r="H216" s="664"/>
      <c r="I216" s="845"/>
      <c r="J216" s="845"/>
      <c r="K216" s="616"/>
      <c r="L216" s="617"/>
    </row>
    <row r="217" spans="2:12" ht="14.25" thickTop="1" thickBot="1" x14ac:dyDescent="0.25">
      <c r="B217"/>
      <c r="C217" s="365"/>
      <c r="D217" s="28"/>
      <c r="E217" s="712" t="s">
        <v>176</v>
      </c>
      <c r="F217" s="713"/>
      <c r="G217" s="713"/>
      <c r="H217" s="714"/>
      <c r="I217" s="851"/>
      <c r="J217" s="851"/>
      <c r="K217" s="616"/>
      <c r="L217" s="617"/>
    </row>
    <row r="218" spans="2:12" ht="15.75" thickTop="1" thickBot="1" x14ac:dyDescent="0.25">
      <c r="B218" s="365"/>
      <c r="C218" s="365"/>
      <c r="D218" s="708"/>
      <c r="E218" s="223" t="s">
        <v>120</v>
      </c>
      <c r="F218" s="217"/>
      <c r="G218" s="217"/>
      <c r="H218" s="218"/>
      <c r="I218" s="815">
        <f>(I219+I220+I221+I222)</f>
        <v>0</v>
      </c>
      <c r="J218" s="815"/>
      <c r="K218" s="616"/>
      <c r="L218" s="617"/>
    </row>
    <row r="219" spans="2:12" ht="14.25" thickTop="1" thickBot="1" x14ac:dyDescent="0.25">
      <c r="B219" s="365"/>
      <c r="C219" s="365"/>
      <c r="D219" s="708"/>
      <c r="E219" s="716" t="s">
        <v>160</v>
      </c>
      <c r="F219" s="684"/>
      <c r="G219" s="684"/>
      <c r="H219" s="717"/>
      <c r="I219" s="852"/>
      <c r="J219" s="853"/>
      <c r="K219" s="616"/>
      <c r="L219" s="617"/>
    </row>
    <row r="220" spans="2:12" ht="14.25" thickTop="1" thickBot="1" x14ac:dyDescent="0.25">
      <c r="B220" s="365"/>
      <c r="C220" s="365"/>
      <c r="D220" s="708"/>
      <c r="E220" s="716" t="s">
        <v>118</v>
      </c>
      <c r="F220" s="684"/>
      <c r="G220" s="684"/>
      <c r="H220" s="717"/>
      <c r="I220" s="846"/>
      <c r="J220" s="847"/>
      <c r="K220" s="616"/>
      <c r="L220" s="617"/>
    </row>
    <row r="221" spans="2:12" ht="14.25" thickTop="1" thickBot="1" x14ac:dyDescent="0.25">
      <c r="B221" s="365"/>
      <c r="C221" s="365"/>
      <c r="D221" s="708"/>
      <c r="E221" s="716" t="s">
        <v>119</v>
      </c>
      <c r="F221" s="684"/>
      <c r="G221" s="684"/>
      <c r="H221" s="717"/>
      <c r="I221" s="846"/>
      <c r="J221" s="847"/>
      <c r="K221" s="616"/>
      <c r="L221" s="617"/>
    </row>
    <row r="222" spans="2:12" ht="14.25" thickTop="1" thickBot="1" x14ac:dyDescent="0.25">
      <c r="B222" s="365"/>
      <c r="C222" s="365"/>
      <c r="D222" s="708"/>
      <c r="E222" s="704" t="s">
        <v>161</v>
      </c>
      <c r="F222" s="663"/>
      <c r="G222" s="663"/>
      <c r="H222" s="664"/>
      <c r="I222" s="846"/>
      <c r="J222" s="847"/>
      <c r="K222" s="616"/>
      <c r="L222" s="617"/>
    </row>
    <row r="223" spans="2:12" ht="16.5" thickTop="1" thickBot="1" x14ac:dyDescent="0.25">
      <c r="B223" s="365"/>
      <c r="C223" s="365"/>
      <c r="D223" s="221" t="s">
        <v>162</v>
      </c>
      <c r="E223" s="220"/>
      <c r="F223" s="220"/>
      <c r="G223" s="220"/>
      <c r="H223" s="222"/>
      <c r="I223" s="769">
        <f>(I224+I225+I226)</f>
        <v>6</v>
      </c>
      <c r="J223" s="770"/>
      <c r="K223" s="616"/>
      <c r="L223" s="617"/>
    </row>
    <row r="224" spans="2:12" ht="14.25" thickTop="1" thickBot="1" x14ac:dyDescent="0.25">
      <c r="B224" s="365"/>
      <c r="C224" s="365"/>
      <c r="D224" s="708"/>
      <c r="E224" s="718" t="s">
        <v>10</v>
      </c>
      <c r="F224" s="660"/>
      <c r="G224" s="660"/>
      <c r="H224" s="660"/>
      <c r="I224" s="851">
        <v>1</v>
      </c>
      <c r="J224" s="851"/>
      <c r="K224" s="616"/>
      <c r="L224" s="617"/>
    </row>
    <row r="225" spans="2:13" ht="14.25" thickTop="1" thickBot="1" x14ac:dyDescent="0.25">
      <c r="B225" s="365"/>
      <c r="C225" s="365"/>
      <c r="D225" s="708"/>
      <c r="E225" s="688" t="s">
        <v>163</v>
      </c>
      <c r="F225" s="663"/>
      <c r="G225" s="663"/>
      <c r="H225" s="664"/>
      <c r="I225" s="845"/>
      <c r="J225" s="845"/>
      <c r="K225" s="616"/>
      <c r="L225" s="617"/>
    </row>
    <row r="226" spans="2:13" ht="14.25" thickTop="1" thickBot="1" x14ac:dyDescent="0.25">
      <c r="B226" s="365"/>
      <c r="C226" s="365"/>
      <c r="D226" s="708"/>
      <c r="E226" s="719" t="s">
        <v>164</v>
      </c>
      <c r="F226" s="668"/>
      <c r="G226" s="668"/>
      <c r="H226" s="669"/>
      <c r="I226" s="845">
        <v>5</v>
      </c>
      <c r="J226" s="845"/>
      <c r="K226" s="616"/>
      <c r="L226" s="617"/>
    </row>
    <row r="227" spans="2:13" ht="16.5" thickTop="1" thickBot="1" x14ac:dyDescent="0.25">
      <c r="B227" s="365"/>
      <c r="C227" s="365"/>
      <c r="D227" s="221" t="s">
        <v>165</v>
      </c>
      <c r="E227" s="220"/>
      <c r="F227" s="220"/>
      <c r="G227" s="220"/>
      <c r="H227" s="222"/>
      <c r="I227" s="769">
        <f>(I228+I229+I230+I231)</f>
        <v>0</v>
      </c>
      <c r="J227" s="770"/>
      <c r="K227" s="616"/>
      <c r="L227" s="617"/>
      <c r="M227" s="720"/>
    </row>
    <row r="228" spans="2:13" ht="14.25" thickTop="1" thickBot="1" x14ac:dyDescent="0.25">
      <c r="B228" s="365"/>
      <c r="C228" s="365"/>
      <c r="D228" s="707"/>
      <c r="E228" s="688" t="s">
        <v>10</v>
      </c>
      <c r="F228" s="663"/>
      <c r="G228" s="663"/>
      <c r="H228" s="664"/>
      <c r="I228" s="846"/>
      <c r="J228" s="847"/>
      <c r="K228" s="616"/>
      <c r="L228" s="617"/>
    </row>
    <row r="229" spans="2:13" ht="14.25" thickTop="1" thickBot="1" x14ac:dyDescent="0.25">
      <c r="B229" s="365"/>
      <c r="C229" s="365"/>
      <c r="D229" s="708"/>
      <c r="E229" s="688" t="s">
        <v>163</v>
      </c>
      <c r="F229" s="663"/>
      <c r="G229" s="663"/>
      <c r="H229" s="664"/>
      <c r="I229" s="846"/>
      <c r="J229" s="847"/>
      <c r="K229" s="616"/>
      <c r="L229" s="721"/>
    </row>
    <row r="230" spans="2:13" ht="14.25" thickTop="1" thickBot="1" x14ac:dyDescent="0.25">
      <c r="B230" s="365"/>
      <c r="C230" s="365"/>
      <c r="D230" s="708"/>
      <c r="E230" s="719" t="s">
        <v>164</v>
      </c>
      <c r="F230" s="668"/>
      <c r="G230" s="668"/>
      <c r="H230" s="669"/>
      <c r="I230" s="846"/>
      <c r="J230" s="847"/>
      <c r="K230" s="616"/>
      <c r="L230" s="617"/>
    </row>
    <row r="231" spans="2:13" ht="14.25" thickTop="1" thickBot="1" x14ac:dyDescent="0.25">
      <c r="B231" s="365"/>
      <c r="C231" s="365"/>
      <c r="D231" s="708"/>
      <c r="E231" s="719" t="s">
        <v>166</v>
      </c>
      <c r="F231" s="668"/>
      <c r="G231" s="668"/>
      <c r="H231" s="669"/>
      <c r="I231" s="846"/>
      <c r="J231" s="847"/>
      <c r="K231" s="616"/>
      <c r="L231" s="617"/>
    </row>
    <row r="232" spans="2:13" ht="16.5" thickTop="1" thickBot="1" x14ac:dyDescent="0.3">
      <c r="B232" s="365"/>
      <c r="C232" s="365"/>
      <c r="D232" s="708"/>
      <c r="E232" s="848" t="s">
        <v>31</v>
      </c>
      <c r="F232" s="849"/>
      <c r="G232" s="849"/>
      <c r="H232" s="850"/>
      <c r="I232" s="815">
        <f>(I233+I234+I235+I236)</f>
        <v>0</v>
      </c>
      <c r="J232" s="815"/>
      <c r="K232" s="616"/>
      <c r="L232" s="617"/>
    </row>
    <row r="233" spans="2:13" ht="14.25" thickTop="1" thickBot="1" x14ac:dyDescent="0.25">
      <c r="B233" s="365"/>
      <c r="C233" s="365"/>
      <c r="D233" s="708"/>
      <c r="E233" s="718" t="s">
        <v>10</v>
      </c>
      <c r="F233" s="660"/>
      <c r="G233" s="660"/>
      <c r="H233" s="660"/>
      <c r="I233" s="846"/>
      <c r="J233" s="847"/>
      <c r="K233" s="616"/>
      <c r="L233" s="617"/>
    </row>
    <row r="234" spans="2:13" ht="14.25" thickTop="1" thickBot="1" x14ac:dyDescent="0.25">
      <c r="B234" s="365"/>
      <c r="C234" s="365"/>
      <c r="D234" s="708"/>
      <c r="E234" s="688" t="s">
        <v>163</v>
      </c>
      <c r="F234" s="663"/>
      <c r="G234" s="663"/>
      <c r="H234" s="664"/>
      <c r="I234" s="846"/>
      <c r="J234" s="847"/>
      <c r="K234" s="616"/>
      <c r="L234" s="617"/>
    </row>
    <row r="235" spans="2:13" ht="14.25" thickTop="1" thickBot="1" x14ac:dyDescent="0.25">
      <c r="B235" s="365"/>
      <c r="C235" s="365"/>
      <c r="D235" s="708"/>
      <c r="E235" s="719" t="s">
        <v>164</v>
      </c>
      <c r="F235" s="668"/>
      <c r="G235" s="668"/>
      <c r="H235" s="669"/>
      <c r="I235" s="846"/>
      <c r="J235" s="847"/>
      <c r="K235" s="616"/>
      <c r="L235" s="617"/>
    </row>
    <row r="236" spans="2:13" ht="14.25" thickTop="1" thickBot="1" x14ac:dyDescent="0.25">
      <c r="B236" s="365"/>
      <c r="C236" s="365"/>
      <c r="D236" s="708"/>
      <c r="E236" s="688" t="s">
        <v>44</v>
      </c>
      <c r="F236" s="668"/>
      <c r="G236" s="668"/>
      <c r="H236" s="669"/>
      <c r="I236" s="846"/>
      <c r="J236" s="847"/>
      <c r="K236" s="616"/>
      <c r="L236" s="617"/>
    </row>
    <row r="237" spans="2:13" ht="16.5" thickTop="1" thickBot="1" x14ac:dyDescent="0.25">
      <c r="B237" s="365"/>
      <c r="C237" s="722"/>
      <c r="D237" s="599" t="s">
        <v>171</v>
      </c>
      <c r="E237" s="155"/>
      <c r="F237" s="723"/>
      <c r="G237" s="681"/>
      <c r="H237" s="693"/>
      <c r="I237" s="787">
        <f>(I238+I239+I240+I241)</f>
        <v>0</v>
      </c>
      <c r="J237" s="787"/>
      <c r="K237" s="365"/>
      <c r="L237" s="617"/>
    </row>
    <row r="238" spans="2:13" ht="14.25" thickTop="1" thickBot="1" x14ac:dyDescent="0.25">
      <c r="B238" s="365"/>
      <c r="C238" s="609"/>
      <c r="D238" s="724"/>
      <c r="E238" s="725" t="s">
        <v>167</v>
      </c>
      <c r="F238" s="713"/>
      <c r="G238" s="713"/>
      <c r="H238" s="714"/>
      <c r="I238" s="845"/>
      <c r="J238" s="845"/>
      <c r="K238" s="365"/>
      <c r="L238" s="617"/>
    </row>
    <row r="239" spans="2:13" ht="12.75" customHeight="1" thickTop="1" thickBot="1" x14ac:dyDescent="0.25">
      <c r="B239" s="365"/>
      <c r="C239" s="87"/>
      <c r="D239" s="722"/>
      <c r="E239" s="713" t="s">
        <v>168</v>
      </c>
      <c r="F239" s="713"/>
      <c r="G239" s="713"/>
      <c r="H239" s="713"/>
      <c r="I239" s="851"/>
      <c r="J239" s="851"/>
      <c r="K239" s="365"/>
    </row>
    <row r="240" spans="2:13" ht="12.75" customHeight="1" thickTop="1" thickBot="1" x14ac:dyDescent="0.25">
      <c r="B240" s="365"/>
      <c r="C240" s="87"/>
      <c r="D240" s="722"/>
      <c r="E240" s="726" t="s">
        <v>169</v>
      </c>
      <c r="F240" s="713"/>
      <c r="G240" s="713"/>
      <c r="H240" s="714"/>
      <c r="I240" s="845"/>
      <c r="J240" s="845"/>
      <c r="K240" s="365"/>
    </row>
    <row r="241" spans="2:11" ht="13.5" customHeight="1" thickTop="1" thickBot="1" x14ac:dyDescent="0.25">
      <c r="B241" s="365"/>
      <c r="C241" s="87"/>
      <c r="D241" s="722"/>
      <c r="E241" s="726" t="s">
        <v>170</v>
      </c>
      <c r="F241" s="713"/>
      <c r="G241" s="713"/>
      <c r="H241" s="714"/>
      <c r="I241" s="845"/>
      <c r="J241" s="845"/>
      <c r="K241" s="365"/>
    </row>
    <row r="242" spans="2:11" ht="15" customHeight="1" thickTop="1" thickBot="1" x14ac:dyDescent="0.3">
      <c r="B242" s="365"/>
      <c r="C242" s="10"/>
      <c r="D242" s="708"/>
      <c r="E242" s="224" t="s">
        <v>40</v>
      </c>
      <c r="F242" s="709"/>
      <c r="G242" s="709"/>
      <c r="H242" s="710"/>
      <c r="I242" s="815">
        <f>I243+I244+I245</f>
        <v>0</v>
      </c>
      <c r="J242" s="815"/>
      <c r="K242" s="365"/>
    </row>
    <row r="243" spans="2:11" ht="13.5" customHeight="1" thickTop="1" thickBot="1" x14ac:dyDescent="0.25">
      <c r="B243" s="365"/>
      <c r="C243" s="365"/>
      <c r="D243" s="708"/>
      <c r="E243" s="186" t="s">
        <v>13</v>
      </c>
      <c r="F243" s="663"/>
      <c r="G243" s="663"/>
      <c r="H243" s="664"/>
      <c r="I243" s="845"/>
      <c r="J243" s="845"/>
      <c r="K243" s="365"/>
    </row>
    <row r="244" spans="2:11" ht="13.5" customHeight="1" thickTop="1" thickBot="1" x14ac:dyDescent="0.25">
      <c r="B244" s="365"/>
      <c r="C244" s="10"/>
      <c r="D244" s="708"/>
      <c r="E244" s="187" t="s">
        <v>14</v>
      </c>
      <c r="F244" s="713"/>
      <c r="G244" s="713"/>
      <c r="H244" s="714"/>
      <c r="I244" s="851"/>
      <c r="J244" s="851"/>
      <c r="K244" s="365"/>
    </row>
    <row r="245" spans="2:11" ht="15.75" customHeight="1" thickTop="1" thickBot="1" x14ac:dyDescent="0.25">
      <c r="B245" s="365"/>
      <c r="C245" s="10"/>
      <c r="D245" s="708"/>
      <c r="E245" s="727" t="s">
        <v>121</v>
      </c>
      <c r="F245" s="713"/>
      <c r="G245" s="713"/>
      <c r="H245" s="714"/>
      <c r="I245" s="845"/>
      <c r="J245" s="845"/>
      <c r="K245" s="633"/>
    </row>
    <row r="246" spans="2:11" ht="17.25" thickTop="1" thickBot="1" x14ac:dyDescent="0.25">
      <c r="B246" s="365"/>
      <c r="C246" s="190" t="s">
        <v>172</v>
      </c>
      <c r="D246" s="189"/>
      <c r="E246" s="189"/>
      <c r="F246" s="189"/>
      <c r="G246" s="191"/>
      <c r="H246" s="769" t="s">
        <v>0</v>
      </c>
      <c r="I246" s="854"/>
      <c r="J246" s="770"/>
      <c r="K246" s="365"/>
    </row>
    <row r="247" spans="2:11" ht="16.5" thickTop="1" x14ac:dyDescent="0.2">
      <c r="B247" s="365"/>
      <c r="C247" s="192"/>
      <c r="D247" s="193"/>
      <c r="E247" s="193"/>
      <c r="F247" s="193"/>
      <c r="G247" s="194"/>
      <c r="H247" s="855">
        <f>(F10+J15-F21+J77-H89)</f>
        <v>55</v>
      </c>
      <c r="I247" s="856"/>
      <c r="J247" s="857"/>
      <c r="K247" s="365"/>
    </row>
    <row r="248" spans="2:11" ht="16.5" thickBot="1" x14ac:dyDescent="0.25">
      <c r="B248" s="633"/>
      <c r="C248" s="195"/>
      <c r="D248" s="196"/>
      <c r="E248" s="196"/>
      <c r="F248" s="196"/>
      <c r="G248" s="197"/>
      <c r="H248" s="858"/>
      <c r="I248" s="859"/>
      <c r="J248" s="860"/>
      <c r="K248" s="633"/>
    </row>
    <row r="249" spans="2:11" ht="13.5" thickTop="1" x14ac:dyDescent="0.2">
      <c r="E249" s="614"/>
    </row>
    <row r="251" spans="2:11" x14ac:dyDescent="0.2">
      <c r="E251" s="728"/>
    </row>
    <row r="252" spans="2:11" x14ac:dyDescent="0.2">
      <c r="E252" s="728"/>
    </row>
    <row r="253" spans="2:11" x14ac:dyDescent="0.2">
      <c r="E253" s="728"/>
    </row>
    <row r="254" spans="2:11" x14ac:dyDescent="0.2">
      <c r="E254" s="728"/>
    </row>
    <row r="255" spans="2:11" x14ac:dyDescent="0.2">
      <c r="E255" s="728"/>
    </row>
    <row r="256" spans="2:11" x14ac:dyDescent="0.2">
      <c r="E256" s="614"/>
    </row>
    <row r="258" spans="5:5" x14ac:dyDescent="0.2">
      <c r="E258" s="614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5</vt:i4>
      </vt:variant>
    </vt:vector>
  </HeadingPairs>
  <TitlesOfParts>
    <vt:vector size="43" baseType="lpstr">
      <vt:lpstr>LM</vt:lpstr>
      <vt:lpstr>STR</vt:lpstr>
      <vt:lpstr>MC</vt:lpstr>
      <vt:lpstr>Dajabon</vt:lpstr>
      <vt:lpstr>MOCA</vt:lpstr>
      <vt:lpstr>SC</vt:lpstr>
      <vt:lpstr>Elías Piña</vt:lpstr>
      <vt:lpstr> NEYBA</vt:lpstr>
      <vt:lpstr>Pedernales</vt:lpstr>
      <vt:lpstr>Jimaní</vt:lpstr>
      <vt:lpstr>Barahona</vt:lpstr>
      <vt:lpstr>Constanza</vt:lpstr>
      <vt:lpstr>La Vega</vt:lpstr>
      <vt:lpstr>Villa Altagracia</vt:lpstr>
      <vt:lpstr>Salcedo</vt:lpstr>
      <vt:lpstr>Nagua</vt:lpstr>
      <vt:lpstr>Samaná</vt:lpstr>
      <vt:lpstr>SFM</vt:lpstr>
      <vt:lpstr>Bonao</vt:lpstr>
      <vt:lpstr>Cotuí</vt:lpstr>
      <vt:lpstr>Baní</vt:lpstr>
      <vt:lpstr>Azua</vt:lpstr>
      <vt:lpstr>SJO</vt:lpstr>
      <vt:lpstr>Hato Mayor</vt:lpstr>
      <vt:lpstr>Higuey </vt:lpstr>
      <vt:lpstr>La Romana</vt:lpstr>
      <vt:lpstr>EL SEIBO</vt:lpstr>
      <vt:lpstr>SPM</vt:lpstr>
      <vt:lpstr>MP</vt:lpstr>
      <vt:lpstr>SD</vt:lpstr>
      <vt:lpstr>Mao</vt:lpstr>
      <vt:lpstr>Santiago</vt:lpstr>
      <vt:lpstr>DN</vt:lpstr>
      <vt:lpstr>Puerto Plata</vt:lpstr>
      <vt:lpstr>NACIONAL</vt:lpstr>
      <vt:lpstr>Estadísticas</vt:lpstr>
      <vt:lpstr>REPORTE ADOLESCENTES</vt:lpstr>
      <vt:lpstr>REPORTE</vt:lpstr>
      <vt:lpstr>Nagua!Área_de_impresión</vt:lpstr>
      <vt:lpstr>'Puerto Plata'!Área_de_impresión</vt:lpstr>
      <vt:lpstr>REPORTE!Área_de_impresión</vt:lpstr>
      <vt:lpstr>Samaná!Área_de_impresión</vt:lpstr>
      <vt:lpstr>SFM!Área_de_impresión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Rosanna Ramos</dc:creator>
  <cp:lastModifiedBy>Nahomy Willmore</cp:lastModifiedBy>
  <cp:lastPrinted>2021-07-09T15:42:30Z</cp:lastPrinted>
  <dcterms:created xsi:type="dcterms:W3CDTF">2003-09-25T18:59:50Z</dcterms:created>
  <dcterms:modified xsi:type="dcterms:W3CDTF">2025-03-21T14:22:54Z</dcterms:modified>
</cp:coreProperties>
</file>